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geraldinezuleta/Desktop/Trabajo/"/>
    </mc:Choice>
  </mc:AlternateContent>
  <xr:revisionPtr revIDLastSave="0" documentId="8_{58CD1D15-2243-EC48-B505-A6C6F9F3A05B}" xr6:coauthVersionLast="47" xr6:coauthVersionMax="47" xr10:uidLastSave="{00000000-0000-0000-0000-000000000000}"/>
  <bookViews>
    <workbookView xWindow="0" yWindow="660" windowWidth="29400" windowHeight="17740" tabRatio="821" xr2:uid="{00000000-000D-0000-FFFF-FFFF00000000}"/>
  </bookViews>
  <sheets>
    <sheet name="RESUMEN" sheetId="3" r:id="rId1"/>
    <sheet name="CUOTA ARTESANAL" sheetId="1" r:id="rId2"/>
    <sheet name="CRUC" sheetId="9" r:id="rId3"/>
    <sheet name="CUOTA INDUSTRIAL" sheetId="2" r:id="rId4"/>
    <sheet name="CESIONES INDIVIDUALES" sheetId="5" r:id="rId5"/>
    <sheet name="JUREL OROP-PS" sheetId="4" r:id="rId6"/>
    <sheet name="JUREL OROP-ART" sheetId="10" state="hidden" r:id="rId7"/>
    <sheet name="CONSUMO HUMANO" sheetId="7" r:id="rId8"/>
    <sheet name="MOVIMIENTO IND" sheetId="8" r:id="rId9"/>
    <sheet name="Pag. Web" sheetId="6" r:id="rId10"/>
  </sheets>
  <definedNames>
    <definedName name="_xlnm._FilterDatabase" localSheetId="4" hidden="1">'CESIONES INDIVIDUALES'!$B$5:$H$546</definedName>
    <definedName name="_xlnm._FilterDatabase" localSheetId="1" hidden="1">'CUOTA ARTESANAL'!$B$5:$J$5</definedName>
    <definedName name="_xlnm._FilterDatabase" localSheetId="3" hidden="1">'CUOTA INDUSTRIAL'!$B$5:$Q$15</definedName>
    <definedName name="_xlnm._FilterDatabase" localSheetId="5" hidden="1">'JUREL OROP-PS'!$B$7:$K$661</definedName>
    <definedName name="_xlnm._FilterDatabase" localSheetId="8" hidden="1">'MOVIMIENTO IND'!$B$9:$K$70</definedName>
    <definedName name="_xlnm._FilterDatabase" localSheetId="9" hidden="1">'Pag. Web'!$A$1:$Q$184</definedName>
    <definedName name="suma">'CUOTA ARTESANAL'!#REF!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3" l="1"/>
  <c r="F42" i="3"/>
  <c r="E42" i="3"/>
  <c r="H12" i="1"/>
  <c r="G75" i="2"/>
  <c r="I58" i="6" s="1"/>
  <c r="G53" i="2"/>
  <c r="G7" i="2"/>
  <c r="M7" i="2" s="1"/>
  <c r="G51" i="2"/>
  <c r="M51" i="2" s="1"/>
  <c r="I38" i="6" s="1"/>
  <c r="G69" i="2"/>
  <c r="I52" i="6" s="1"/>
  <c r="G66" i="2"/>
  <c r="M66" i="2" s="1"/>
  <c r="I14" i="5"/>
  <c r="G6" i="2"/>
  <c r="G42" i="2"/>
  <c r="G24" i="2"/>
  <c r="G43" i="2"/>
  <c r="H12" i="7"/>
  <c r="F30" i="3"/>
  <c r="G30" i="3"/>
  <c r="H30" i="3"/>
  <c r="I30" i="3"/>
  <c r="E30" i="3"/>
  <c r="J30" i="3"/>
  <c r="G26" i="2"/>
  <c r="G46" i="2"/>
  <c r="H43" i="2"/>
  <c r="J43" i="2" s="1"/>
  <c r="G41" i="2"/>
  <c r="K50" i="8"/>
  <c r="I50" i="8"/>
  <c r="M42" i="2"/>
  <c r="I29" i="6" s="1"/>
  <c r="K49" i="8"/>
  <c r="I49" i="8"/>
  <c r="G50" i="2"/>
  <c r="K48" i="8"/>
  <c r="I48" i="8"/>
  <c r="K68" i="6"/>
  <c r="G78" i="2"/>
  <c r="G70" i="2"/>
  <c r="N16" i="8"/>
  <c r="G28" i="2"/>
  <c r="I68" i="6"/>
  <c r="H68" i="6"/>
  <c r="I99" i="6"/>
  <c r="K99" i="6"/>
  <c r="N99" i="6"/>
  <c r="H99" i="6"/>
  <c r="O98" i="6"/>
  <c r="P98" i="6" s="1"/>
  <c r="I98" i="6"/>
  <c r="K98" i="6"/>
  <c r="N98" i="6"/>
  <c r="H98" i="6"/>
  <c r="O99" i="6"/>
  <c r="P99" i="6" s="1"/>
  <c r="E98" i="6"/>
  <c r="E99" i="6"/>
  <c r="G58" i="2"/>
  <c r="K47" i="8"/>
  <c r="I47" i="8"/>
  <c r="E11" i="9"/>
  <c r="E35" i="9"/>
  <c r="E38" i="9"/>
  <c r="D38" i="9"/>
  <c r="E32" i="9"/>
  <c r="E29" i="9"/>
  <c r="E26" i="9"/>
  <c r="E23" i="9"/>
  <c r="E20" i="9"/>
  <c r="E17" i="9"/>
  <c r="E14" i="9"/>
  <c r="E8" i="9"/>
  <c r="G68" i="1"/>
  <c r="J68" i="1" s="1"/>
  <c r="M98" i="6" s="1"/>
  <c r="F29" i="3"/>
  <c r="H29" i="3"/>
  <c r="H10" i="1"/>
  <c r="N5" i="8"/>
  <c r="O2" i="8"/>
  <c r="F50" i="1"/>
  <c r="H50" i="1"/>
  <c r="H47" i="1"/>
  <c r="H43" i="1"/>
  <c r="G42" i="1"/>
  <c r="E43" i="1"/>
  <c r="F43" i="1"/>
  <c r="H39" i="1"/>
  <c r="H36" i="1"/>
  <c r="H16" i="1"/>
  <c r="G9" i="2"/>
  <c r="K46" i="8"/>
  <c r="H46" i="8"/>
  <c r="E79" i="6"/>
  <c r="E75" i="6"/>
  <c r="E71" i="6"/>
  <c r="M50" i="6"/>
  <c r="M51" i="6"/>
  <c r="M54" i="6"/>
  <c r="M56" i="6"/>
  <c r="M57" i="6"/>
  <c r="M59" i="6"/>
  <c r="M60" i="6"/>
  <c r="M62" i="6"/>
  <c r="M63" i="6"/>
  <c r="I49" i="6"/>
  <c r="K49" i="6"/>
  <c r="I50" i="6"/>
  <c r="J50" i="6"/>
  <c r="K50" i="6"/>
  <c r="L50" i="6"/>
  <c r="I51" i="6"/>
  <c r="J51" i="6"/>
  <c r="K51" i="6"/>
  <c r="L51" i="6"/>
  <c r="K52" i="6"/>
  <c r="I53" i="6"/>
  <c r="K53" i="6"/>
  <c r="I54" i="6"/>
  <c r="J54" i="6"/>
  <c r="K54" i="6"/>
  <c r="L54" i="6"/>
  <c r="I55" i="6"/>
  <c r="K55" i="6"/>
  <c r="I56" i="6"/>
  <c r="J56" i="6"/>
  <c r="K56" i="6"/>
  <c r="L56" i="6"/>
  <c r="I57" i="6"/>
  <c r="J57" i="6"/>
  <c r="K57" i="6"/>
  <c r="L57" i="6"/>
  <c r="K58" i="6"/>
  <c r="I59" i="6"/>
  <c r="J59" i="6"/>
  <c r="K59" i="6"/>
  <c r="L59" i="6"/>
  <c r="I60" i="6"/>
  <c r="J60" i="6"/>
  <c r="K60" i="6"/>
  <c r="L60" i="6"/>
  <c r="I61" i="6"/>
  <c r="K61" i="6"/>
  <c r="I62" i="6"/>
  <c r="J62" i="6"/>
  <c r="K62" i="6"/>
  <c r="L62" i="6"/>
  <c r="I63" i="6"/>
  <c r="J63" i="6"/>
  <c r="K63" i="6"/>
  <c r="L63" i="6"/>
  <c r="I64" i="6"/>
  <c r="J64" i="6"/>
  <c r="K64" i="6"/>
  <c r="H65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49" i="6"/>
  <c r="E62" i="6"/>
  <c r="E63" i="6"/>
  <c r="E64" i="6"/>
  <c r="E65" i="6"/>
  <c r="E51" i="6"/>
  <c r="E52" i="6"/>
  <c r="E53" i="6"/>
  <c r="E54" i="6"/>
  <c r="E55" i="6"/>
  <c r="E56" i="6"/>
  <c r="E57" i="6"/>
  <c r="E58" i="6"/>
  <c r="E59" i="6"/>
  <c r="E60" i="6"/>
  <c r="E61" i="6"/>
  <c r="E50" i="6"/>
  <c r="E49" i="6"/>
  <c r="M27" i="6"/>
  <c r="M31" i="6"/>
  <c r="M32" i="6"/>
  <c r="M34" i="6"/>
  <c r="M35" i="6"/>
  <c r="M39" i="6"/>
  <c r="M41" i="6"/>
  <c r="M42" i="6"/>
  <c r="M43" i="6"/>
  <c r="M46" i="6"/>
  <c r="M47" i="6"/>
  <c r="I26" i="6"/>
  <c r="J26" i="6"/>
  <c r="I27" i="6"/>
  <c r="J27" i="6"/>
  <c r="K27" i="6"/>
  <c r="L27" i="6"/>
  <c r="I31" i="6"/>
  <c r="J31" i="6"/>
  <c r="K31" i="6"/>
  <c r="L31" i="6"/>
  <c r="I32" i="6"/>
  <c r="J32" i="6"/>
  <c r="K32" i="6"/>
  <c r="L32" i="6"/>
  <c r="I34" i="6"/>
  <c r="J34" i="6"/>
  <c r="K34" i="6"/>
  <c r="L34" i="6"/>
  <c r="I35" i="6"/>
  <c r="J35" i="6"/>
  <c r="K35" i="6"/>
  <c r="L35" i="6"/>
  <c r="I36" i="6"/>
  <c r="J36" i="6"/>
  <c r="K38" i="6"/>
  <c r="I39" i="6"/>
  <c r="J39" i="6"/>
  <c r="K39" i="6"/>
  <c r="L39" i="6"/>
  <c r="I41" i="6"/>
  <c r="J41" i="6"/>
  <c r="K41" i="6"/>
  <c r="L41" i="6"/>
  <c r="I42" i="6"/>
  <c r="J42" i="6"/>
  <c r="K42" i="6"/>
  <c r="L42" i="6"/>
  <c r="I43" i="6"/>
  <c r="J43" i="6"/>
  <c r="K43" i="6"/>
  <c r="L43" i="6"/>
  <c r="I46" i="6"/>
  <c r="J46" i="6"/>
  <c r="K46" i="6"/>
  <c r="L46" i="6"/>
  <c r="I47" i="6"/>
  <c r="J47" i="6"/>
  <c r="K47" i="6"/>
  <c r="L47" i="6"/>
  <c r="H27" i="6"/>
  <c r="H28" i="6"/>
  <c r="H29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6" i="6"/>
  <c r="H47" i="6"/>
  <c r="H26" i="6"/>
  <c r="E48" i="6"/>
  <c r="E46" i="6"/>
  <c r="E4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27" i="6"/>
  <c r="E26" i="6"/>
  <c r="M13" i="6"/>
  <c r="M14" i="6"/>
  <c r="M17" i="6"/>
  <c r="M22" i="6"/>
  <c r="M23" i="6"/>
  <c r="H13" i="6"/>
  <c r="I13" i="6"/>
  <c r="J13" i="6"/>
  <c r="K13" i="6"/>
  <c r="L13" i="6"/>
  <c r="H14" i="6"/>
  <c r="I14" i="6"/>
  <c r="J14" i="6"/>
  <c r="K14" i="6"/>
  <c r="L14" i="6"/>
  <c r="H15" i="6"/>
  <c r="I15" i="6"/>
  <c r="J15" i="6"/>
  <c r="K15" i="6"/>
  <c r="H16" i="6"/>
  <c r="I16" i="6"/>
  <c r="K16" i="6"/>
  <c r="H17" i="6"/>
  <c r="I17" i="6"/>
  <c r="J17" i="6"/>
  <c r="K17" i="6"/>
  <c r="L17" i="6"/>
  <c r="H18" i="6"/>
  <c r="I18" i="6"/>
  <c r="K18" i="6"/>
  <c r="H19" i="6"/>
  <c r="I19" i="6"/>
  <c r="J19" i="6"/>
  <c r="K19" i="6"/>
  <c r="H20" i="6"/>
  <c r="I20" i="6"/>
  <c r="K20" i="6"/>
  <c r="H21" i="6"/>
  <c r="I21" i="6"/>
  <c r="K21" i="6"/>
  <c r="H22" i="6"/>
  <c r="I22" i="6"/>
  <c r="J22" i="6"/>
  <c r="K22" i="6"/>
  <c r="L22" i="6"/>
  <c r="H23" i="6"/>
  <c r="I23" i="6"/>
  <c r="J23" i="6"/>
  <c r="K23" i="6"/>
  <c r="L23" i="6"/>
  <c r="H24" i="6"/>
  <c r="I24" i="6"/>
  <c r="J24" i="6"/>
  <c r="K24" i="6"/>
  <c r="L24" i="6"/>
  <c r="I12" i="6"/>
  <c r="K12" i="6"/>
  <c r="E24" i="6"/>
  <c r="E25" i="6"/>
  <c r="E21" i="6"/>
  <c r="E22" i="6"/>
  <c r="E23" i="6"/>
  <c r="E19" i="6"/>
  <c r="E20" i="6"/>
  <c r="E14" i="6"/>
  <c r="E15" i="6"/>
  <c r="E16" i="6"/>
  <c r="E17" i="6"/>
  <c r="E18" i="6"/>
  <c r="E13" i="6"/>
  <c r="E10" i="6"/>
  <c r="M9" i="6"/>
  <c r="M8" i="6"/>
  <c r="I8" i="6"/>
  <c r="J8" i="6"/>
  <c r="K8" i="6"/>
  <c r="L8" i="6"/>
  <c r="I9" i="6"/>
  <c r="J9" i="6"/>
  <c r="K9" i="6"/>
  <c r="L9" i="6"/>
  <c r="H9" i="6"/>
  <c r="H8" i="6"/>
  <c r="E9" i="6"/>
  <c r="E8" i="6"/>
  <c r="G39" i="2"/>
  <c r="G33" i="2"/>
  <c r="I25" i="6" s="1"/>
  <c r="G15" i="2"/>
  <c r="G10" i="2"/>
  <c r="G56" i="2"/>
  <c r="H28" i="2"/>
  <c r="J20" i="6" s="1"/>
  <c r="P79" i="8"/>
  <c r="M31" i="2"/>
  <c r="G14" i="2"/>
  <c r="G11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66" i="2"/>
  <c r="L67" i="2"/>
  <c r="M67" i="2"/>
  <c r="L68" i="2"/>
  <c r="M68" i="2"/>
  <c r="L69" i="2"/>
  <c r="L70" i="2"/>
  <c r="L71" i="2"/>
  <c r="M71" i="2"/>
  <c r="L72" i="2"/>
  <c r="M72" i="2"/>
  <c r="L73" i="2"/>
  <c r="M73" i="2"/>
  <c r="L74" i="2"/>
  <c r="M74" i="2"/>
  <c r="L75" i="2"/>
  <c r="L76" i="2"/>
  <c r="M76" i="2"/>
  <c r="L77" i="2"/>
  <c r="M77" i="2"/>
  <c r="L78" i="2"/>
  <c r="L79" i="2"/>
  <c r="M79" i="2"/>
  <c r="L80" i="2"/>
  <c r="M80" i="2"/>
  <c r="L81" i="2"/>
  <c r="M81" i="2"/>
  <c r="L66" i="2"/>
  <c r="H80" i="2"/>
  <c r="D82" i="2"/>
  <c r="F82" i="2"/>
  <c r="O40" i="2"/>
  <c r="O41" i="2"/>
  <c r="K28" i="6" s="1"/>
  <c r="O42" i="2"/>
  <c r="K29" i="6" s="1"/>
  <c r="O43" i="2"/>
  <c r="K30" i="6" s="1"/>
  <c r="O44" i="2"/>
  <c r="O45" i="2"/>
  <c r="O46" i="2"/>
  <c r="K33" i="6" s="1"/>
  <c r="O47" i="2"/>
  <c r="O48" i="2"/>
  <c r="O49" i="2"/>
  <c r="K36" i="6" s="1"/>
  <c r="O50" i="2"/>
  <c r="K37" i="6" s="1"/>
  <c r="O51" i="2"/>
  <c r="O52" i="2"/>
  <c r="O53" i="2"/>
  <c r="K40" i="6" s="1"/>
  <c r="O54" i="2"/>
  <c r="O55" i="2"/>
  <c r="O56" i="2"/>
  <c r="O57" i="2"/>
  <c r="K44" i="6" s="1"/>
  <c r="O58" i="2"/>
  <c r="K45" i="6" s="1"/>
  <c r="O59" i="2"/>
  <c r="O60" i="2"/>
  <c r="O39" i="2"/>
  <c r="K26" i="6" s="1"/>
  <c r="I61" i="2"/>
  <c r="F61" i="2"/>
  <c r="L40" i="2"/>
  <c r="M40" i="2"/>
  <c r="L41" i="2"/>
  <c r="L42" i="2"/>
  <c r="L43" i="2"/>
  <c r="H30" i="6" s="1"/>
  <c r="L44" i="2"/>
  <c r="M44" i="2"/>
  <c r="L45" i="2"/>
  <c r="M45" i="2"/>
  <c r="L46" i="2"/>
  <c r="L47" i="2"/>
  <c r="M47" i="2"/>
  <c r="L48" i="2"/>
  <c r="M48" i="2"/>
  <c r="L49" i="2"/>
  <c r="L50" i="2"/>
  <c r="L51" i="2"/>
  <c r="L52" i="2"/>
  <c r="M52" i="2"/>
  <c r="L53" i="2"/>
  <c r="L54" i="2"/>
  <c r="M54" i="2"/>
  <c r="L55" i="2"/>
  <c r="M55" i="2"/>
  <c r="L56" i="2"/>
  <c r="L57" i="2"/>
  <c r="H44" i="6" s="1"/>
  <c r="M57" i="2"/>
  <c r="I44" i="6" s="1"/>
  <c r="L58" i="2"/>
  <c r="H45" i="6" s="1"/>
  <c r="L59" i="2"/>
  <c r="M59" i="2"/>
  <c r="L60" i="2"/>
  <c r="M60" i="2"/>
  <c r="M39" i="2"/>
  <c r="L39" i="2"/>
  <c r="O21" i="2"/>
  <c r="O22" i="2"/>
  <c r="O23" i="2"/>
  <c r="O24" i="2"/>
  <c r="O25" i="2"/>
  <c r="O26" i="2"/>
  <c r="O27" i="2"/>
  <c r="O28" i="2"/>
  <c r="O29" i="2"/>
  <c r="O30" i="2"/>
  <c r="O31" i="2"/>
  <c r="O32" i="2"/>
  <c r="O20" i="2"/>
  <c r="M21" i="2"/>
  <c r="M22" i="2"/>
  <c r="M23" i="2"/>
  <c r="M25" i="2"/>
  <c r="M27" i="2"/>
  <c r="M28" i="2"/>
  <c r="M29" i="2"/>
  <c r="M30" i="2"/>
  <c r="M32" i="2"/>
  <c r="M20" i="2"/>
  <c r="L21" i="2"/>
  <c r="L22" i="2"/>
  <c r="L23" i="2"/>
  <c r="L24" i="2"/>
  <c r="L25" i="2"/>
  <c r="L26" i="2"/>
  <c r="L27" i="2"/>
  <c r="L28" i="2"/>
  <c r="L29" i="2"/>
  <c r="L30" i="2"/>
  <c r="L31" i="2"/>
  <c r="L32" i="2"/>
  <c r="L20" i="2"/>
  <c r="F33" i="2"/>
  <c r="H25" i="6" s="1"/>
  <c r="D17" i="2"/>
  <c r="F15" i="2"/>
  <c r="O12" i="2"/>
  <c r="O11" i="2"/>
  <c r="O10" i="2"/>
  <c r="M12" i="2"/>
  <c r="L12" i="2"/>
  <c r="L11" i="2"/>
  <c r="L10" i="2"/>
  <c r="O9" i="2"/>
  <c r="O8" i="2"/>
  <c r="M9" i="2"/>
  <c r="M8" i="2"/>
  <c r="L9" i="2"/>
  <c r="L8" i="2"/>
  <c r="O7" i="2"/>
  <c r="O6" i="2"/>
  <c r="L7" i="2"/>
  <c r="L6" i="2"/>
  <c r="O13" i="2"/>
  <c r="M13" i="2"/>
  <c r="L13" i="2"/>
  <c r="O14" i="2"/>
  <c r="K10" i="6" s="1"/>
  <c r="L14" i="2"/>
  <c r="H10" i="6" s="1"/>
  <c r="E40" i="5"/>
  <c r="H45" i="8"/>
  <c r="K45" i="8" s="1"/>
  <c r="I135" i="5"/>
  <c r="M29" i="8"/>
  <c r="N29" i="8" s="1"/>
  <c r="M28" i="8"/>
  <c r="N28" i="8" s="1"/>
  <c r="G14" i="5" l="1"/>
  <c r="H14" i="5"/>
  <c r="H135" i="5"/>
  <c r="G135" i="5"/>
  <c r="G43" i="1"/>
  <c r="J43" i="1" s="1"/>
  <c r="J42" i="1"/>
  <c r="I42" i="1"/>
  <c r="I68" i="1"/>
  <c r="L98" i="6" s="1"/>
  <c r="J98" i="6"/>
  <c r="I43" i="1"/>
  <c r="N80" i="2"/>
  <c r="L61" i="2"/>
  <c r="H48" i="6" s="1"/>
  <c r="J80" i="2"/>
  <c r="K80" i="2"/>
  <c r="Q80" i="2"/>
  <c r="P80" i="2"/>
  <c r="O33" i="2"/>
  <c r="L33" i="2"/>
  <c r="N31" i="2"/>
  <c r="H31" i="2"/>
  <c r="M70" i="2"/>
  <c r="M46" i="2"/>
  <c r="I33" i="6" s="1"/>
  <c r="I128" i="5"/>
  <c r="M14" i="2"/>
  <c r="I10" i="6" s="1"/>
  <c r="F28" i="9"/>
  <c r="G28" i="9"/>
  <c r="M75" i="2"/>
  <c r="M53" i="2"/>
  <c r="I40" i="6" s="1"/>
  <c r="I116" i="5"/>
  <c r="H32" i="2"/>
  <c r="M69" i="2"/>
  <c r="M43" i="2"/>
  <c r="I30" i="6" s="1"/>
  <c r="M10" i="2"/>
  <c r="I87" i="5"/>
  <c r="G87" i="5" s="1"/>
  <c r="F78" i="5"/>
  <c r="O5" i="5" s="1"/>
  <c r="I47" i="5"/>
  <c r="M6" i="2"/>
  <c r="I119" i="5"/>
  <c r="H119" i="5" s="1"/>
  <c r="I8" i="5"/>
  <c r="M58" i="2"/>
  <c r="I45" i="6" s="1"/>
  <c r="H59" i="2"/>
  <c r="D8" i="9"/>
  <c r="G7" i="9"/>
  <c r="I32" i="5"/>
  <c r="H32" i="5" s="1"/>
  <c r="H41" i="5"/>
  <c r="I42" i="5"/>
  <c r="M50" i="2"/>
  <c r="I37" i="6" s="1"/>
  <c r="I23" i="5"/>
  <c r="M11" i="2"/>
  <c r="G41" i="5"/>
  <c r="M26" i="2"/>
  <c r="M78" i="2"/>
  <c r="H40" i="5"/>
  <c r="H7" i="5"/>
  <c r="G40" i="5"/>
  <c r="F18" i="1"/>
  <c r="M49" i="2"/>
  <c r="G8" i="9" l="1"/>
  <c r="M41" i="2"/>
  <c r="I28" i="6" s="1"/>
  <c r="N59" i="2"/>
  <c r="P31" i="2"/>
  <c r="Q31" i="2"/>
  <c r="J31" i="2"/>
  <c r="K31" i="2"/>
  <c r="N32" i="2"/>
  <c r="J59" i="2"/>
  <c r="K59" i="2"/>
  <c r="P59" i="2"/>
  <c r="Q59" i="2"/>
  <c r="J32" i="2"/>
  <c r="P32" i="2"/>
  <c r="H128" i="5"/>
  <c r="G128" i="5"/>
  <c r="H116" i="5"/>
  <c r="G116" i="5"/>
  <c r="G47" i="5"/>
  <c r="H47" i="5"/>
  <c r="G119" i="5"/>
  <c r="H87" i="5"/>
  <c r="G8" i="5"/>
  <c r="H42" i="5"/>
  <c r="G42" i="5"/>
  <c r="H23" i="5"/>
  <c r="G23" i="5"/>
  <c r="G32" i="5"/>
  <c r="I15" i="2"/>
  <c r="H14" i="2"/>
  <c r="N14" i="2" s="1"/>
  <c r="J10" i="6" s="1"/>
  <c r="F57" i="1"/>
  <c r="F20" i="1"/>
  <c r="I72" i="6"/>
  <c r="F53" i="1"/>
  <c r="I87" i="6" s="1"/>
  <c r="H22" i="1"/>
  <c r="F58" i="1"/>
  <c r="H10" i="3"/>
  <c r="F22" i="1"/>
  <c r="I74" i="6" s="1"/>
  <c r="M145" i="5"/>
  <c r="F57" i="7"/>
  <c r="I57" i="7"/>
  <c r="F20" i="7"/>
  <c r="F19" i="7"/>
  <c r="F18" i="7"/>
  <c r="F17" i="7"/>
  <c r="F16" i="7"/>
  <c r="F15" i="7"/>
  <c r="F14" i="7"/>
  <c r="F13" i="7"/>
  <c r="F12" i="7"/>
  <c r="F11" i="7"/>
  <c r="F21" i="7" s="1"/>
  <c r="C20" i="7"/>
  <c r="H78" i="2"/>
  <c r="H13" i="2"/>
  <c r="J13" i="2" s="1"/>
  <c r="C18" i="7"/>
  <c r="C19" i="7"/>
  <c r="G7" i="5"/>
  <c r="I97" i="6"/>
  <c r="K97" i="6"/>
  <c r="N97" i="6"/>
  <c r="H97" i="6"/>
  <c r="N96" i="6"/>
  <c r="E96" i="6"/>
  <c r="I95" i="6"/>
  <c r="K95" i="6"/>
  <c r="N95" i="6"/>
  <c r="H95" i="6"/>
  <c r="E95" i="6"/>
  <c r="I94" i="6"/>
  <c r="K94" i="6"/>
  <c r="N94" i="6"/>
  <c r="H94" i="6"/>
  <c r="E94" i="6"/>
  <c r="I93" i="6"/>
  <c r="K93" i="6"/>
  <c r="N93" i="6"/>
  <c r="H93" i="6"/>
  <c r="E93" i="6"/>
  <c r="E97" i="6"/>
  <c r="I92" i="6"/>
  <c r="K92" i="6"/>
  <c r="N92" i="6"/>
  <c r="H92" i="6"/>
  <c r="E92" i="6"/>
  <c r="I91" i="6"/>
  <c r="K91" i="6"/>
  <c r="N91" i="6"/>
  <c r="H91" i="6"/>
  <c r="E91" i="6"/>
  <c r="I90" i="6"/>
  <c r="K90" i="6"/>
  <c r="N90" i="6"/>
  <c r="H90" i="6"/>
  <c r="E90" i="6"/>
  <c r="I89" i="6"/>
  <c r="K89" i="6"/>
  <c r="N89" i="6"/>
  <c r="H89" i="6"/>
  <c r="E89" i="6"/>
  <c r="I88" i="6"/>
  <c r="K88" i="6"/>
  <c r="N88" i="6"/>
  <c r="H88" i="6"/>
  <c r="E88" i="6"/>
  <c r="K87" i="6"/>
  <c r="N87" i="6"/>
  <c r="H87" i="6"/>
  <c r="E87" i="6"/>
  <c r="I85" i="6"/>
  <c r="K85" i="6"/>
  <c r="N85" i="6"/>
  <c r="I86" i="6"/>
  <c r="K86" i="6"/>
  <c r="N86" i="6"/>
  <c r="H86" i="6"/>
  <c r="H85" i="6"/>
  <c r="I83" i="6"/>
  <c r="K83" i="6"/>
  <c r="N83" i="6"/>
  <c r="I84" i="6"/>
  <c r="K84" i="6"/>
  <c r="N84" i="6"/>
  <c r="H84" i="6"/>
  <c r="H83" i="6"/>
  <c r="I82" i="6"/>
  <c r="K82" i="6"/>
  <c r="N82" i="6"/>
  <c r="N81" i="6"/>
  <c r="E81" i="6"/>
  <c r="I80" i="6"/>
  <c r="K80" i="6"/>
  <c r="N80" i="6"/>
  <c r="H80" i="6"/>
  <c r="I79" i="6"/>
  <c r="K79" i="6"/>
  <c r="N79" i="6"/>
  <c r="H79" i="6"/>
  <c r="I78" i="6"/>
  <c r="K78" i="6"/>
  <c r="N78" i="6"/>
  <c r="E80" i="6"/>
  <c r="H82" i="6"/>
  <c r="H78" i="6"/>
  <c r="E78" i="6"/>
  <c r="I77" i="6"/>
  <c r="K77" i="6"/>
  <c r="N77" i="6"/>
  <c r="E77" i="6"/>
  <c r="I76" i="6"/>
  <c r="K76" i="6"/>
  <c r="N76" i="6"/>
  <c r="H76" i="6"/>
  <c r="I75" i="6"/>
  <c r="K75" i="6"/>
  <c r="N75" i="6"/>
  <c r="H75" i="6"/>
  <c r="N74" i="6"/>
  <c r="E74" i="6"/>
  <c r="I73" i="6"/>
  <c r="K73" i="6"/>
  <c r="N73" i="6"/>
  <c r="H73" i="6"/>
  <c r="E73" i="6"/>
  <c r="E76" i="6"/>
  <c r="K72" i="6"/>
  <c r="N72" i="6"/>
  <c r="H72" i="6"/>
  <c r="H77" i="6"/>
  <c r="E72" i="6"/>
  <c r="I71" i="6"/>
  <c r="K71" i="6"/>
  <c r="N71" i="6"/>
  <c r="H71" i="6"/>
  <c r="I70" i="6"/>
  <c r="K70" i="6"/>
  <c r="N70" i="6"/>
  <c r="H70" i="6"/>
  <c r="E70" i="6"/>
  <c r="O79" i="6"/>
  <c r="P79" i="6" s="1"/>
  <c r="O80" i="6"/>
  <c r="P80" i="6" s="1"/>
  <c r="O81" i="6"/>
  <c r="P81" i="6" s="1"/>
  <c r="O82" i="6"/>
  <c r="P82" i="6" s="1"/>
  <c r="O83" i="6"/>
  <c r="P83" i="6" s="1"/>
  <c r="O84" i="6"/>
  <c r="P84" i="6" s="1"/>
  <c r="O85" i="6"/>
  <c r="P85" i="6" s="1"/>
  <c r="O86" i="6"/>
  <c r="P86" i="6" s="1"/>
  <c r="O87" i="6"/>
  <c r="P87" i="6" s="1"/>
  <c r="O88" i="6"/>
  <c r="P88" i="6" s="1"/>
  <c r="O89" i="6"/>
  <c r="P89" i="6" s="1"/>
  <c r="O90" i="6"/>
  <c r="P90" i="6" s="1"/>
  <c r="O91" i="6"/>
  <c r="P91" i="6" s="1"/>
  <c r="O92" i="6"/>
  <c r="P92" i="6" s="1"/>
  <c r="O93" i="6"/>
  <c r="P93" i="6" s="1"/>
  <c r="O94" i="6"/>
  <c r="P94" i="6" s="1"/>
  <c r="O95" i="6"/>
  <c r="P95" i="6" s="1"/>
  <c r="O96" i="6"/>
  <c r="P96" i="6" s="1"/>
  <c r="O97" i="6"/>
  <c r="P97" i="6" s="1"/>
  <c r="O78" i="6"/>
  <c r="P78" i="6" s="1"/>
  <c r="O77" i="6"/>
  <c r="P77" i="6" s="1"/>
  <c r="O76" i="6"/>
  <c r="P76" i="6" s="1"/>
  <c r="O75" i="6"/>
  <c r="P75" i="6" s="1"/>
  <c r="O74" i="6"/>
  <c r="P74" i="6" s="1"/>
  <c r="O73" i="6"/>
  <c r="P73" i="6" s="1"/>
  <c r="O72" i="6"/>
  <c r="P72" i="6" s="1"/>
  <c r="O71" i="6"/>
  <c r="P71" i="6" s="1"/>
  <c r="O70" i="6"/>
  <c r="P70" i="6" s="1"/>
  <c r="O69" i="6"/>
  <c r="P69" i="6" s="1"/>
  <c r="I69" i="6"/>
  <c r="K69" i="6"/>
  <c r="N69" i="6"/>
  <c r="H69" i="6"/>
  <c r="I67" i="6"/>
  <c r="K67" i="6"/>
  <c r="N67" i="6"/>
  <c r="H67" i="6"/>
  <c r="O68" i="6"/>
  <c r="P68" i="6" s="1"/>
  <c r="O67" i="6"/>
  <c r="P67" i="6" s="1"/>
  <c r="O66" i="6"/>
  <c r="P66" i="6" s="1"/>
  <c r="I66" i="6"/>
  <c r="K66" i="6"/>
  <c r="N66" i="6"/>
  <c r="H66" i="6"/>
  <c r="E66" i="6"/>
  <c r="O60" i="6"/>
  <c r="P60" i="6" s="1"/>
  <c r="O61" i="6"/>
  <c r="P61" i="6" s="1"/>
  <c r="O62" i="6"/>
  <c r="P62" i="6" s="1"/>
  <c r="O63" i="6"/>
  <c r="P63" i="6" s="1"/>
  <c r="O64" i="6"/>
  <c r="P64" i="6" s="1"/>
  <c r="O65" i="6"/>
  <c r="P65" i="6" s="1"/>
  <c r="H12" i="6"/>
  <c r="O32" i="6"/>
  <c r="P32" i="6" s="1"/>
  <c r="O33" i="6"/>
  <c r="P33" i="6" s="1"/>
  <c r="O34" i="6"/>
  <c r="P34" i="6" s="1"/>
  <c r="O35" i="6"/>
  <c r="P35" i="6" s="1"/>
  <c r="O36" i="6"/>
  <c r="P36" i="6" s="1"/>
  <c r="O37" i="6"/>
  <c r="P37" i="6" s="1"/>
  <c r="O38" i="6"/>
  <c r="P38" i="6" s="1"/>
  <c r="O39" i="6"/>
  <c r="P39" i="6" s="1"/>
  <c r="O40" i="6"/>
  <c r="P40" i="6" s="1"/>
  <c r="O41" i="6"/>
  <c r="P41" i="6" s="1"/>
  <c r="O42" i="6"/>
  <c r="P42" i="6" s="1"/>
  <c r="O43" i="6"/>
  <c r="P43" i="6" s="1"/>
  <c r="O44" i="6"/>
  <c r="P44" i="6" s="1"/>
  <c r="O45" i="6"/>
  <c r="P45" i="6" s="1"/>
  <c r="O46" i="6"/>
  <c r="P46" i="6" s="1"/>
  <c r="O47" i="6"/>
  <c r="P47" i="6" s="1"/>
  <c r="O48" i="6"/>
  <c r="P48" i="6" s="1"/>
  <c r="O49" i="6"/>
  <c r="P49" i="6" s="1"/>
  <c r="O50" i="6"/>
  <c r="P50" i="6" s="1"/>
  <c r="O51" i="6"/>
  <c r="P51" i="6" s="1"/>
  <c r="O52" i="6"/>
  <c r="P52" i="6" s="1"/>
  <c r="O53" i="6"/>
  <c r="P53" i="6" s="1"/>
  <c r="O54" i="6"/>
  <c r="P54" i="6" s="1"/>
  <c r="O55" i="6"/>
  <c r="P55" i="6" s="1"/>
  <c r="O56" i="6"/>
  <c r="P56" i="6" s="1"/>
  <c r="O57" i="6"/>
  <c r="P57" i="6" s="1"/>
  <c r="O58" i="6"/>
  <c r="P58" i="6" s="1"/>
  <c r="O59" i="6"/>
  <c r="P59" i="6" s="1"/>
  <c r="E12" i="6"/>
  <c r="I3" i="6"/>
  <c r="K3" i="6"/>
  <c r="I4" i="6"/>
  <c r="K4" i="6"/>
  <c r="I5" i="6"/>
  <c r="K5" i="6"/>
  <c r="I6" i="6"/>
  <c r="K6" i="6"/>
  <c r="I7" i="6"/>
  <c r="K7" i="6"/>
  <c r="K2" i="6"/>
  <c r="I2" i="6"/>
  <c r="H7" i="6"/>
  <c r="H6" i="6"/>
  <c r="H5" i="6"/>
  <c r="H4" i="6"/>
  <c r="H3" i="6"/>
  <c r="H2" i="6"/>
  <c r="E11" i="6"/>
  <c r="E7" i="6"/>
  <c r="E6" i="6"/>
  <c r="E5" i="6"/>
  <c r="E4" i="6"/>
  <c r="E3" i="6"/>
  <c r="D7" i="7"/>
  <c r="I11" i="5"/>
  <c r="J10" i="5" s="1"/>
  <c r="H8" i="5"/>
  <c r="G9" i="1"/>
  <c r="G46" i="1"/>
  <c r="J85" i="6" s="1"/>
  <c r="E7" i="3"/>
  <c r="G7" i="3" s="1"/>
  <c r="H60" i="2"/>
  <c r="K60" i="2" s="1"/>
  <c r="F11" i="3"/>
  <c r="I8" i="3"/>
  <c r="F6" i="3"/>
  <c r="C16" i="7"/>
  <c r="C15" i="7"/>
  <c r="I82" i="2"/>
  <c r="K65" i="6" s="1"/>
  <c r="E40" i="3"/>
  <c r="H68" i="2"/>
  <c r="H67" i="2"/>
  <c r="H70" i="2"/>
  <c r="J53" i="6" s="1"/>
  <c r="H71" i="2"/>
  <c r="K71" i="2" s="1"/>
  <c r="H72" i="2"/>
  <c r="J55" i="6" s="1"/>
  <c r="H73" i="2"/>
  <c r="H74" i="2"/>
  <c r="J74" i="2" s="1"/>
  <c r="H75" i="2"/>
  <c r="J58" i="6" s="1"/>
  <c r="H76" i="2"/>
  <c r="H77" i="2"/>
  <c r="H79" i="2"/>
  <c r="H81" i="2"/>
  <c r="D61" i="2"/>
  <c r="E39" i="3"/>
  <c r="H39" i="2"/>
  <c r="H40" i="2"/>
  <c r="H41" i="2"/>
  <c r="H42" i="2"/>
  <c r="H44" i="2"/>
  <c r="H45" i="2"/>
  <c r="H46" i="2"/>
  <c r="H47" i="2"/>
  <c r="H48" i="2"/>
  <c r="H49" i="2"/>
  <c r="J49" i="2" s="1"/>
  <c r="H50" i="2"/>
  <c r="H51" i="2"/>
  <c r="H52" i="2"/>
  <c r="H53" i="2"/>
  <c r="H54" i="2"/>
  <c r="H55" i="2"/>
  <c r="H57" i="2"/>
  <c r="H58" i="2"/>
  <c r="I33" i="2"/>
  <c r="K25" i="6" s="1"/>
  <c r="D35" i="2"/>
  <c r="H22" i="2"/>
  <c r="H21" i="2"/>
  <c r="H23" i="2"/>
  <c r="H25" i="2"/>
  <c r="H27" i="2"/>
  <c r="H29" i="2"/>
  <c r="J21" i="6" s="1"/>
  <c r="H30" i="2"/>
  <c r="H20" i="2"/>
  <c r="J12" i="6" s="1"/>
  <c r="H8" i="2"/>
  <c r="J4" i="6" s="1"/>
  <c r="H7" i="2"/>
  <c r="J3" i="6" s="1"/>
  <c r="H9" i="2"/>
  <c r="J5" i="6" s="1"/>
  <c r="H10" i="2"/>
  <c r="J6" i="6" s="1"/>
  <c r="H11" i="2"/>
  <c r="J7" i="6" s="1"/>
  <c r="C13" i="7"/>
  <c r="C12" i="7"/>
  <c r="E28" i="3"/>
  <c r="G28" i="3" s="1"/>
  <c r="H28" i="3"/>
  <c r="G37" i="9"/>
  <c r="F37" i="9"/>
  <c r="H26" i="3"/>
  <c r="D35" i="9"/>
  <c r="G34" i="9"/>
  <c r="F34" i="9"/>
  <c r="H24" i="3"/>
  <c r="D32" i="9"/>
  <c r="G31" i="9"/>
  <c r="F31" i="9"/>
  <c r="H22" i="3"/>
  <c r="D29" i="9"/>
  <c r="E22" i="3" s="1"/>
  <c r="G22" i="3" s="1"/>
  <c r="H20" i="3"/>
  <c r="D26" i="9"/>
  <c r="G25" i="9"/>
  <c r="F25" i="9"/>
  <c r="H18" i="3"/>
  <c r="D23" i="9"/>
  <c r="G22" i="9"/>
  <c r="F22" i="9"/>
  <c r="H16" i="3"/>
  <c r="D20" i="9"/>
  <c r="G19" i="9"/>
  <c r="F19" i="9"/>
  <c r="H14" i="3"/>
  <c r="D17" i="9"/>
  <c r="G16" i="9"/>
  <c r="F16" i="9"/>
  <c r="H12" i="3"/>
  <c r="D14" i="9"/>
  <c r="G13" i="9"/>
  <c r="F13" i="9"/>
  <c r="B3" i="9"/>
  <c r="H9" i="3"/>
  <c r="D11" i="9"/>
  <c r="E9" i="3" s="1"/>
  <c r="G9" i="3" s="1"/>
  <c r="G10" i="9"/>
  <c r="F10" i="9"/>
  <c r="F7" i="9"/>
  <c r="H7" i="3"/>
  <c r="E35" i="3"/>
  <c r="G70" i="1"/>
  <c r="J99" i="6" s="1"/>
  <c r="G55" i="1"/>
  <c r="G54" i="1"/>
  <c r="G56" i="1"/>
  <c r="G57" i="1"/>
  <c r="G59" i="1"/>
  <c r="G60" i="1"/>
  <c r="G61" i="1"/>
  <c r="E62" i="1"/>
  <c r="G67" i="1"/>
  <c r="G29" i="3" s="1"/>
  <c r="J29" i="3" s="1"/>
  <c r="E50" i="1"/>
  <c r="G50" i="1" s="1"/>
  <c r="F47" i="1"/>
  <c r="E47" i="1"/>
  <c r="F39" i="1"/>
  <c r="E39" i="1"/>
  <c r="G35" i="1"/>
  <c r="F36" i="1"/>
  <c r="E36" i="1"/>
  <c r="G36" i="1" s="1"/>
  <c r="H31" i="1"/>
  <c r="G26" i="1"/>
  <c r="G27" i="1"/>
  <c r="G28" i="1"/>
  <c r="G29" i="1"/>
  <c r="G30" i="1"/>
  <c r="F31" i="1"/>
  <c r="E31" i="1"/>
  <c r="E33" i="1"/>
  <c r="G19" i="1"/>
  <c r="J19" i="1" s="1"/>
  <c r="M71" i="6" s="1"/>
  <c r="G20" i="1"/>
  <c r="J72" i="6" s="1"/>
  <c r="G21" i="1"/>
  <c r="J73" i="6" s="1"/>
  <c r="E22" i="1"/>
  <c r="G15" i="1"/>
  <c r="J69" i="6" s="1"/>
  <c r="E16" i="1"/>
  <c r="F10" i="1"/>
  <c r="E10" i="1"/>
  <c r="H7" i="1"/>
  <c r="G6" i="1"/>
  <c r="J66" i="6" s="1"/>
  <c r="E7" i="1"/>
  <c r="I363" i="5"/>
  <c r="M369" i="5"/>
  <c r="N238" i="4"/>
  <c r="I462" i="5"/>
  <c r="I524" i="5"/>
  <c r="I233" i="5"/>
  <c r="I518" i="5"/>
  <c r="I506" i="5"/>
  <c r="I418" i="5"/>
  <c r="I415" i="5"/>
  <c r="I413" i="5"/>
  <c r="I379" i="5"/>
  <c r="H31" i="3"/>
  <c r="I194" i="5"/>
  <c r="I321" i="5"/>
  <c r="G47" i="1" l="1"/>
  <c r="F62" i="1"/>
  <c r="G58" i="1"/>
  <c r="J78" i="2"/>
  <c r="L61" i="6" s="1"/>
  <c r="J61" i="6"/>
  <c r="G7" i="1"/>
  <c r="E6" i="3"/>
  <c r="G10" i="1"/>
  <c r="J10" i="1" s="1"/>
  <c r="E8" i="3"/>
  <c r="F8" i="3"/>
  <c r="G16" i="1"/>
  <c r="E11" i="3"/>
  <c r="H74" i="6"/>
  <c r="E13" i="3"/>
  <c r="G31" i="1"/>
  <c r="H81" i="6"/>
  <c r="E15" i="3"/>
  <c r="I30" i="1"/>
  <c r="J30" i="1"/>
  <c r="M80" i="6" s="1"/>
  <c r="J80" i="6"/>
  <c r="I29" i="1"/>
  <c r="J29" i="1"/>
  <c r="M79" i="6" s="1"/>
  <c r="J79" i="6"/>
  <c r="I28" i="1"/>
  <c r="J28" i="1"/>
  <c r="M78" i="6" s="1"/>
  <c r="J78" i="6"/>
  <c r="I27" i="1"/>
  <c r="J27" i="1"/>
  <c r="M77" i="6" s="1"/>
  <c r="J77" i="6"/>
  <c r="I36" i="1"/>
  <c r="I17" i="3" s="1"/>
  <c r="G17" i="3"/>
  <c r="E17" i="3"/>
  <c r="F17" i="3"/>
  <c r="I35" i="1"/>
  <c r="L82" i="6" s="1"/>
  <c r="J82" i="6"/>
  <c r="G39" i="1"/>
  <c r="J39" i="1" s="1"/>
  <c r="E19" i="3"/>
  <c r="F19" i="3"/>
  <c r="I39" i="1"/>
  <c r="I19" i="3" s="1"/>
  <c r="E21" i="3"/>
  <c r="F21" i="3"/>
  <c r="J84" i="6"/>
  <c r="E23" i="3"/>
  <c r="F23" i="3"/>
  <c r="G25" i="3"/>
  <c r="E25" i="3"/>
  <c r="F25" i="3"/>
  <c r="I50" i="1"/>
  <c r="I25" i="3" s="1"/>
  <c r="J97" i="6"/>
  <c r="H96" i="6"/>
  <c r="E27" i="3"/>
  <c r="J95" i="6"/>
  <c r="J61" i="1"/>
  <c r="M95" i="6" s="1"/>
  <c r="I61" i="1"/>
  <c r="L95" i="6" s="1"/>
  <c r="J93" i="6"/>
  <c r="J59" i="1"/>
  <c r="M93" i="6" s="1"/>
  <c r="I59" i="1"/>
  <c r="L93" i="6" s="1"/>
  <c r="I58" i="1"/>
  <c r="L92" i="6" s="1"/>
  <c r="J91" i="6"/>
  <c r="I57" i="1"/>
  <c r="L91" i="6" s="1"/>
  <c r="I9" i="1"/>
  <c r="J9" i="1"/>
  <c r="M67" i="6" s="1"/>
  <c r="J67" i="6"/>
  <c r="F14" i="9"/>
  <c r="E12" i="3"/>
  <c r="G12" i="3" s="1"/>
  <c r="F17" i="9"/>
  <c r="E14" i="3"/>
  <c r="G14" i="3" s="1"/>
  <c r="F20" i="9"/>
  <c r="E16" i="3"/>
  <c r="G16" i="3" s="1"/>
  <c r="F23" i="9"/>
  <c r="E18" i="3"/>
  <c r="G18" i="3" s="1"/>
  <c r="F26" i="9"/>
  <c r="E20" i="3"/>
  <c r="G20" i="3" s="1"/>
  <c r="F32" i="9"/>
  <c r="E24" i="3"/>
  <c r="G24" i="3" s="1"/>
  <c r="F35" i="9"/>
  <c r="E26" i="3"/>
  <c r="G26" i="3" s="1"/>
  <c r="H56" i="2"/>
  <c r="G61" i="2"/>
  <c r="H61" i="2" s="1"/>
  <c r="J61" i="2" s="1"/>
  <c r="M56" i="2"/>
  <c r="M24" i="2"/>
  <c r="N24" i="2" s="1"/>
  <c r="K40" i="2"/>
  <c r="J40" i="2"/>
  <c r="H24" i="2"/>
  <c r="J16" i="6" s="1"/>
  <c r="H24" i="7"/>
  <c r="H56" i="7"/>
  <c r="J71" i="2"/>
  <c r="L15" i="2"/>
  <c r="N13" i="2"/>
  <c r="J14" i="2"/>
  <c r="P14" i="2" s="1"/>
  <c r="L10" i="6" s="1"/>
  <c r="K14" i="2"/>
  <c r="M10" i="6" s="1"/>
  <c r="M15" i="2"/>
  <c r="O15" i="2"/>
  <c r="H69" i="2"/>
  <c r="J52" i="6" s="1"/>
  <c r="H12" i="2"/>
  <c r="J12" i="2" s="1"/>
  <c r="J44" i="2"/>
  <c r="H15" i="2"/>
  <c r="G37" i="3" s="1"/>
  <c r="F8" i="9"/>
  <c r="J57" i="1"/>
  <c r="M91" i="6" s="1"/>
  <c r="F29" i="9"/>
  <c r="J50" i="1"/>
  <c r="F38" i="9"/>
  <c r="F11" i="9"/>
  <c r="F13" i="3"/>
  <c r="G22" i="1"/>
  <c r="J46" i="2"/>
  <c r="J89" i="6"/>
  <c r="J55" i="1"/>
  <c r="M89" i="6" s="1"/>
  <c r="I55" i="1"/>
  <c r="L89" i="6" s="1"/>
  <c r="J90" i="6"/>
  <c r="J56" i="1"/>
  <c r="M90" i="6" s="1"/>
  <c r="I56" i="1"/>
  <c r="L90" i="6" s="1"/>
  <c r="I19" i="1"/>
  <c r="J71" i="6"/>
  <c r="J88" i="6"/>
  <c r="J54" i="1"/>
  <c r="M88" i="6" s="1"/>
  <c r="I54" i="1"/>
  <c r="H55" i="7"/>
  <c r="J94" i="6"/>
  <c r="J60" i="1"/>
  <c r="M94" i="6" s="1"/>
  <c r="I60" i="1"/>
  <c r="L94" i="6" s="1"/>
  <c r="N12" i="2"/>
  <c r="P12" i="2" s="1"/>
  <c r="K67" i="2"/>
  <c r="J51" i="2"/>
  <c r="J67" i="2"/>
  <c r="K43" i="2"/>
  <c r="M30" i="6" s="1"/>
  <c r="K81" i="2"/>
  <c r="M64" i="6" s="1"/>
  <c r="J52" i="2"/>
  <c r="K41" i="2"/>
  <c r="M28" i="6" s="1"/>
  <c r="J81" i="2"/>
  <c r="L64" i="6" s="1"/>
  <c r="N52" i="2"/>
  <c r="P52" i="2" s="1"/>
  <c r="N54" i="2"/>
  <c r="K68" i="2"/>
  <c r="K13" i="2"/>
  <c r="K53" i="2"/>
  <c r="M40" i="6" s="1"/>
  <c r="K48" i="2"/>
  <c r="N25" i="2"/>
  <c r="P25" i="2" s="1"/>
  <c r="J54" i="2"/>
  <c r="J68" i="2"/>
  <c r="N77" i="2"/>
  <c r="Q77" i="2" s="1"/>
  <c r="N41" i="2"/>
  <c r="J28" i="6" s="1"/>
  <c r="N46" i="2"/>
  <c r="J33" i="6" s="1"/>
  <c r="J48" i="2"/>
  <c r="K75" i="2"/>
  <c r="M58" i="6" s="1"/>
  <c r="N8" i="2"/>
  <c r="H26" i="2"/>
  <c r="J18" i="6" s="1"/>
  <c r="J42" i="2"/>
  <c r="J75" i="2"/>
  <c r="L58" i="6" s="1"/>
  <c r="G82" i="2"/>
  <c r="I65" i="6" s="1"/>
  <c r="N78" i="2"/>
  <c r="Q78" i="2" s="1"/>
  <c r="N70" i="2"/>
  <c r="P70" i="2" s="1"/>
  <c r="K78" i="2"/>
  <c r="M61" i="6" s="1"/>
  <c r="N28" i="2"/>
  <c r="K50" i="2"/>
  <c r="M37" i="6" s="1"/>
  <c r="J50" i="2"/>
  <c r="J47" i="2"/>
  <c r="K45" i="2"/>
  <c r="J41" i="2"/>
  <c r="N75" i="2"/>
  <c r="N67" i="2"/>
  <c r="N60" i="2"/>
  <c r="N49" i="2"/>
  <c r="Q49" i="2" s="1"/>
  <c r="N11" i="2"/>
  <c r="P11" i="2" s="1"/>
  <c r="N7" i="2"/>
  <c r="Q7" i="2" s="1"/>
  <c r="K58" i="2"/>
  <c r="M45" i="6" s="1"/>
  <c r="J45" i="2"/>
  <c r="K42" i="2"/>
  <c r="M29" i="6" s="1"/>
  <c r="N71" i="2"/>
  <c r="Q71" i="2" s="1"/>
  <c r="J58" i="2"/>
  <c r="J55" i="2"/>
  <c r="K52" i="2"/>
  <c r="K49" i="2"/>
  <c r="M36" i="6" s="1"/>
  <c r="K46" i="2"/>
  <c r="M33" i="6" s="1"/>
  <c r="N79" i="2"/>
  <c r="J60" i="2"/>
  <c r="K72" i="2"/>
  <c r="M55" i="6" s="1"/>
  <c r="N76" i="2"/>
  <c r="P76" i="2" s="1"/>
  <c r="K57" i="2"/>
  <c r="M44" i="6" s="1"/>
  <c r="K54" i="2"/>
  <c r="K44" i="2"/>
  <c r="K76" i="2"/>
  <c r="N72" i="2"/>
  <c r="N73" i="2"/>
  <c r="O82" i="2"/>
  <c r="E37" i="3"/>
  <c r="H11" i="6"/>
  <c r="N29" i="2"/>
  <c r="J76" i="2"/>
  <c r="J72" i="2"/>
  <c r="L55" i="6" s="1"/>
  <c r="N39" i="2"/>
  <c r="L82" i="2"/>
  <c r="N22" i="2"/>
  <c r="Q22" i="2" s="1"/>
  <c r="J20" i="2"/>
  <c r="L12" i="6" s="1"/>
  <c r="J57" i="2"/>
  <c r="J53" i="2"/>
  <c r="K77" i="2"/>
  <c r="K73" i="2"/>
  <c r="N74" i="2"/>
  <c r="N47" i="2"/>
  <c r="N6" i="2"/>
  <c r="P6" i="2" s="1"/>
  <c r="N9" i="2"/>
  <c r="N27" i="2"/>
  <c r="N23" i="2"/>
  <c r="P23" i="2" s="1"/>
  <c r="J77" i="2"/>
  <c r="J73" i="2"/>
  <c r="N51" i="2"/>
  <c r="J38" i="6" s="1"/>
  <c r="N40" i="2"/>
  <c r="N20" i="2"/>
  <c r="N21" i="2"/>
  <c r="K79" i="2"/>
  <c r="K74" i="2"/>
  <c r="K70" i="2"/>
  <c r="M53" i="6" s="1"/>
  <c r="N81" i="2"/>
  <c r="N55" i="2"/>
  <c r="N44" i="2"/>
  <c r="Q44" i="2" s="1"/>
  <c r="N10" i="2"/>
  <c r="N30" i="2"/>
  <c r="Q30" i="2" s="1"/>
  <c r="K55" i="2"/>
  <c r="K51" i="2"/>
  <c r="M38" i="6" s="1"/>
  <c r="K47" i="2"/>
  <c r="J79" i="2"/>
  <c r="J70" i="2"/>
  <c r="L53" i="6" s="1"/>
  <c r="N48" i="2"/>
  <c r="Q48" i="2" s="1"/>
  <c r="N68" i="2"/>
  <c r="N57" i="2"/>
  <c r="J44" i="6" s="1"/>
  <c r="N53" i="2"/>
  <c r="N45" i="2"/>
  <c r="Q45" i="2" s="1"/>
  <c r="N58" i="2"/>
  <c r="J45" i="6" s="1"/>
  <c r="N50" i="2"/>
  <c r="J37" i="6" s="1"/>
  <c r="N42" i="2"/>
  <c r="J29" i="6" s="1"/>
  <c r="I81" i="6"/>
  <c r="F15" i="3"/>
  <c r="I26" i="1"/>
  <c r="M76" i="6"/>
  <c r="J76" i="6"/>
  <c r="H11" i="5"/>
  <c r="G11" i="5"/>
  <c r="H6" i="3"/>
  <c r="H25" i="3"/>
  <c r="H23" i="3"/>
  <c r="H21" i="3"/>
  <c r="L84" i="6"/>
  <c r="H19" i="3"/>
  <c r="H17" i="3"/>
  <c r="H15" i="3"/>
  <c r="K81" i="6"/>
  <c r="H13" i="3"/>
  <c r="K74" i="6"/>
  <c r="H11" i="3"/>
  <c r="H8" i="3"/>
  <c r="H37" i="3"/>
  <c r="H42" i="3" s="1"/>
  <c r="K11" i="6"/>
  <c r="I7" i="3"/>
  <c r="J7" i="3"/>
  <c r="J28" i="3"/>
  <c r="I28" i="3"/>
  <c r="J22" i="3"/>
  <c r="I22" i="3"/>
  <c r="J9" i="3"/>
  <c r="I9" i="3"/>
  <c r="N66" i="2"/>
  <c r="J30" i="2"/>
  <c r="K30" i="2"/>
  <c r="J28" i="2"/>
  <c r="L20" i="6" s="1"/>
  <c r="K28" i="2"/>
  <c r="M20" i="6" s="1"/>
  <c r="J27" i="2"/>
  <c r="L19" i="6" s="1"/>
  <c r="K27" i="2"/>
  <c r="M19" i="6" s="1"/>
  <c r="J25" i="2"/>
  <c r="K25" i="2"/>
  <c r="J29" i="2"/>
  <c r="L21" i="6" s="1"/>
  <c r="K29" i="2"/>
  <c r="M21" i="6" s="1"/>
  <c r="J23" i="2"/>
  <c r="L15" i="6" s="1"/>
  <c r="K23" i="2"/>
  <c r="M15" i="6" s="1"/>
  <c r="J22" i="2"/>
  <c r="K22" i="2"/>
  <c r="J21" i="2"/>
  <c r="K21" i="2"/>
  <c r="G29" i="9"/>
  <c r="G32" i="9"/>
  <c r="G35" i="9"/>
  <c r="G38" i="9"/>
  <c r="G20" i="9"/>
  <c r="G23" i="9"/>
  <c r="G26" i="9"/>
  <c r="G14" i="9"/>
  <c r="G17" i="9"/>
  <c r="G11" i="9"/>
  <c r="J67" i="1"/>
  <c r="I67" i="1"/>
  <c r="I29" i="3" s="1"/>
  <c r="J36" i="1"/>
  <c r="I20" i="1"/>
  <c r="J20" i="1"/>
  <c r="M72" i="6" s="1"/>
  <c r="I21" i="1"/>
  <c r="J21" i="1"/>
  <c r="M73" i="6" s="1"/>
  <c r="I6" i="1"/>
  <c r="J6" i="1"/>
  <c r="M66" i="6" s="1"/>
  <c r="N271" i="4"/>
  <c r="N270" i="4"/>
  <c r="N272" i="4"/>
  <c r="N5" i="5"/>
  <c r="F36" i="3" s="1"/>
  <c r="H62" i="1"/>
  <c r="K96" i="6" s="1"/>
  <c r="I377" i="5"/>
  <c r="I374" i="5"/>
  <c r="I371" i="5"/>
  <c r="I368" i="5"/>
  <c r="I358" i="5"/>
  <c r="I317" i="5"/>
  <c r="I281" i="5"/>
  <c r="I230" i="5"/>
  <c r="H33" i="1"/>
  <c r="E2" i="6"/>
  <c r="J92" i="6" l="1"/>
  <c r="J58" i="1"/>
  <c r="M92" i="6" s="1"/>
  <c r="J47" i="1"/>
  <c r="J23" i="3" s="1"/>
  <c r="I47" i="1"/>
  <c r="I23" i="3" s="1"/>
  <c r="L78" i="6"/>
  <c r="J22" i="1"/>
  <c r="J74" i="6"/>
  <c r="G13" i="3"/>
  <c r="I96" i="6"/>
  <c r="F27" i="3"/>
  <c r="G62" i="1"/>
  <c r="I7" i="1"/>
  <c r="I6" i="3" s="1"/>
  <c r="J7" i="1"/>
  <c r="J6" i="3" s="1"/>
  <c r="L79" i="6"/>
  <c r="L80" i="6"/>
  <c r="I16" i="1"/>
  <c r="I11" i="3" s="1"/>
  <c r="J16" i="1"/>
  <c r="J11" i="3" s="1"/>
  <c r="I31" i="1"/>
  <c r="J81" i="6"/>
  <c r="G15" i="3"/>
  <c r="J31" i="1"/>
  <c r="I12" i="3"/>
  <c r="J12" i="3"/>
  <c r="J14" i="3"/>
  <c r="I14" i="3"/>
  <c r="J16" i="3"/>
  <c r="I16" i="3"/>
  <c r="J18" i="3"/>
  <c r="I18" i="3"/>
  <c r="J20" i="3"/>
  <c r="I20" i="3"/>
  <c r="J24" i="3"/>
  <c r="I24" i="3"/>
  <c r="J26" i="3"/>
  <c r="I26" i="3"/>
  <c r="Q53" i="2"/>
  <c r="J40" i="6"/>
  <c r="K7" i="3"/>
  <c r="G23" i="3"/>
  <c r="G21" i="3"/>
  <c r="G19" i="3"/>
  <c r="L77" i="6"/>
  <c r="G11" i="3"/>
  <c r="J8" i="3"/>
  <c r="G8" i="3"/>
  <c r="G6" i="3"/>
  <c r="J56" i="2"/>
  <c r="K56" i="2"/>
  <c r="M61" i="2"/>
  <c r="M33" i="2"/>
  <c r="P46" i="2"/>
  <c r="L33" i="6" s="1"/>
  <c r="Q46" i="2"/>
  <c r="Q75" i="2"/>
  <c r="P75" i="2"/>
  <c r="Q60" i="2"/>
  <c r="K24" i="2"/>
  <c r="M16" i="6" s="1"/>
  <c r="J24" i="2"/>
  <c r="L16" i="6" s="1"/>
  <c r="Q13" i="2"/>
  <c r="P13" i="2"/>
  <c r="J69" i="2"/>
  <c r="L52" i="6" s="1"/>
  <c r="K69" i="2"/>
  <c r="M52" i="6" s="1"/>
  <c r="J56" i="7"/>
  <c r="K56" i="7"/>
  <c r="J25" i="3"/>
  <c r="J19" i="3"/>
  <c r="Q14" i="2"/>
  <c r="I22" i="1"/>
  <c r="L74" i="6" s="1"/>
  <c r="J358" i="5"/>
  <c r="J15" i="2"/>
  <c r="K15" i="2"/>
  <c r="P28" i="2"/>
  <c r="Q28" i="2"/>
  <c r="Q52" i="2"/>
  <c r="Q25" i="2"/>
  <c r="I11" i="6"/>
  <c r="F37" i="3"/>
  <c r="L71" i="6"/>
  <c r="N69" i="2"/>
  <c r="D17" i="7"/>
  <c r="L97" i="6"/>
  <c r="L88" i="6"/>
  <c r="J55" i="7"/>
  <c r="K55" i="7"/>
  <c r="K26" i="2"/>
  <c r="M18" i="6" s="1"/>
  <c r="J26" i="2"/>
  <c r="L18" i="6" s="1"/>
  <c r="Q54" i="2"/>
  <c r="N56" i="2"/>
  <c r="P60" i="2"/>
  <c r="N43" i="2"/>
  <c r="N26" i="2"/>
  <c r="P54" i="2"/>
  <c r="P8" i="2"/>
  <c r="Q8" i="2"/>
  <c r="Q41" i="2"/>
  <c r="Q6" i="2"/>
  <c r="P41" i="2"/>
  <c r="L28" i="6" s="1"/>
  <c r="P7" i="2"/>
  <c r="Q70" i="2"/>
  <c r="P77" i="2"/>
  <c r="M82" i="2"/>
  <c r="N82" i="2" s="1"/>
  <c r="P82" i="2" s="1"/>
  <c r="H82" i="2"/>
  <c r="J65" i="6" s="1"/>
  <c r="P78" i="2"/>
  <c r="P67" i="2"/>
  <c r="Q73" i="2"/>
  <c r="Q11" i="2"/>
  <c r="J11" i="6"/>
  <c r="P24" i="2"/>
  <c r="Q67" i="2"/>
  <c r="P79" i="2"/>
  <c r="Q79" i="2"/>
  <c r="P71" i="2"/>
  <c r="P49" i="2"/>
  <c r="L36" i="6" s="1"/>
  <c r="J37" i="3"/>
  <c r="Q24" i="2"/>
  <c r="Q76" i="2"/>
  <c r="P20" i="2"/>
  <c r="P39" i="2"/>
  <c r="L26" i="6" s="1"/>
  <c r="P40" i="2"/>
  <c r="P50" i="2"/>
  <c r="L37" i="6" s="1"/>
  <c r="Q50" i="2"/>
  <c r="P68" i="2"/>
  <c r="Q68" i="2"/>
  <c r="P10" i="2"/>
  <c r="Q10" i="2"/>
  <c r="P9" i="2"/>
  <c r="Q9" i="2"/>
  <c r="P22" i="2"/>
  <c r="P58" i="2"/>
  <c r="L45" i="6" s="1"/>
  <c r="P55" i="2"/>
  <c r="Q55" i="2"/>
  <c r="P81" i="2"/>
  <c r="Q81" i="2"/>
  <c r="Q20" i="2"/>
  <c r="P73" i="2"/>
  <c r="Q29" i="2"/>
  <c r="P29" i="2"/>
  <c r="Q27" i="2"/>
  <c r="P27" i="2"/>
  <c r="P47" i="2"/>
  <c r="Q47" i="2"/>
  <c r="P45" i="2"/>
  <c r="P21" i="2"/>
  <c r="Q21" i="2"/>
  <c r="Q23" i="2"/>
  <c r="P72" i="2"/>
  <c r="Q72" i="2"/>
  <c r="P51" i="2"/>
  <c r="L38" i="6" s="1"/>
  <c r="Q51" i="2"/>
  <c r="P53" i="2"/>
  <c r="L40" i="6" s="1"/>
  <c r="P57" i="2"/>
  <c r="L44" i="6" s="1"/>
  <c r="P48" i="2"/>
  <c r="P30" i="2"/>
  <c r="P44" i="2"/>
  <c r="P74" i="2"/>
  <c r="Q74" i="2"/>
  <c r="P42" i="2"/>
  <c r="L29" i="6" s="1"/>
  <c r="Q42" i="2"/>
  <c r="L76" i="6"/>
  <c r="L66" i="6"/>
  <c r="J21" i="3"/>
  <c r="J17" i="3"/>
  <c r="L73" i="6"/>
  <c r="L72" i="6"/>
  <c r="L67" i="6"/>
  <c r="H27" i="3"/>
  <c r="H32" i="7"/>
  <c r="H35" i="7"/>
  <c r="H25" i="7"/>
  <c r="H26" i="7"/>
  <c r="H27" i="7"/>
  <c r="H28" i="7"/>
  <c r="H29" i="7"/>
  <c r="H30" i="7"/>
  <c r="H31" i="7"/>
  <c r="H33" i="7"/>
  <c r="H34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Q66" i="2"/>
  <c r="P66" i="2"/>
  <c r="J13" i="3" l="1"/>
  <c r="M74" i="6"/>
  <c r="G27" i="3"/>
  <c r="J96" i="6"/>
  <c r="J62" i="1"/>
  <c r="I62" i="1"/>
  <c r="J15" i="3"/>
  <c r="M81" i="6"/>
  <c r="L81" i="6"/>
  <c r="I15" i="3"/>
  <c r="I21" i="3"/>
  <c r="P43" i="2"/>
  <c r="L30" i="6" s="1"/>
  <c r="J30" i="6"/>
  <c r="N61" i="2"/>
  <c r="J48" i="6" s="1"/>
  <c r="I48" i="6"/>
  <c r="K61" i="2"/>
  <c r="M48" i="6" s="1"/>
  <c r="D11" i="7"/>
  <c r="H57" i="7"/>
  <c r="J57" i="7" s="1"/>
  <c r="I13" i="3"/>
  <c r="Q43" i="2"/>
  <c r="P69" i="2"/>
  <c r="Q69" i="2"/>
  <c r="P26" i="2"/>
  <c r="J54" i="7"/>
  <c r="K54" i="7"/>
  <c r="D20" i="7"/>
  <c r="G20" i="7" s="1"/>
  <c r="K57" i="7"/>
  <c r="D18" i="7"/>
  <c r="D13" i="7"/>
  <c r="D19" i="7"/>
  <c r="D14" i="7"/>
  <c r="D16" i="7"/>
  <c r="D12" i="7"/>
  <c r="D15" i="7"/>
  <c r="D21" i="7" s="1"/>
  <c r="G21" i="7" s="1"/>
  <c r="Q26" i="2"/>
  <c r="Q56" i="2"/>
  <c r="P56" i="2"/>
  <c r="K82" i="2"/>
  <c r="M65" i="6" s="1"/>
  <c r="J82" i="2"/>
  <c r="L65" i="6" s="1"/>
  <c r="Q82" i="2"/>
  <c r="G19" i="7"/>
  <c r="H19" i="7"/>
  <c r="M11" i="6"/>
  <c r="J27" i="3" l="1"/>
  <c r="M96" i="6"/>
  <c r="I27" i="3"/>
  <c r="L96" i="6"/>
  <c r="G18" i="7"/>
  <c r="H18" i="7"/>
  <c r="G17" i="7"/>
  <c r="H17" i="7"/>
  <c r="I37" i="3"/>
  <c r="L11" i="6"/>
  <c r="E38" i="3" l="1"/>
  <c r="P29" i="3"/>
  <c r="M23" i="3"/>
  <c r="N23" i="3" s="1"/>
  <c r="I227" i="5"/>
  <c r="I148" i="5" l="1"/>
  <c r="I146" i="5"/>
  <c r="B3" i="1" l="1"/>
  <c r="G50" i="3" l="1"/>
  <c r="B3" i="7" l="1"/>
  <c r="B3" i="4"/>
  <c r="B3" i="5"/>
  <c r="B3" i="2"/>
  <c r="O26" i="6" l="1"/>
  <c r="P26" i="6" s="1"/>
  <c r="O20" i="6"/>
  <c r="P20" i="6" s="1"/>
  <c r="O13" i="6"/>
  <c r="P13" i="6" s="1"/>
  <c r="I507" i="5" l="1"/>
  <c r="H35" i="3" l="1"/>
  <c r="N15" i="2" l="1"/>
  <c r="P15" i="2" s="1"/>
  <c r="F38" i="3" l="1"/>
  <c r="F83" i="2" l="1"/>
  <c r="P5" i="5" l="1"/>
  <c r="Q5" i="5" l="1"/>
  <c r="H66" i="2" l="1"/>
  <c r="J49" i="6" s="1"/>
  <c r="K66" i="2" l="1"/>
  <c r="M49" i="6" s="1"/>
  <c r="G53" i="1"/>
  <c r="G49" i="1"/>
  <c r="J46" i="1"/>
  <c r="M85" i="6" s="1"/>
  <c r="M84" i="6"/>
  <c r="G38" i="1"/>
  <c r="I15" i="1"/>
  <c r="L69" i="6" s="1"/>
  <c r="G12" i="1"/>
  <c r="J41" i="3"/>
  <c r="F10" i="3"/>
  <c r="G10" i="3" l="1"/>
  <c r="J10" i="3" s="1"/>
  <c r="J68" i="6"/>
  <c r="I38" i="1"/>
  <c r="L83" i="6" s="1"/>
  <c r="J83" i="6"/>
  <c r="I49" i="1"/>
  <c r="L86" i="6" s="1"/>
  <c r="J86" i="6"/>
  <c r="I53" i="1"/>
  <c r="J87" i="6"/>
  <c r="J12" i="1"/>
  <c r="M68" i="6" s="1"/>
  <c r="J49" i="1"/>
  <c r="M86" i="6" s="1"/>
  <c r="I12" i="1"/>
  <c r="I46" i="1"/>
  <c r="J53" i="1"/>
  <c r="M87" i="6" s="1"/>
  <c r="J35" i="1"/>
  <c r="M82" i="6" s="1"/>
  <c r="J38" i="1"/>
  <c r="M83" i="6" s="1"/>
  <c r="J15" i="1"/>
  <c r="M69" i="6" s="1"/>
  <c r="I10" i="3" l="1"/>
  <c r="L68" i="6"/>
  <c r="L87" i="6"/>
  <c r="L85" i="6"/>
  <c r="G25" i="1" l="1"/>
  <c r="I25" i="1" l="1"/>
  <c r="M75" i="6"/>
  <c r="J75" i="6"/>
  <c r="O25" i="6"/>
  <c r="P25" i="6" s="1"/>
  <c r="L75" i="6" l="1"/>
  <c r="G18" i="1" l="1"/>
  <c r="I18" i="1" l="1"/>
  <c r="L70" i="6" s="1"/>
  <c r="J70" i="6"/>
  <c r="J18" i="1"/>
  <c r="M70" i="6" s="1"/>
  <c r="K40" i="7"/>
  <c r="K41" i="7"/>
  <c r="K43" i="7"/>
  <c r="K44" i="7"/>
  <c r="J45" i="7"/>
  <c r="K46" i="7"/>
  <c r="K47" i="7"/>
  <c r="K52" i="7"/>
  <c r="K39" i="7"/>
  <c r="J33" i="7"/>
  <c r="K34" i="7"/>
  <c r="K35" i="7"/>
  <c r="K36" i="7"/>
  <c r="K37" i="7"/>
  <c r="J38" i="7"/>
  <c r="K32" i="7"/>
  <c r="K31" i="7"/>
  <c r="K28" i="7"/>
  <c r="J29" i="7"/>
  <c r="K30" i="7"/>
  <c r="J26" i="7"/>
  <c r="H20" i="7" l="1"/>
  <c r="G14" i="7"/>
  <c r="H14" i="7"/>
  <c r="K51" i="7"/>
  <c r="J49" i="7"/>
  <c r="K50" i="7"/>
  <c r="K48" i="7"/>
  <c r="K25" i="7"/>
  <c r="J46" i="7"/>
  <c r="K33" i="7"/>
  <c r="J47" i="7"/>
  <c r="J34" i="7"/>
  <c r="J30" i="7"/>
  <c r="J41" i="7"/>
  <c r="J50" i="7"/>
  <c r="J42" i="7"/>
  <c r="G11" i="7"/>
  <c r="K42" i="7"/>
  <c r="K49" i="7"/>
  <c r="J39" i="7"/>
  <c r="K38" i="7"/>
  <c r="J31" i="7"/>
  <c r="K27" i="7"/>
  <c r="F7" i="7"/>
  <c r="K26" i="7"/>
  <c r="J37" i="7"/>
  <c r="J32" i="7"/>
  <c r="J40" i="7"/>
  <c r="K45" i="7"/>
  <c r="J48" i="7"/>
  <c r="K53" i="7"/>
  <c r="J53" i="7"/>
  <c r="K29" i="7"/>
  <c r="J24" i="7"/>
  <c r="J27" i="7"/>
  <c r="J35" i="7"/>
  <c r="J43" i="7"/>
  <c r="J51" i="7"/>
  <c r="K24" i="7"/>
  <c r="J25" i="7"/>
  <c r="J28" i="7"/>
  <c r="J36" i="7"/>
  <c r="J44" i="7"/>
  <c r="J52" i="7"/>
  <c r="G13" i="7" l="1"/>
  <c r="H13" i="7"/>
  <c r="H21" i="7"/>
  <c r="G16" i="7"/>
  <c r="H16" i="7"/>
  <c r="G15" i="7"/>
  <c r="H15" i="7"/>
  <c r="H7" i="7"/>
  <c r="G7" i="7"/>
  <c r="H11" i="7"/>
  <c r="G12" i="7"/>
  <c r="H36" i="3" l="1"/>
  <c r="I36" i="3" l="1"/>
  <c r="G31" i="3"/>
  <c r="O28" i="6"/>
  <c r="P28" i="6" s="1"/>
  <c r="O29" i="6"/>
  <c r="P29" i="6" s="1"/>
  <c r="O30" i="6"/>
  <c r="P30" i="6" s="1"/>
  <c r="O31" i="6"/>
  <c r="P31" i="6" s="1"/>
  <c r="I31" i="3" l="1"/>
  <c r="J31" i="3"/>
  <c r="O9" i="6"/>
  <c r="P9" i="6" s="1"/>
  <c r="O10" i="6"/>
  <c r="P10" i="6" s="1"/>
  <c r="O11" i="6"/>
  <c r="P11" i="6" s="1"/>
  <c r="O12" i="6"/>
  <c r="P12" i="6" s="1"/>
  <c r="O14" i="6"/>
  <c r="P14" i="6" s="1"/>
  <c r="O15" i="6"/>
  <c r="P15" i="6" s="1"/>
  <c r="O16" i="6"/>
  <c r="P16" i="6" s="1"/>
  <c r="O17" i="6"/>
  <c r="P17" i="6" s="1"/>
  <c r="O18" i="6"/>
  <c r="P18" i="6" s="1"/>
  <c r="O19" i="6"/>
  <c r="P19" i="6" s="1"/>
  <c r="O21" i="6"/>
  <c r="P21" i="6" s="1"/>
  <c r="O22" i="6"/>
  <c r="P22" i="6" s="1"/>
  <c r="O23" i="6"/>
  <c r="P23" i="6" s="1"/>
  <c r="O24" i="6"/>
  <c r="P24" i="6" s="1"/>
  <c r="O5" i="6" l="1"/>
  <c r="P5" i="6" s="1"/>
  <c r="O6" i="6"/>
  <c r="P6" i="6" s="1"/>
  <c r="O7" i="6"/>
  <c r="P7" i="6" s="1"/>
  <c r="O2" i="6" l="1"/>
  <c r="O3" i="6"/>
  <c r="P3" i="6" s="1"/>
  <c r="F34" i="2" l="1"/>
  <c r="H6" i="2" l="1"/>
  <c r="J2" i="6" s="1"/>
  <c r="O61" i="2"/>
  <c r="K48" i="6" s="1"/>
  <c r="Q61" i="2" l="1"/>
  <c r="P61" i="2"/>
  <c r="L48" i="6" s="1"/>
  <c r="J6" i="2"/>
  <c r="K6" i="2"/>
  <c r="M2" i="6" s="1"/>
  <c r="L2" i="6" l="1"/>
  <c r="H50" i="3" l="1"/>
  <c r="I50" i="3"/>
  <c r="I70" i="1" l="1"/>
  <c r="L99" i="6" s="1"/>
  <c r="J70" i="1"/>
  <c r="M99" i="6" s="1"/>
  <c r="O27" i="6" l="1"/>
  <c r="P27" i="6" s="1"/>
  <c r="O8" i="6"/>
  <c r="P8" i="6" s="1"/>
  <c r="O4" i="6"/>
  <c r="P4" i="6" s="1"/>
  <c r="H38" i="3"/>
  <c r="N33" i="2"/>
  <c r="P33" i="2" s="1"/>
  <c r="Q15" i="2"/>
  <c r="I57" i="3"/>
  <c r="H57" i="3"/>
  <c r="I33" i="3" s="1"/>
  <c r="I35" i="3"/>
  <c r="I41" i="3"/>
  <c r="G35" i="3"/>
  <c r="I34" i="3"/>
  <c r="H34" i="3"/>
  <c r="G34" i="3"/>
  <c r="H33" i="3"/>
  <c r="G33" i="3"/>
  <c r="G32" i="3"/>
  <c r="J32" i="3" s="1"/>
  <c r="Q39" i="2" l="1"/>
  <c r="J7" i="2"/>
  <c r="K7" i="2"/>
  <c r="M3" i="6" s="1"/>
  <c r="J8" i="2"/>
  <c r="K8" i="2"/>
  <c r="M4" i="6" s="1"/>
  <c r="J9" i="2"/>
  <c r="M5" i="6"/>
  <c r="J10" i="2"/>
  <c r="K10" i="2"/>
  <c r="M6" i="6" s="1"/>
  <c r="J11" i="2"/>
  <c r="K11" i="2"/>
  <c r="M7" i="6" s="1"/>
  <c r="Q33" i="2"/>
  <c r="J35" i="3"/>
  <c r="J34" i="3"/>
  <c r="H44" i="8"/>
  <c r="K44" i="8" s="1"/>
  <c r="K20" i="2"/>
  <c r="M12" i="6" s="1"/>
  <c r="J39" i="2"/>
  <c r="F39" i="3"/>
  <c r="H39" i="3"/>
  <c r="F40" i="3"/>
  <c r="G36" i="3"/>
  <c r="J36" i="3" s="1"/>
  <c r="K39" i="2"/>
  <c r="M26" i="6" s="1"/>
  <c r="I32" i="3"/>
  <c r="H33" i="2"/>
  <c r="J25" i="6" s="1"/>
  <c r="J66" i="2"/>
  <c r="L49" i="6" s="1"/>
  <c r="G25" i="8" l="1"/>
  <c r="K25" i="8" s="1"/>
  <c r="G37" i="8"/>
  <c r="K37" i="8" s="1"/>
  <c r="G36" i="8"/>
  <c r="K36" i="8" s="1"/>
  <c r="G35" i="8"/>
  <c r="K35" i="8" s="1"/>
  <c r="G34" i="8"/>
  <c r="K34" i="8" s="1"/>
  <c r="G33" i="8"/>
  <c r="K33" i="8" s="1"/>
  <c r="G31" i="8"/>
  <c r="K31" i="8" s="1"/>
  <c r="H40" i="8"/>
  <c r="K40" i="8" s="1"/>
  <c r="H39" i="8"/>
  <c r="K39" i="8" s="1"/>
  <c r="H38" i="8"/>
  <c r="K38" i="8" s="1"/>
  <c r="H17" i="8"/>
  <c r="K17" i="8" s="1"/>
  <c r="H30" i="8"/>
  <c r="K30" i="8" s="1"/>
  <c r="G22" i="8"/>
  <c r="K22" i="8" s="1"/>
  <c r="G24" i="8"/>
  <c r="K24" i="8" s="1"/>
  <c r="G23" i="8"/>
  <c r="K23" i="8" s="1"/>
  <c r="L4" i="6"/>
  <c r="L6" i="6"/>
  <c r="G18" i="8"/>
  <c r="K18" i="8" s="1"/>
  <c r="G19" i="8"/>
  <c r="K19" i="8" s="1"/>
  <c r="H14" i="8"/>
  <c r="K14" i="8" s="1"/>
  <c r="H16" i="8"/>
  <c r="K16" i="8" s="1"/>
  <c r="L5" i="6"/>
  <c r="L7" i="6"/>
  <c r="J33" i="2"/>
  <c r="L25" i="6" s="1"/>
  <c r="L3" i="6"/>
  <c r="H40" i="3"/>
  <c r="I38" i="3"/>
  <c r="K33" i="2"/>
  <c r="M25" i="6" s="1"/>
  <c r="I42" i="3" l="1"/>
  <c r="J42" i="3"/>
  <c r="N17" i="8"/>
  <c r="J42" i="8"/>
  <c r="K42" i="8" s="1"/>
  <c r="J41" i="8"/>
  <c r="K41" i="8" s="1"/>
  <c r="J15" i="8"/>
  <c r="K15" i="8" s="1"/>
  <c r="J21" i="8"/>
  <c r="K21" i="8" s="1"/>
  <c r="J20" i="8"/>
  <c r="K20" i="8" s="1"/>
  <c r="G40" i="3"/>
  <c r="J40" i="3" s="1"/>
  <c r="I40" i="3"/>
  <c r="G38" i="3"/>
  <c r="J38" i="3" s="1"/>
  <c r="I43" i="8" l="1"/>
  <c r="K43" i="8" s="1"/>
  <c r="I32" i="8"/>
  <c r="K32" i="8" s="1"/>
  <c r="I27" i="8"/>
  <c r="K27" i="8" s="1"/>
  <c r="I29" i="8"/>
  <c r="K29" i="8" s="1"/>
  <c r="I26" i="8"/>
  <c r="K26" i="8" s="1"/>
  <c r="I13" i="8"/>
  <c r="K13" i="8" s="1"/>
  <c r="I28" i="8"/>
  <c r="K28" i="8" s="1"/>
  <c r="I12" i="8"/>
  <c r="K12" i="8" s="1"/>
  <c r="I11" i="8"/>
  <c r="K11" i="8" s="1"/>
  <c r="I10" i="8"/>
  <c r="K10" i="8" s="1"/>
  <c r="G4" i="8"/>
  <c r="G39" i="3"/>
  <c r="J39" i="3" s="1"/>
  <c r="E41" i="3"/>
  <c r="K103" i="8" l="1"/>
  <c r="I39" i="3"/>
  <c r="F4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</authors>
  <commentList>
    <comment ref="F32" authorId="0" shapeId="0" xr:uid="{5437BFFA-4280-4932-B2EE-9D2579450E6D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N°782-25
Res N°967-25
Res N°1138-25
Res N°1448-25
Res N°2426-25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  <author>mcea</author>
    <author>Mario Cea</author>
    <author>CEA TELLO, MARIO ANDRES</author>
  </authors>
  <commentList>
    <comment ref="K6" authorId="0" shapeId="0" xr:uid="{CD2E84F9-A5C4-4B88-9984-2112C351DBD8}">
      <text>
        <r>
          <rPr>
            <sz val="11"/>
            <color theme="1"/>
            <rFont val="Calibri"/>
            <family val="2"/>
            <scheme val="minor"/>
          </rPr>
          <t>ZULETA ESPINOZA, GERALDINE:
Res N°28-26 cierre</t>
        </r>
      </text>
    </comment>
    <comment ref="F18" authorId="1" shapeId="0" xr:uid="{29A6ED8B-A829-494D-8EDC-DA6D78D213DD}">
      <text>
        <r>
          <rPr>
            <b/>
            <sz val="9"/>
            <color rgb="FF000000"/>
            <rFont val="Tahoma"/>
            <family val="2"/>
          </rPr>
          <t>mcea: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Res. Ex.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1137-26 Cesion de 2090 Ton a Camanchaca S.A. V-IX</t>
        </r>
      </text>
    </comment>
    <comment ref="F19" authorId="0" shapeId="0" xr:uid="{BE1B933E-930F-46F5-84CE-6998C6A0DCFB}">
      <text>
        <r>
          <rPr>
            <sz val="11"/>
            <color theme="1"/>
            <rFont val="Calibri"/>
            <family val="2"/>
            <scheme val="minor"/>
          </rPr>
          <t>ZULETA ESPINOZA, GERALDINE:
Res N°624-26 cesión 55N de 6000 ton en favor de FOODCORP CHILE S.A.</t>
        </r>
      </text>
    </comment>
    <comment ref="F20" authorId="2" shapeId="0" xr:uid="{215E8DE9-D485-469E-996A-0F329BEFC703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 N°880-26 cesión 55N de 1000 ton en favor de Landes S.A. V-IX
Res N°931-26 cesión 55N de 1715 ton en favor de Landes S.A. V-IX</t>
        </r>
      </text>
    </comment>
    <comment ref="K20" authorId="3" shapeId="0" xr:uid="{75BA72FB-5D89-4142-A7CE-9A772577538D}">
      <text>
        <r>
          <rPr>
            <sz val="11"/>
            <color theme="1"/>
            <rFont val="Calibri"/>
            <family val="2"/>
            <scheme val="minor"/>
          </rPr>
          <t>CEA TELLO, MARIO ANDRES:
Res. Ex. N°120-26 cierre de cuota</t>
        </r>
      </text>
    </comment>
    <comment ref="F25" authorId="0" shapeId="0" xr:uid="{967CCC55-3E42-440E-B4AE-3FB068884ED5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N°501-26 cesión ART-IND de 9771,885 ton en favor de CAMANCHACA S.A. UP Valparaíso - La Araucanía </t>
        </r>
      </text>
    </comment>
    <comment ref="F26" authorId="0" shapeId="0" xr:uid="{5846AA64-91F0-42C0-B114-608C6DEFF734}">
      <text>
        <r>
          <rPr>
            <sz val="11"/>
            <color theme="1"/>
            <rFont val="Calibri"/>
            <family val="2"/>
            <scheme val="minor"/>
          </rPr>
          <t>ZULETA ESPINOZA, GERALDINE:
Res N°1406-26 cesión de 166,937 ton en favor de artesanales de la región del Biobío</t>
        </r>
      </text>
    </comment>
    <comment ref="K42" authorId="0" shapeId="0" xr:uid="{4BBBD6E5-57DE-4BC7-841E-0ACA87EF797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N°40-26 cierre </t>
        </r>
      </text>
    </comment>
    <comment ref="F53" authorId="2" shapeId="0" xr:uid="{D7D6DCC8-C139-4482-987D-6F025A87AB08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 N°591-26 cesión 55N art -ind de 158 ton en favor de LANDES S.A.</t>
        </r>
      </text>
    </comment>
    <comment ref="F54" authorId="0" shapeId="0" xr:uid="{8FD8E3CB-6B15-4336-BB5E-39B94E8A616B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N°544-26 cesión 55N art -ind de 750 ton en favor de LANDES S.A.</t>
        </r>
      </text>
    </comment>
    <comment ref="F55" authorId="0" shapeId="0" xr:uid="{299C79E6-AA53-4152-9700-AB5E5290BB22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695-26 cesión art-ind de 4580 ton en favor de SOCIEDAD PESQUERA LANDES S.A. </t>
        </r>
      </text>
    </comment>
    <comment ref="F57" authorId="2" shapeId="0" xr:uid="{3AEACE73-F802-4654-99AB-6C69886FBE3D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Res. Ex. N°970-26 Cesion de 2400 Ton a Landes S.A. V-IX</t>
        </r>
      </text>
    </comment>
    <comment ref="F58" authorId="1" shapeId="0" xr:uid="{63E5E66D-F0DE-4DC1-8A9F-B67C5F9CEE00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N°815-26 Cesion de 1153,320 Ton a Landes S.A. V-IX</t>
        </r>
      </text>
    </comment>
    <comment ref="K58" authorId="0" shapeId="0" xr:uid="{64E03733-5D81-454E-9A84-3EFAB93B755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N°537-26 CIERRE </t>
        </r>
      </text>
    </comment>
    <comment ref="F60" authorId="0" shapeId="0" xr:uid="{F7E246C1-AA1F-41C7-9942-3065E1555897}">
      <text>
        <r>
          <rPr>
            <sz val="11"/>
            <color theme="1"/>
            <rFont val="Calibri"/>
            <family val="2"/>
            <scheme val="minor"/>
          </rPr>
          <t>ZULETA ESPINOZA, GERALDINE
Res N°598-26 cesión 55N, art-ind de 273,5 ton en favor de SOCIEDAD PEAQUERA LANDES S.A.</t>
        </r>
      </text>
    </comment>
    <comment ref="K61" authorId="0" shapeId="0" xr:uid="{9A8CFC0F-97DE-4377-A941-0BFA3B034A23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N°57 Cierre
Res N°743-26 Cierre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</authors>
  <commentList>
    <comment ref="H7" authorId="0" shapeId="0" xr:uid="{FF23320C-1C27-4929-9A5F-DF3C0A9B9777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N°58 cierre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  <author>Mario Cea</author>
    <author>mcea</author>
    <author>geraldine zuleta</author>
  </authors>
  <commentList>
    <comment ref="G6" authorId="0" shapeId="0" xr:uid="{98499B4F-7411-4AD4-B344-C809FA23BFC0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194-26, cesión de 150 ton  en favor de armador artesanal de la región de Arica y Parinacota / modificada por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1249-26 aumentando a 450 ton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1339-26 modifica aumentando a 1050 ton/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2029-26 modifica a 950 ton 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1044-26, Modifica Res. Ex.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 194-26 cesión de 300 ton  en favor de armador artesanal de la región de Arica y Parinacota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193-26, cesión de 750 ton  en favor de armador artesanal de la región de Arica y Parinacota / modificado por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1251-26 aumentado en 1200 ton/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193-26 aumenta cuota en 3000 ton/res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1994-26 disminuye a 3000 ton de esta UP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244-26, cesión de 1200 ton  en favor de armador artesanal de la región de Arica y Parinacota y Tarapacá/ modificada por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1250-26 aumenta a 3900 ton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1338-26 modifica y aumenta a 9300 ton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1493-26 dismuye cuota a 3900 ton/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2102-26 modifica cuota a 8100 ton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1043-26, Modifica Res. Ex.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 244-26 cesión de 2550 ton  en favor de armador artesanal de la región de Arica y Parinacota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459-26, cesión de 1050 ton favor de armadores artesanales de la región de Arica y Parinacota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844-26, cesión de 150 ton en favor de armadores artesanales de la región de Tarapacá. /res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 1425-26 aumenta a 750 ton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1296-26, cesión de 150 ton en favor de armadores artesanles de la region de Arica y Parinacota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2024-26 modifica cuota 350 ton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12-26 traspaso de 12000 ton de jurel desde la unidad de pesquería de las regiones de Valparaíso a La Araucanía </t>
        </r>
      </text>
    </comment>
    <comment ref="G7" authorId="0" shapeId="0" xr:uid="{AAA1B572-04BB-43B9-85C0-AB956A617493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  <r>
          <rPr>
            <strike/>
            <sz val="11"/>
            <color theme="1"/>
            <rFont val="Calibri"/>
            <family val="2"/>
            <scheme val="minor"/>
          </rPr>
          <t>RES N°681-26 C-V de 30000,848 ton en favor de ORIZON S.A.</t>
        </r>
        <r>
          <rPr>
            <sz val="11"/>
            <color theme="1"/>
            <rFont val="Calibri"/>
            <family val="2"/>
            <scheme val="minor"/>
          </rPr>
          <t xml:space="preserve">// MODIFICADO POR DTO N°120-26
</t>
        </r>
        <r>
          <rPr>
            <strike/>
            <sz val="11"/>
            <color theme="1"/>
            <rFont val="Calibri"/>
            <family val="2"/>
            <scheme val="minor"/>
          </rPr>
          <t>Res. Ex. N°1013-26 Deja sin efecto fidecomiso de 518,611 Ton a Arica Seafoods Producer S.A. XV-II</t>
        </r>
        <r>
          <rPr>
            <sz val="11"/>
            <color theme="1"/>
            <rFont val="Calibri"/>
            <family val="2"/>
            <scheme val="minor"/>
          </rPr>
          <t xml:space="preserve">/ MODIFICADO POR DTO N°120-26
Cert. N°7-2026 Comodato de 5173,68 Ton a Orizon S.A. V-IX/ certificado N°11 queda sin efecto res n°7
Res N°1429-26 cesión de 8000 ton en favor de embaracaciones artesanles de la region de arica parinacota y tarapacá
Res N°1434-26 cesión de 5000 ton en favor de embarcaciones  artesanales de la región de Antofagasta/ Res N°1862-26 aumenta a 12000 ton
Res N°1878-26 cesión de 1000 ton en favor de embarcaciones artesanales de la región de antofagasta 
Certificado N°43-26 traspaso de 3456,8 ton desde CORPESCA S.A. V-IX
</t>
        </r>
      </text>
    </comment>
    <comment ref="G9" authorId="0" shapeId="0" xr:uid="{B857BB86-01D0-4A74-8C1E-CF89DAC8128D}">
      <text>
        <r>
          <rPr>
            <b/>
            <sz val="9"/>
            <color rgb="FF000000"/>
            <rFont val="Tahoma"/>
            <family val="2"/>
          </rPr>
          <t xml:space="preserve">ZULETA ESPINOZA, GERALDINE:
</t>
        </r>
        <r>
          <rPr>
            <b/>
            <sz val="9"/>
            <color rgb="FF000000"/>
            <rFont val="Tahoma"/>
            <family val="2"/>
          </rPr>
          <t>-</t>
        </r>
        <r>
          <rPr>
            <sz val="9"/>
            <color rgb="FF000000"/>
            <rFont val="Tahoma"/>
            <family val="2"/>
          </rPr>
          <t>Certificado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16-26 traspaso de 3751,153 ton desde FOODCORP CHILE S.A. (XV-II) en favor de FOODCORP CHILE S.A. (V-IX)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-Certificado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32-26 traspaso de 159 ton en favor de FOODCORP CHILE S.A. V-IX</t>
        </r>
      </text>
    </comment>
    <comment ref="G10" authorId="0" shapeId="0" xr:uid="{4373D62E-0E4E-42AD-BBB3-3D57B1B26EB4}">
      <text>
        <r>
          <rPr>
            <sz val="11"/>
            <color theme="1"/>
            <rFont val="Calibri"/>
            <family val="2"/>
            <scheme val="minor"/>
          </rPr>
          <t>ZULETA ESPINOZA, GERALDINE:
-Res N°574-26 deja sin efecto inscripción fideicomiso con COMERCIAL Y CONSERVERA SAN LÁZARO LIMITADA/ MODIFICADO POR DTO N°120-26
-Res N°576-26 deja sin efecto inscripción fideicomiso con COMERCIAL Y CONSERVERA SAN LÁZARO LIMITADA/ MODIFICADO POR DTO N°120-26
-Res N°592-26 deja sin efecto inscripción fideicomiso con COMERCIAL Y CONSERVERA SAN LÁZARO LIMITADA / MODIFICADO POR DTO N°120-26
-Res N°593-26 deja sin efecto inscripción fideicomiso con COMERCIAL Y CONSERVERA SAN LÁZARO LIMITADA/ MODIFICADO POR DTO N°120-26
-Res N°594-26 deja sin efecto inscripción fideicomiso con COMERCIAL Y CONSERVERA SAN LÁZARO LIMITADA/ MODIFICADO POR DTO N°120-26
-Res N°1170-26 incremento de 665,568 ton desde COMERCIAL Y CONSERVADORA SAN LAZARO LIMITADA/ MODIFICADO POR DTO N°120-26 
-Res N°1171-26 incremento de 887,424 ton desde COMERCIAL Y CONSERVADORA SAN LAZARO LIMITADA/ MODIFICADO POR DTO N°120-26
-Res N°1172-26 incremento de 665,568 ton desde COMERCIAL Y CONSERVADORA SAN LAZARO LIMITADA/ MODIFICADO POR DTO N°120-26
-Res N°1173-26 incremento de 665,568 ton desde COMERCIAL Y CONSERVADORA SAN LAZARO LIMITADA/ MODIFICADO POR DTO N°120-26
-Res N°1174-26 incremento de 665,568 ton desde COMERCIAL Y CONSERVADORA SAN LAZARO LIMITADA/ MODIFICADO POR DTO N°120-26
-Certificado N°10 traspaso de 3549,696 ton en favor de SOCIEDAS PESQUERA LANDES S.A. VALPARAÍSO a la ARAUCANÍA/ modificado por Certificado 24-26 traspaso en favor de SOCIEDAD PESQUERA LANDES S.A. de Los Ríos a Los Lagos 
-Certificado N°22-26 traspaso de 1427,274 ton en favor de SOCIEDAD PESQUERA LANDES S.A (Región de los ríos a los lagos)</t>
        </r>
      </text>
    </comment>
    <comment ref="G11" authorId="0" shapeId="0" xr:uid="{C7996A98-968B-4B0F-A866-2B1B0D655831}">
      <text>
        <r>
          <rPr>
            <strike/>
            <sz val="11"/>
            <color theme="1"/>
            <rFont val="Calibri"/>
            <family val="2"/>
            <scheme val="minor"/>
          </rPr>
          <t>Res N°681 C-V de 30000,848 ton desde CORPESCA S.A</t>
        </r>
        <r>
          <rPr>
            <sz val="11"/>
            <color theme="1"/>
            <rFont val="Calibri"/>
            <family val="2"/>
            <scheme val="minor"/>
          </rPr>
          <t>./ MODIFICADO POR DTO N°120-26
Certificado N°03-26 traspaso de 30000,847 ton ORIZON S.A. V-IX</t>
        </r>
      </text>
    </comment>
    <comment ref="G13" authorId="0" shapeId="0" xr:uid="{DE42FC6C-FA68-47EA-8C04-62C54277309C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 Certificado N°14-26 traspaso de 5000 ton desde BLUMAR S.A. de VALPARAÍSO a LA ARAUCANÍA </t>
        </r>
      </text>
    </comment>
    <comment ref="G14" authorId="1" shapeId="0" xr:uid="{229AD074-06F5-4754-8DBD-A2097AF6EF55}">
      <text>
        <r>
          <rPr>
            <b/>
            <sz val="9"/>
            <color rgb="FF000000"/>
            <rFont val="Tahoma"/>
            <family val="2"/>
          </rPr>
          <t>Mario Cea: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Res. Ex.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1013-26 Deja sin efecto fidecomiso de 518,611 Ton desde Corpesca S.A. XV-II/ MODIFICADO POR DTO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120-26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Res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1872-26 cesión IND-ART de 518,611 en favor de armadores artesanales de la regiones de Arica y Parinacota</t>
        </r>
      </text>
    </comment>
    <comment ref="G24" authorId="2" shapeId="0" xr:uid="{94189FCD-362C-48F4-92D5-9E5B054F714C}">
      <text>
        <r>
          <rPr>
            <sz val="11"/>
            <color theme="1"/>
            <rFont val="Calibri"/>
            <family val="2"/>
            <scheme val="minor"/>
          </rPr>
          <t xml:space="preserve">mcea:
Certificado N°04-26 traspaso de 1166,971 ton a Foorcorp Chile S.A. V-IX
Certificado N°33-26 traspaso de 49 ton a Foorcorp Chile S.A. V-IX 
Certificado N°44-26 traspaso de 470 ton a Foorcorp Chile S.A. V-IX </t>
        </r>
      </text>
    </comment>
    <comment ref="G26" authorId="0" shapeId="0" xr:uid="{B8ED12AF-7BB6-421E-9506-D150171023DF}">
      <text>
        <r>
          <rPr>
            <sz val="11"/>
            <color theme="1"/>
            <rFont val="Calibri"/>
            <family val="2"/>
            <scheme val="minor"/>
          </rPr>
          <t>ZULETA ESPINOZA, GERALDINE:
Res N°566-26 deja sin efecto inscripción fideicomeiso con COMERCIAL Y CONSERVERA SAN LÁZARO LIMITADA/ MODIFICADO POR DTO N°120-26
Res N°575-26 deja sin efecto inscripción fideicomeiso con COMERCIAL Y CONSERVERA SAN LÁZARO LIMITADA/ MODIFICADO POR DTO N°120-26
Res N°580-26 deja sin efecto inscripción fideicomeiso con COMERCIAL Y CONSERVERA SAN LÁZARO LIMITADA/ MODIFICADO POR DTO N°120-26
Res N°569-26 deja sin efecto inscripción fideicomeiso con COMERCIAL Y CONSERVERA SAN LÁZARO LIMITADA/ MODIFICADO POR DTO N°120-26
Res N°1175-26 incremento de 324,131 ton desde COMERCIAL Y CONSERVADORA SAN LAZARO LIMITADA/ MODIFICADO POR DTO N°120-26
Res N°1176-26 incremento de 324,131 ton desde COMERCIAL Y CONSERVADORA SAN LAZARO LIMITADA/ MODIFICADO POR DTO N°120-26
Res N°1177-26 incremento de 324,131 ton desde COMERCIAL Y CONSERVADORA SAN LAZARO LIMITADA/ MODIFICADO POR DTO N°120-26
Certificado N°10 traspado de 9725,392 ton en favor de SOCIEDAD PESQUERA LANDES S.A. 
(VALPARAÍSO a LA ARAUCANÍA)/ Modificado Por Certificado N°24-26 traspaso en en favor de SOCIEDAD PESQUERA LANDES S.A. de Los Ríos a Los Lagos 
Certificado N°38-26 traspaso de 3000 ton desde SOCIEDAD PESQUERA LANDES S.A. V-IX</t>
        </r>
      </text>
    </comment>
    <comment ref="G28" authorId="0" shapeId="0" xr:uid="{6582F4FE-4FE3-4F05-BC18-4D29984D21FB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N°1891-26 C-V de 114,557
Certificado N°36-26 traspaso de 2577,978 ton desde SIPESUR SPA V-IX
Certificado N°37-26 traspaso de 2577,978 ton desde SIPESUR SPA V-IX
</t>
        </r>
      </text>
    </comment>
    <comment ref="G29" authorId="0" shapeId="0" xr:uid="{4F941E4B-2F82-43B4-9038-2ED2F71742A4}">
      <text>
        <r>
          <rPr>
            <sz val="11"/>
            <color theme="1"/>
            <rFont val="Calibri"/>
            <family val="2"/>
            <scheme val="minor"/>
          </rPr>
          <t>ZULETA ESPINOZA, GERALDINE:
Certificado N°39-26 traspaso de 6000 ton desde CAMANCHACA S.A. V-IX</t>
        </r>
      </text>
    </comment>
    <comment ref="G31" authorId="0" shapeId="0" xr:uid="{FFCD266D-1D2F-40F8-9E44-41B064E988B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N°566-26 deja sin efecto inscripción fideicomeiso con SOCIEDAD PESQUERA LANDES S.A./ MODIFICADO POR DTO N°120-26
Res N°575-26 deja sin efecto inscripción fideicomeiso con SOCIEDAD PESQUERA LANDES S.A./ MODIFICADO POR DTO N°120-26
</t>
        </r>
        <r>
          <rPr>
            <strike/>
            <sz val="11"/>
            <color theme="1"/>
            <rFont val="Calibri"/>
            <family val="2"/>
            <scheme val="minor"/>
          </rPr>
          <t>Res N°580-26 deja sin efecto inscripción fideicomeiso con SOCIEDAD PESQUERA LANDES S.A</t>
        </r>
        <r>
          <rPr>
            <sz val="11"/>
            <color theme="1"/>
            <rFont val="Calibri"/>
            <family val="2"/>
            <scheme val="minor"/>
          </rPr>
          <t xml:space="preserve">./ MODIFICADO POR DTO N°120-26
Res N°569-26 deja sin efecto inscripción fideicomeiso con SOCIEDAD PESQUERA LANDES S.A./ MODIFICADO POR DTO N°120-26
Res N°1175-26 cede 324,131 ton en favor de SOCIEDAD PESQUERA LANDES S.A./ MODIFICADO POR DTO N°120-26
Res N°1176-26 cede 324,131 ton en favor de SOCIEDAD PESQUERA LANDES S.A./ MODIFICADO POR DTO N°120-26
Res N°1177-26 cede 324,131 ton en favor de SOCIEDAD PESQUERA LANDES S.A./ MODIFICADO POR DTO N°120-26
</t>
        </r>
      </text>
    </comment>
    <comment ref="G32" authorId="0" shapeId="0" xr:uid="{561C4692-3649-4DE7-9EED-5FBBDF6AB0B8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N°1891-26 C-V de 114,557</t>
        </r>
      </text>
    </comment>
    <comment ref="G39" authorId="0" shapeId="0" xr:uid="{6A9728B6-8A90-41FA-BC3B-55F1BF219036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31-26 traspaso de 10000 ton en favor de ALIMENTOS MARINOS UP REGIONES DE LOS RÍOS A LOS LAGOS 
</t>
        </r>
      </text>
    </comment>
    <comment ref="G41" authorId="0" shapeId="0" xr:uid="{6E3C80F2-6E6E-44AC-A4A4-FBF7FB51C509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trike/>
            <sz val="11"/>
            <color rgb="FF000000"/>
            <rFont val="Calibri"/>
            <family val="2"/>
          </rPr>
          <t>Res N</t>
        </r>
        <r>
          <rPr>
            <strike/>
            <sz val="11"/>
            <color rgb="FF000000"/>
            <rFont val="Calibri"/>
            <family val="2"/>
          </rPr>
          <t>°</t>
        </r>
        <r>
          <rPr>
            <strike/>
            <sz val="11"/>
            <color rgb="FF000000"/>
            <rFont val="Calibri"/>
            <family val="2"/>
          </rPr>
          <t>764-26 cesión de 18002,344 ton en favor de FOODCORP CHILE S.A</t>
        </r>
        <r>
          <rPr>
            <sz val="11"/>
            <color rgb="FF000000"/>
            <rFont val="Calibri"/>
            <family val="2"/>
          </rPr>
          <t>./incorporado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 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14-26 traspaso de 5000 ton en favor de BLUMAR S.A. de ARICA Y PARINACOTA a ANTOFAGASTA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25-26 Traspaso de 10000 ton en favor de BLUMAR S.A. UP regiones de Los Ríos a Los Lagos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2020-26 C-V de 9999,054 ton en favor de FOODCORP CHILE S.A.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2032-26 C-V de 5002,258 ton en favor de FOODCORP CHILE S.A.</t>
        </r>
      </text>
    </comment>
    <comment ref="G42" authorId="2" shapeId="0" xr:uid="{9C51404E-BA1F-454D-97C9-EC07B264D333}">
      <text>
        <r>
          <rPr>
            <sz val="11"/>
            <color rgb="FF000000"/>
            <rFont val="Calibri"/>
            <family val="2"/>
          </rPr>
          <t xml:space="preserve">mcea:
</t>
        </r>
        <r>
          <rPr>
            <sz val="11"/>
            <color rgb="FF000000"/>
            <rFont val="Calibri"/>
            <family val="2"/>
          </rPr>
          <t>Res. Ex.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1137-26 Cesion de 2090 Ton desde Org. AG. PASCADORES ARTESANALES BUZOS MARISCADORES COQUIMBO AG 55-04 IV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12-26 traspaso de 12000 ton el cual será extarído en la unidad de pesquería de las regiones de Arica y Parinacota a Antofagasta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-Res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1486-26 cesión de 5,820 ton en favor de CRUSTACEOS SUR SPA /incorporado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-Res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193-26 cesión IND-ART en favor de Artesanales de la región de Arica y Parinacota / modificado por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1536-26 / modificado por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1598-26/res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1994-26 disminuye a 1000 ton de esta UP/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2096-26 modifica dismunuyendo a 300 ton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459-26, cesión de 1050 ton favor de armadores artesanales de la región de Arica y Parinacota/modifica por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1584-26 cesión de 4800 ton en favor de armadores artesanales de ARICA Y PARINACOTA/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1993-26 modifica disminuyendo a 2400 ton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844-26, cesión de 150 ton en favor de armadores artesanales de la región de Tarapacá.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1535-26 aumenta la cuota a 600 ton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1900-26 deja sin efecto resolución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244-26, cesión de 1200 ton  en favor de armador artesanal de la región de Arica y Parinacota y Tarapacá/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1534-26 modifica res aumentado a 14700 ton  (5400 ton V-IX)/Res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2102-26 modifica cuota disminuyendo a 0 ton  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1296-26, cesión de 150 ton en favor de armadores artesanles de la region de Arica y Parinacota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1530-26 aumento a 750 ton  (600 ton V-IX)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194-26, cesión de 150 ton  en favor de armador artesanal de la región de Arica y Parinacota/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1520-26 aumento de 1650 ton  (600 TON V-IX)/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2029-26 modifica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28  traspaso de 10000 ton en favor de CAMANCHACA S.A. UP regiones de Los Ríos a Los Lagos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39-26 traspaso de 6000 ton en favor de CAMANCHACA S.A. III-IV</t>
        </r>
      </text>
    </comment>
    <comment ref="G43" authorId="0" shapeId="0" xr:uid="{69BC5C68-6DF4-4B79-9AA9-59C4EDDBA4DD}">
      <text>
        <r>
          <rPr>
            <sz val="11"/>
            <color theme="1"/>
            <rFont val="Calibri"/>
            <family val="2"/>
            <scheme val="minor"/>
          </rPr>
          <t>ZULETA ESPINOZA, GERALDINE:
Res N°543-26 deja sin efecto fideicomiso de 2619,158/Modificado por DTO 120-26
Res N°542-26 deja sin efecto fideicomiso de 1769.387 ton /Modificado por DTO 120-26
Res N°624-26 cesión 55N de 6000ton desde CERCOPESCA 
Res N°764-26 cesión de 18002,344 ton desde BLUMAR S.A. /incorporado por DTO N°120-26
Certificado N°04-26 traspaso de 1166,971 ton desde Foodcorp Chile S.A. III-IV 
Certificado N°05-26 traspaso de 3751,153 ton desde Foodcorp Chile S.A. XIV-X 
Certificado N°16-26 traspaso de 3751,153 ton desde Foorcodp Chile S.A. XV-II
Certificado N°17-26 traspaso de 10000 ton en favor de  Foodcorp Chile S.A. XIV-X
Certificado N°26-26 traspaso de 10000 ton en favor de  Foodcorp Chile S.A. XIV-X
Certificado N°34-26 traspaso de 2400 ton en favor de  Foodcorp Chile S.A. XIV-X
Certificado N°32-26 traspaso de 2400 ton en favor de  Foodcorp Chile S.A. XV-II
Certificado N°33-26 traspaso de 49 ton en favor de  Foodcorp Chile S.A. III-IV
Res N°2020-26 C-V de 9999,054 ton desde BLUMAR S.A.
Res N°2032-26 C-V de 5002,258 ton desde BLUMAR S.A.
Certificado N°44-26 traspaso de 470 ton en favor de Foodcorp Chile S.A. III-IV</t>
        </r>
      </text>
    </comment>
    <comment ref="G46" authorId="0" shapeId="0" xr:uid="{31AE3637-4D1C-42E2-9D73-A4F9773DECC1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-Res N°582-26 deja sin efecto inscripción fideicomeiso con COMERCIAL Y CONSERVERA SAN LÁZARO LIMITADA/incorporado por DTO N°120-26
-Res N°598-26 cesión 55N, de 273,5 ton desde PROVEEDORES MARÍTIMOS DE QUILLAIPE 
-Res N°544-26 cesión 55N de 750 ton desde ASOGFER A.G. R.A.G. N°310-10
-Res N°675-26 cesión art-ind de 765 ton desde PESCA AUSTRAL A.G. 
-Res N°695-26 cesión ART-IND de. 4580 ton desde ASOCIACIONES GREMIALES 156-10/ Res n!°1876 modifica resolucion modificando la UP de Los Ríos a Los Lagos  
Res N°815-26 cesión ART-IND de 1153,320 ton desde Percecal 10.01.0948 X
Res N°591-26 cesión ART-IND de 158 ton desde Armar R.A.G. 320-10  X
Res N°880-26 cesión ART-IND de 1000 ton desde COOPERATIVA PESQUERA DE CERQUEROS BAHÍA COQUIMBO ROL N°6923 IV
Res N°931-26 cesión ART-IND de 1715 Ton desde COOPERATIVA PESQUERA DE CERQUEROS BAHÍA COQUIMBO ROL N°6923 IV
Res N°970-26 cesión ART-IND de 2400 ton desde  ASOGPESCA ANCUD. AG 4266
Certificado N° 10 Traspaso de 3549,6969 desde  SOCIEDAD PESQUERA LANDES S.A. (ARICA Y PARINACOTA a ANTOFAGASTA) / 972,392 TON desde (ATACAMA a COQUIMBO)/ 1609,167 TON desde (LOS RÍOS y LOS LAGOS) /Certificado N°24-26 modifica certificado N°10-26 traspasando las toneladas a la unidad de pesquería de LANDES S.A. SOC. PESQ. de Los Ríos a Los Lagos 
Certificado N°38 traspaso de 3000 ton en favor de SOCIEDAD PESQUERA LANDES S.A. III-IV
</t>
        </r>
      </text>
    </comment>
    <comment ref="F48" authorId="0" shapeId="0" xr:uid="{D382E71A-6204-4078-92C6-00E8FA3AB4F6}">
      <text>
        <r>
          <rPr>
            <sz val="11"/>
            <color theme="1"/>
            <rFont val="Calibri"/>
            <family val="2"/>
            <scheme val="minor"/>
          </rPr>
          <t>ZULETA ESPINOZA, GERALDINE:
RES N°675-26 CESION art-ind de 765 ton en favor de SOCIEDAD PESQUERA LANDES S.A.</t>
        </r>
      </text>
    </comment>
    <comment ref="G49" authorId="1" shapeId="0" xr:uid="{B97C5229-F902-42FD-8731-6E34E8BF67E4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trike/>
            <sz val="9"/>
            <color indexed="81"/>
            <rFont val="Tahoma"/>
            <family val="2"/>
          </rPr>
          <t>Res. Ex. N°1079-26 Otorga LTP B de 23,281 Ton desde Novamar SPA</t>
        </r>
        <r>
          <rPr>
            <sz val="9"/>
            <color indexed="81"/>
            <rFont val="Tahoma"/>
            <family val="2"/>
          </rPr>
          <t>./incorporado por DTO N°120-26</t>
        </r>
      </text>
    </comment>
    <comment ref="G50" authorId="0" shapeId="0" xr:uid="{F55F6682-75A1-465B-B5B5-268364494A92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03-26 traspaso de 30000,847 ton desde ORIZON XV-II 
</t>
        </r>
        <r>
          <rPr>
            <sz val="11"/>
            <color rgb="FF000000"/>
            <rFont val="Calibri"/>
            <family val="2"/>
          </rPr>
          <t>Cert.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7-2026 Comodato de 5173,68 Ton desde Corpesca S.A. XV-II/ 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11 deja sin efecto 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7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1943 cesión de 218,676 ton en favor de CORPESCA S.A.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35-26 traspaso de 10000 ton en favor de ORIZON S.A. XIV-X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2025-26 C-V de 3456,8 en favor de CORPESCA S.A.</t>
        </r>
      </text>
    </comment>
    <comment ref="G51" authorId="3" shapeId="0" xr:uid="{A8EB6C0C-00B1-2949-8FB7-F128472E0381}">
      <text>
        <r>
          <rPr>
            <b/>
            <sz val="10"/>
            <color rgb="FF000000"/>
            <rFont val="Tahoma"/>
            <family val="2"/>
          </rPr>
          <t>geraldine zuleta:</t>
        </r>
        <r>
          <rPr>
            <sz val="10"/>
            <color rgb="FF000000"/>
            <rFont val="Tahoma"/>
            <family val="2"/>
          </rPr>
          <t xml:space="preserve">
Res N° 1943-26 cesión de 218,676 ton desde ORIZON S.A.
Res N°2025-26 C-V de 3456,8 desde ORIZON S.A.
Certificado N°43-26 traspaso de 3456,8 en favor de CORPESCA S.A. XV-II</t>
        </r>
      </text>
    </comment>
    <comment ref="G52" authorId="0" shapeId="0" xr:uid="{EC6D5086-7229-49E8-968F-0E3434211140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</text>
    </comment>
    <comment ref="G53" authorId="0" shapeId="0" xr:uid="{AFC46D09-17A7-44F6-B145-2D67AFD141F0}">
      <text>
        <r>
          <rPr>
            <sz val="11"/>
            <color theme="1"/>
            <rFont val="Calibri"/>
            <family val="2"/>
            <scheme val="minor"/>
          </rPr>
          <t>ZULETA ESPINOZA, GERALDINE:
Certificado N°27-26 Traspaso de 2480,284 ton en favor de SIPESUR SPA UP regiones de Los Ríos a Los Lagos/ Certificado N°42-26 deja sin efecto 
Certificado N°29-26 traspaso de 2745,925 rn favor de SIPESUR SpA UP (Los Ríos a Los Lagos)
Certificado N°36-26 traspaso de 2577,978 ton enfavor a SIPESUR SPA III-IV
Certificado N°37-26 traspaso de 2577,978 ton enfavor a SIPESUR SPA III-IV</t>
        </r>
      </text>
    </comment>
    <comment ref="G56" authorId="0" shapeId="0" xr:uid="{20206254-53DB-460E-B9FB-BBB47804052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  <r>
          <rPr>
            <strike/>
            <sz val="11"/>
            <color theme="1"/>
            <rFont val="Calibri"/>
            <family val="2"/>
            <scheme val="minor"/>
          </rPr>
          <t>Res N°543-26 deja sin efecto fideicomiso de 2619,158 to</t>
        </r>
        <r>
          <rPr>
            <sz val="11"/>
            <color theme="1"/>
            <rFont val="Calibri"/>
            <family val="2"/>
            <scheme val="minor"/>
          </rPr>
          <t xml:space="preserve">n/Modificado por DTO 120-26
Res N°542-26 deja sin efecto fideicomiso de 1769.387 ton/Modificado por DTO 120-26
</t>
        </r>
        <r>
          <rPr>
            <strike/>
            <sz val="11"/>
            <color theme="1"/>
            <rFont val="Calibri"/>
            <family val="2"/>
            <scheme val="minor"/>
          </rPr>
          <t xml:space="preserve">
Res N°582-26 deja sin efecto inscripción fideicomeiso con SOCIEDAD PESQUERA LANDES S.A</t>
        </r>
        <r>
          <rPr>
            <sz val="11"/>
            <color theme="1"/>
            <rFont val="Calibri"/>
            <family val="2"/>
            <scheme val="minor"/>
          </rPr>
          <t>./incorporado por DTO N°120-26</t>
        </r>
      </text>
    </comment>
    <comment ref="G57" authorId="0" shapeId="0" xr:uid="{6E55BAAE-54C8-4B95-A987-77BC260A7E59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N°139-26- cesion IND-ART</t>
        </r>
      </text>
    </comment>
    <comment ref="G58" authorId="1" shapeId="0" xr:uid="{A4D38A16-9E12-4333-B9CF-3305826E418B}">
      <text>
        <r>
          <rPr>
            <sz val="11"/>
            <color theme="1"/>
            <rFont val="Calibri"/>
            <family val="2"/>
            <scheme val="minor"/>
          </rPr>
          <t xml:space="preserve">Mario Cea:
</t>
        </r>
        <r>
          <rPr>
            <strike/>
            <sz val="11"/>
            <color theme="1"/>
            <rFont val="Calibri"/>
            <family val="2"/>
            <scheme val="minor"/>
          </rPr>
          <t>Res. Ex. N°1079-26 Otorga LTP B de 23,281 Ton a Soc. Pesq. Nordiomar SPA</t>
        </r>
        <r>
          <rPr>
            <sz val="11"/>
            <color theme="1"/>
            <rFont val="Calibri"/>
            <family val="2"/>
            <scheme val="minor"/>
          </rPr>
          <t xml:space="preserve">./incorporado por DTO N°120-26
Res. Ex. N°1148-26 Cesion de 1001,10 Ton de Jurel a Embarcaciones XV
Res N°1497-26 cesión de 692,622 ton en favor de armadores artesanales de Antofagasta </t>
        </r>
      </text>
    </comment>
    <comment ref="G59" authorId="0" shapeId="0" xr:uid="{AE6AC6AC-0DD5-4527-9F76-BF8E583293DB}">
      <text>
        <r>
          <rPr>
            <sz val="11"/>
            <color theme="1"/>
            <rFont val="Calibri"/>
            <family val="2"/>
            <scheme val="minor"/>
          </rPr>
          <t>ZULETA ESPINOZA, GERALDINE:
-Res N°1486-26 cesion de 5.820 ton desde CAMANCHACA S.A./incorporado por DTO N°120-26</t>
        </r>
      </text>
    </comment>
    <comment ref="G60" authorId="0" shapeId="0" xr:uid="{D89B7AAD-B7CF-4106-8D08-BD31A213259C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  <r>
          <rPr>
            <strike/>
            <sz val="11"/>
            <color theme="1"/>
            <rFont val="Calibri"/>
            <family val="2"/>
            <scheme val="minor"/>
          </rPr>
          <t>-Res N°109-26 cesión de 5,820 ton desde PESQUERA ANTONIO CRUZ CÓRDOVS NAKOUZI E.I.R.</t>
        </r>
        <r>
          <rPr>
            <sz val="11"/>
            <color theme="1"/>
            <rFont val="Calibri"/>
            <family val="2"/>
            <scheme val="minor"/>
          </rPr>
          <t xml:space="preserve">L/DTO 120-26 </t>
        </r>
      </text>
    </comment>
    <comment ref="G66" authorId="0" shapeId="0" xr:uid="{7A955929-1A52-4731-B39E-712B12414C71}">
      <text>
        <r>
          <rPr>
            <sz val="11"/>
            <color theme="1"/>
            <rFont val="Calibri"/>
            <family val="2"/>
            <scheme val="minor"/>
          </rPr>
          <t>ZULETA ESPINOZA, GERALDINE:
Certificado N°31-26 traspaso de 10000 ton desde ALIMENTOS MARINOS S.A. REGIONES DE VALPARAÍSO A LA ARAUCANÍA</t>
        </r>
      </text>
    </comment>
    <comment ref="G68" authorId="0" shapeId="0" xr:uid="{6B08596F-F4BC-4110-9547-BD415119EBE2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Certificado N°25-26 traspaso de 10000 ton desde BLUMAR S.A UP regiones de Valparaíso a La Araucania </t>
        </r>
      </text>
    </comment>
    <comment ref="G69" authorId="2" shapeId="0" xr:uid="{F56E6E45-859B-4380-AC8B-F139930EC956}">
      <text>
        <r>
          <rPr>
            <sz val="11"/>
            <color rgb="FF000000"/>
            <rFont val="Calibri"/>
            <family val="2"/>
          </rPr>
          <t xml:space="preserve">mcea: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05-26 traspaso de 3751,153 ton a Foodcorp Chile S.A. V-IX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17-26 traspaso de 3751,153 ton desde Foodcorp Chile S.A. V-IX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26-26 traspaso de 10000 ton desde Foodcorp Chile S.A. V-IX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16-26 traspaso de 10000 ton desde Foodcorp Chile S.A. V-IX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34-26 traspaso de 2400 ton en favor de Foodcorp chile S.A. V-IX</t>
        </r>
      </text>
    </comment>
    <comment ref="G70" authorId="0" shapeId="0" xr:uid="{430EB1A2-885A-4EE3-B552-A37A49B9C541}">
      <text>
        <r>
          <rPr>
            <sz val="11"/>
            <color rgb="FF000000"/>
            <rFont val="Calibri"/>
            <family val="2"/>
          </rPr>
          <t xml:space="preserve">ZULETA ESPINOZA, GERALDINE:
Res N°570-26 deja sin efecto inscripción fideicomiso con COMERCIAL Y CONSERVERA SAN LÁZARO LIMITADAmodificado  por DTO N°120-26
Res N°571-26 deja sin efecto inscripción fideicomiso con COMERCIAL Y CONSERVERA SAN LÁZARO LIMITADA
Res N°581-26 deja sin efecto inscripción fideicomiso con COMERCIAL Y CONSERVERA SAN LÁZARO LIMITADA/ modificado  por DTO N°120-26
Res N°1178-26 incremento de 885,780 ton desde COMERCIAL Y CONSERVADORA SAN LAZARO LIMITADA/modificado  por DTO N°120-26
Res N°1179-26 incremento de 723,387 ton desde COMERCIAL Y CONSERVADORA SAN LAZARO LIMITADA/modificado  por DTO N°120-26
Certificado N°10 traspaso de 1609,167 ton en favor de SOCIEDAD PESQUERA LANDES S.A. (VALPARAÍSO a LA ARAUCANÍA)/ modificado por Certificado N°24-26 se traspasa toneladas de Arica y Parinacota y de Atacama a Coquimbo en favor de LANDES S.A. SOC. PESQ. de Los Ríos a los Lagos  (4526,484 ton)
Certificado N°22-26 traspaso de 1427,274 ton desde SOCIEDAD PESQUERA LANDES S.A. (Regiones de Arica y Parinacota - Antofagasta)
Res N° 1876-26 modifica res n°695-26  reemplaza  la UP de Valparaíso a La Araucania por UP de los Ríos a Los Lagos 4580 ton
</t>
        </r>
      </text>
    </comment>
    <comment ref="G72" authorId="0" shapeId="0" xr:uid="{8B8309FB-E781-4E4C-9C7F-EC1414E9214F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Certificado N°35-26 traspaso de 10000 ton desde ORIZON S.A. V-IX</t>
        </r>
      </text>
    </comment>
    <comment ref="G75" authorId="0" shapeId="0" xr:uid="{1C1F179B-69E2-49DF-925E-967A75CE855B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-Res N°1599-26 cesión IND-ART de 1017,555 ton en favor de armadores artesanales de la región de Arica y Parinacota 
Certificado N°27 traspaso de 2480,284 ton desde SIPESUR SpA UP regiones de Valparaíso a La Araucania / Certificado N°42-26 deja sin efectro traspaso
Certificado N°29 traspaso de 2745,925 ton desde SIPESUR SpA UP regiones de Valparaíso a La Araucania </t>
        </r>
      </text>
    </comment>
    <comment ref="G78" authorId="0" shapeId="0" xr:uid="{5E2A4885-98CF-4638-ACCE-4683771ACC56}">
      <text>
        <r>
          <rPr>
            <sz val="11"/>
            <color theme="1"/>
            <rFont val="Calibri"/>
            <family val="2"/>
            <scheme val="minor"/>
          </rPr>
          <t>ZULETA ESPINOZA, GERALDINE:
Res N°570-26 deja sin efecto inscripción fideicomiso con SOCIEDAD PESQUERA LANDES S.A.
Res N°571-26 deja sin efecto inscripción fideicomiso con SOCIEDAD PESQUERA LANDES S.A.
Res N°581-26 deja sin efecto inscripción fideicomiso con SOCIEDAD PESQUERA LANDES S.A.
Res N°1178-26 cede 885,780 ton en favor de SOCIEDAD PESQUERA LANDES S.A.
Res N°1179-26 cede 723,387 ton en favor de SOCIEDAD PESQUERA LANDES S.A.</t>
        </r>
      </text>
    </comment>
    <comment ref="G81" authorId="0" shapeId="0" xr:uid="{155C46A9-7ADE-4ACB-86B4-CDAA6DA4C653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Certificado N°28-26 traspaso de 10000 ton desde CAMANCHACA S.A. UP regiones de Valparaíso a La Araucania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ZULETA ESPINOZA, GERALDINE</author>
  </authors>
  <commentList>
    <comment ref="B7" authorId="0" shapeId="0" xr:uid="{1BD3CFD7-6326-4538-B07F-7F397AC696F3}">
      <text>
        <r>
          <rPr>
            <sz val="11"/>
            <color theme="1"/>
            <rFont val="Calibri"/>
            <family val="2"/>
            <scheme val="minor"/>
          </rPr>
          <t xml:space="preserve">mcea:
Res. Ex. N°1044-26 Modifica Res. Ex. N°194-26 Aumenta de 150 Ton a 300 Ton
Res Ex. N°1249-26 aumenta de 300 ton a 450 ton
Res N°1339-26 aumento de 1050 ton / Res N°1520-26 aumento de 1650 ton </t>
        </r>
      </text>
    </comment>
    <comment ref="E7" authorId="1" shapeId="0" xr:uid="{51828FC5-42F0-4220-9849-71CBBC4D3DF1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N°2029-26 modifica a 950 ton </t>
        </r>
      </text>
    </comment>
    <comment ref="D8" authorId="1" shapeId="0" xr:uid="{F5A14C9E-5B7D-4632-A9C5-1FE7E1B8EC9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n°1536-26 modifica embarcación antes ABRAHAM RPA 967665
</t>
        </r>
      </text>
    </comment>
    <comment ref="E11" authorId="1" shapeId="0" xr:uid="{8509596C-5576-4215-A88C-B8A043FED7BC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aumento de ton 
Res N°1450-26 aumento de ton 
Res N°1598-26 aumenta 4500 ton </t>
        </r>
      </text>
    </comment>
    <comment ref="B14" authorId="0" shapeId="0" xr:uid="{D88F5BA2-C7A7-476A-8C27-C89132E75E3D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N°1043-26 Modifica Res. Ex. N°244-26 Aumenta de 150 Ton a 300 Ton</t>
        </r>
      </text>
    </comment>
    <comment ref="E14" authorId="1" shapeId="0" xr:uid="{599B190A-465C-45E4-81F3-16F678A95B99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1250-26 aumento de 2250 ton a 3900 ton 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1338-26 aumento de 9300 ton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1493-26 modifica res disminuye 3900 ton 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1534-26 aumenta cuota a 14700</t>
        </r>
      </text>
    </comment>
    <comment ref="E23" authorId="1" shapeId="0" xr:uid="{80911050-90B9-4D92-BB31-EFFD63724F4A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N°1584-26 modifica cuota aumentado de 1050 ton a 5850 ton /Res N°1993-26 disminuye a 3450 ton </t>
        </r>
      </text>
    </comment>
    <comment ref="B26" authorId="0" shapeId="0" xr:uid="{50875566-66D8-4A79-ACF6-6968EF5A4F97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N°1153-26 Incorpora a embarcacion ZEUS</t>
        </r>
      </text>
    </comment>
    <comment ref="D28" authorId="1" shapeId="0" xr:uid="{C8DDB157-B521-4991-A9CB-0CEDE56649E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N°1877-26 incorpora embarcación </t>
        </r>
      </text>
    </comment>
    <comment ref="E40" authorId="1" shapeId="0" xr:uid="{18C8D90F-555D-4780-A233-0F32B850C716}">
      <text>
        <r>
          <rPr>
            <sz val="11"/>
            <color rgb="FF000000"/>
            <rFont val="Calibri"/>
            <family val="2"/>
          </rPr>
          <t>ZULETA ESPINOZA, GERALDINE:
res N°1425-26 modifica aumentando a 750 ton / Modificado por Res N°1535-26 aumentando a 1350 ton/Res n°1900-26 modifica resolución</t>
        </r>
      </text>
    </comment>
    <comment ref="E41" authorId="1" shapeId="0" xr:uid="{57232D50-9B6F-47BF-B26E-AA765BC49E0A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N°1530-26 modifica res N°1296-26 aumento de cuota a 750 ton  /Res N°2024-26 modifica cuota disminuyendo a 350 ton </t>
        </r>
      </text>
    </comment>
    <comment ref="D49" authorId="1" shapeId="0" xr:uid="{ECB891D8-82E8-4687-939F-2104BA40965E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N°2095-26 incorpora embarcación </t>
        </r>
      </text>
    </comment>
    <comment ref="D50" authorId="1" shapeId="0" xr:uid="{9FF15CAF-A04C-42EC-A2D3-6D9807E7C384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N°1630-26 incorpora embarcación </t>
        </r>
      </text>
    </comment>
    <comment ref="D57" authorId="1" shapeId="0" xr:uid="{F36B59CA-F039-40C8-87E4-E1788C955F42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N°2095-26 incorpora embarcación </t>
        </r>
      </text>
    </comment>
    <comment ref="D58" authorId="1" shapeId="0" xr:uid="{F638F28E-056F-42BB-9979-0AA72520016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N°1861-26 incorpora embarcación </t>
        </r>
      </text>
    </comment>
    <comment ref="D61" authorId="1" shapeId="0" xr:uid="{4CF6C67D-5785-4818-82FC-190747A16C27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N°1861-26 incorpora embarcación </t>
        </r>
      </text>
    </comment>
    <comment ref="D64" authorId="1" shapeId="0" xr:uid="{06842DB4-D73C-4450-B7E5-9BF0A324EC9B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N°1861-26 incorpora embarcación </t>
        </r>
      </text>
    </comment>
    <comment ref="D71" authorId="1" shapeId="0" xr:uid="{AF55D8BD-5DDF-4A6C-9E78-32363DF2DE9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N°1630-26 incorpora embarcación </t>
        </r>
      </text>
    </comment>
    <comment ref="D74" authorId="1" shapeId="0" xr:uid="{6EDA9A6D-83CC-4DAF-9828-FB47766FA85F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N°1861-26 incorpora embarcación </t>
        </r>
      </text>
    </comment>
    <comment ref="D75" authorId="1" shapeId="0" xr:uid="{D9BFB84F-6932-4F7D-BBB1-CD854FA31CA6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N°1630-26 incorpora embarcación </t>
        </r>
      </text>
    </comment>
    <comment ref="D84" authorId="1" shapeId="0" xr:uid="{1F7C22B6-5E7C-48DB-8A41-EF8AEEBAF987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N°1630-26 incorpora embarcación </t>
        </r>
      </text>
    </comment>
    <comment ref="E87" authorId="1" shapeId="0" xr:uid="{5D08B4B7-84E2-418D-894E-3C2A7699DC7D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1862-26 modifica toneladas </t>
        </r>
      </text>
    </comment>
    <comment ref="D89" authorId="1" shapeId="0" xr:uid="{0A40D398-524E-4327-A3B1-C08611E915A0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N°1755</t>
        </r>
      </text>
    </comment>
    <comment ref="D90" authorId="1" shapeId="0" xr:uid="{D7515C28-2A01-4046-8337-B82C15F581AC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N°1755</t>
        </r>
      </text>
    </comment>
    <comment ref="D93" authorId="1" shapeId="0" xr:uid="{437C22A5-6B8F-42F2-8CC2-7C6DF9613F9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N°1862-26 incorpora embarcación 
</t>
        </r>
      </text>
    </comment>
    <comment ref="D97" authorId="1" shapeId="0" xr:uid="{4288B2A2-8F85-412D-9F4C-56DFFCB7AD18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N°1862-26 incorpora embarcación </t>
        </r>
      </text>
    </comment>
    <comment ref="D101" authorId="1" shapeId="0" xr:uid="{D2D4BAB1-6A89-448E-94FB-75D82FFE807D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1862-26 incorpora embarcación </t>
        </r>
      </text>
    </comment>
    <comment ref="D112" authorId="1" shapeId="0" xr:uid="{DA990CE2-95FE-4DFD-8C5F-BAE74AD6961A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N°1755</t>
        </r>
      </text>
    </comment>
    <comment ref="D115" authorId="1" shapeId="0" xr:uid="{D83C7BA1-8585-4A30-94A5-42F82A64D36C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N°1755</t>
        </r>
      </text>
    </comment>
    <comment ref="D118" authorId="1" shapeId="0" xr:uid="{FB6056A3-51D9-4D25-AEFC-277182A6B755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N°1775-26 incorpora embarcación </t>
        </r>
      </text>
    </comment>
    <comment ref="D123" authorId="1" shapeId="0" xr:uid="{47685A1B-4F06-4BC6-A55E-647202DF9EF9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N°1853-26 incorpora embarcación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ZULETA ESPINOZA, GERALDINE</author>
  </authors>
  <commentList>
    <comment ref="F13" authorId="0" shapeId="0" xr:uid="{799F3F7E-E98C-4CCE-8061-3C130EF49ADD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El coef. Es 0,00146</t>
        </r>
      </text>
    </comment>
    <comment ref="B26" authorId="1" shapeId="0" xr:uid="{B35B9E1B-FBA1-43D2-89BA-26108D651350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SIN SALDO 
</t>
        </r>
      </text>
    </comment>
  </commentList>
</comments>
</file>

<file path=xl/sharedStrings.xml><?xml version="1.0" encoding="utf-8"?>
<sst xmlns="http://schemas.openxmlformats.org/spreadsheetml/2006/main" count="10561" uniqueCount="383">
  <si>
    <t xml:space="preserve">CONTROL CUOTA GLOBAL JUREL AÑO 2026                                                                                                                                                                          </t>
  </si>
  <si>
    <t>INFORMACIÓN PRELIMINAR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</si>
  <si>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</si>
  <si>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</si>
  <si>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</si>
  <si>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</si>
  <si>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</si>
  <si>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</si>
  <si>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</si>
  <si>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</si>
  <si>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</si>
  <si>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 xml:space="preserve">JUREL XV-X REGIONES DE ARICA Y PARINACOTA - LOS LAGOS </t>
  </si>
  <si>
    <t>ARTESANAL</t>
  </si>
  <si>
    <r>
      <t xml:space="preserve">ARTESANAL </t>
    </r>
    <r>
      <rPr>
        <b/>
        <sz val="11"/>
        <color rgb="FF000000"/>
        <rFont val="Calibri"/>
        <family val="2"/>
        <scheme val="minor"/>
      </rPr>
      <t>XV-I</t>
    </r>
    <r>
      <rPr>
        <sz val="11"/>
        <color rgb="FF000000"/>
        <rFont val="Calibri"/>
        <family val="2"/>
        <scheme val="minor"/>
      </rPr>
      <t xml:space="preserve">  REGIÓN  ARICA Y PARINACOTA - TARAPACÁ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</si>
  <si>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>XV-I</t>
    </r>
    <r>
      <rPr>
        <sz val="11"/>
        <color rgb="FF000000"/>
        <rFont val="Calibri"/>
        <family val="2"/>
        <scheme val="minor"/>
      </rPr>
      <t xml:space="preserve">  REGIÓN  ARICA Y PARINACOTA - TARAPACÁ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</si>
  <si>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II</t>
    </r>
    <r>
      <rPr>
        <sz val="11"/>
        <color rgb="FF000000"/>
        <rFont val="Calibri"/>
        <family val="2"/>
        <scheme val="minor"/>
      </rPr>
      <t xml:space="preserve"> REGIÓN DE ANTOFAGASTA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</si>
  <si>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II</t>
    </r>
    <r>
      <rPr>
        <sz val="11"/>
        <color rgb="FF000000"/>
        <rFont val="Calibri"/>
        <family val="2"/>
        <scheme val="minor"/>
      </rPr>
      <t xml:space="preserve"> REGIÓN DE ANTOFAGASTA </t>
    </r>
  </si>
  <si>
    <r>
      <rPr>
        <sz val="11"/>
        <color rgb="FF000000"/>
        <rFont val="Calibri"/>
        <family val="2"/>
        <scheme val="minor"/>
      </rPr>
      <t xml:space="preserve">FAUNA ACOMPAÑANTE </t>
    </r>
    <r>
      <rPr>
        <b/>
        <sz val="11"/>
        <color rgb="FF000000"/>
        <rFont val="Calibri"/>
        <family val="2"/>
        <scheme val="minor"/>
      </rPr>
      <t xml:space="preserve">XV-II </t>
    </r>
    <r>
      <rPr>
        <sz val="11"/>
        <color rgb="FF000000"/>
        <rFont val="Calibri"/>
        <family val="2"/>
        <scheme val="minor"/>
      </rPr>
      <t xml:space="preserve">REGIONES DE ARICA Y PARINACOTA - ANTOFAGASTA </t>
    </r>
  </si>
  <si>
    <r>
      <rPr>
        <sz val="11"/>
        <color rgb="FF000000"/>
        <rFont val="Calibri"/>
        <family val="2"/>
        <scheme val="minor"/>
      </rPr>
      <t>ARTESANAL</t>
    </r>
    <r>
      <rPr>
        <b/>
        <sz val="11"/>
        <color rgb="FF000000"/>
        <rFont val="Calibri"/>
        <family val="2"/>
        <scheme val="minor"/>
      </rPr>
      <t xml:space="preserve"> III </t>
    </r>
    <r>
      <rPr>
        <sz val="11"/>
        <color rgb="FF000000"/>
        <rFont val="Calibri"/>
        <family val="2"/>
        <scheme val="minor"/>
      </rPr>
      <t xml:space="preserve">REGIÓN DE ATACAMA </t>
    </r>
  </si>
  <si>
    <r>
      <rPr>
        <sz val="11"/>
        <color rgb="FF000000"/>
        <rFont val="Calibri"/>
        <family val="2"/>
        <scheme val="minor"/>
      </rPr>
      <t>CRUC</t>
    </r>
    <r>
      <rPr>
        <b/>
        <sz val="11"/>
        <color rgb="FF000000"/>
        <rFont val="Calibri"/>
        <family val="2"/>
        <scheme val="minor"/>
      </rPr>
      <t xml:space="preserve"> III</t>
    </r>
    <r>
      <rPr>
        <sz val="11"/>
        <color rgb="FF000000"/>
        <rFont val="Calibri"/>
        <family val="2"/>
        <scheme val="minor"/>
      </rPr>
      <t xml:space="preserve"> REGIÓN DE ATACAMA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</si>
  <si>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IV</t>
    </r>
    <r>
      <rPr>
        <sz val="11"/>
        <color rgb="FF000000"/>
        <rFont val="Calibri"/>
        <family val="2"/>
        <scheme val="minor"/>
      </rPr>
      <t xml:space="preserve"> REGIÓN DE COQUIMBO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</si>
  <si>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IV</t>
    </r>
    <r>
      <rPr>
        <sz val="11"/>
        <color rgb="FF000000"/>
        <rFont val="Calibri"/>
        <family val="2"/>
        <scheme val="minor"/>
      </rPr>
      <t xml:space="preserve"> REGIÓN DE COQUIMBO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</si>
  <si>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 xml:space="preserve"> REGIÓN DE VALPARAÍSO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</si>
  <si>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V </t>
    </r>
    <r>
      <rPr>
        <sz val="11"/>
        <color rgb="FF000000"/>
        <rFont val="Calibri"/>
        <family val="2"/>
        <scheme val="minor"/>
      </rPr>
      <t>REGIÓN DE VALPARAÍSO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</si>
  <si>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</t>
    </r>
    <r>
      <rPr>
        <sz val="11"/>
        <color rgb="FF000000"/>
        <rFont val="Calibri"/>
        <family val="2"/>
        <scheme val="minor"/>
      </rPr>
      <t xml:space="preserve"> REGIÓN DE O´HIGGINS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</si>
  <si>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VI </t>
    </r>
    <r>
      <rPr>
        <sz val="11"/>
        <color rgb="FF000000"/>
        <rFont val="Calibri"/>
        <family val="2"/>
        <scheme val="minor"/>
      </rPr>
      <t>REGIÓN DE O´HIGGINS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</si>
  <si>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VII</t>
    </r>
    <r>
      <rPr>
        <sz val="11"/>
        <color rgb="FF000000"/>
        <rFont val="Calibri"/>
        <family val="2"/>
        <scheme val="minor"/>
      </rPr>
      <t xml:space="preserve"> REGIÓN DEL MAULE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</si>
  <si>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VII</t>
    </r>
    <r>
      <rPr>
        <sz val="11"/>
        <color rgb="FF000000"/>
        <rFont val="Calibri"/>
        <family val="2"/>
        <scheme val="minor"/>
      </rPr>
      <t xml:space="preserve"> REGIÓN DEL MAULE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</si>
  <si>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VIII-XV</t>
    </r>
    <r>
      <rPr>
        <sz val="11"/>
        <color rgb="FF000000"/>
        <rFont val="Calibri"/>
        <family val="2"/>
        <scheme val="minor"/>
      </rPr>
      <t>I REGIONES DEL ÑUBLE Y BIOBÍO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</si>
  <si>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VIII-XVI</t>
    </r>
    <r>
      <rPr>
        <sz val="11"/>
        <color rgb="FF000000"/>
        <rFont val="Calibri"/>
        <family val="2"/>
        <scheme val="minor"/>
      </rPr>
      <t xml:space="preserve"> REGIONES DEL ÑUBLE Y BIOBÍO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</si>
  <si>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IX</t>
    </r>
    <r>
      <rPr>
        <sz val="11"/>
        <color rgb="FF000000"/>
        <rFont val="Calibri"/>
        <family val="2"/>
        <scheme val="minor"/>
      </rPr>
      <t xml:space="preserve"> REGIÓN DE LA ARAUCANÍA 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</si>
  <si>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 IX </t>
    </r>
    <r>
      <rPr>
        <sz val="11"/>
        <color rgb="FF000000"/>
        <rFont val="Calibri"/>
        <family val="2"/>
        <scheme val="minor"/>
      </rPr>
      <t xml:space="preserve">REGIÓN DE LA ARAUCANÍA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</si>
  <si>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XIV</t>
    </r>
    <r>
      <rPr>
        <sz val="11"/>
        <color rgb="FF000000"/>
        <rFont val="Calibri"/>
        <family val="2"/>
        <scheme val="minor"/>
      </rPr>
      <t xml:space="preserve"> REGIÓN DE LOS RÍOS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</si>
  <si>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XIV</t>
    </r>
    <r>
      <rPr>
        <sz val="11"/>
        <color rgb="FF000000"/>
        <rFont val="Calibri"/>
        <family val="2"/>
        <scheme val="minor"/>
      </rPr>
      <t xml:space="preserve"> REGIÓN DE LOS RÍOS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</si>
  <si>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X</t>
    </r>
    <r>
      <rPr>
        <sz val="11"/>
        <color rgb="FF000000"/>
        <rFont val="Calibri"/>
        <family val="2"/>
        <scheme val="minor"/>
      </rPr>
      <t xml:space="preserve"> REGIÓN DE LOS LAGOS 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</si>
  <si>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 X</t>
    </r>
    <r>
      <rPr>
        <sz val="11"/>
        <color rgb="FF000000"/>
        <rFont val="Calibri"/>
        <family val="2"/>
        <scheme val="minor"/>
      </rPr>
      <t xml:space="preserve"> REGIÓN DE LOS LAGOS </t>
    </r>
  </si>
  <si>
    <r>
      <rPr>
        <sz val="11"/>
        <color rgb="FF000000"/>
        <rFont val="Calibri"/>
        <family val="2"/>
      </rPr>
      <t xml:space="preserve">FAUNA ACOMPAÑANTE </t>
    </r>
    <r>
      <rPr>
        <b/>
        <sz val="11"/>
        <color rgb="FF000000"/>
        <rFont val="Calibri"/>
        <family val="2"/>
      </rPr>
      <t>III-XIV</t>
    </r>
    <r>
      <rPr>
        <sz val="11"/>
        <color rgb="FF000000"/>
        <rFont val="Calibri"/>
        <family val="2"/>
      </rPr>
      <t xml:space="preserve"> REGIONES DE ANTOFAGASTA - LOS RÍOS</t>
    </r>
  </si>
  <si>
    <t xml:space="preserve">FAUNA ACOMPAÑANTE X REGIÓN DE LOS LAGOS </t>
  </si>
  <si>
    <t>LINEA DE MANO</t>
  </si>
  <si>
    <t>IMPREVISTO</t>
  </si>
  <si>
    <t>INVESTIGACION</t>
  </si>
  <si>
    <t>CONSUMO HUMANO</t>
  </si>
  <si>
    <t>FUERA DE UNIDAD DE PESQUERIA</t>
  </si>
  <si>
    <t>CESIONES INDIVIDUALES</t>
  </si>
  <si>
    <t>INDUSTRIAL</t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</si>
  <si>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XV-II</t>
    </r>
    <r>
      <rPr>
        <sz val="11"/>
        <color rgb="FF000000"/>
        <rFont val="Calibri"/>
        <family val="2"/>
        <scheme val="minor"/>
      </rPr>
      <t xml:space="preserve"> REGIONES DE ARICA Y PARINACOTA -ANTOFAGASTA </t>
    </r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</si>
  <si>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III-IV</t>
    </r>
    <r>
      <rPr>
        <sz val="11"/>
        <color rgb="FF000000"/>
        <rFont val="Calibri"/>
        <family val="2"/>
        <scheme val="minor"/>
      </rPr>
      <t xml:space="preserve"> REGIONES DE ATACAMA - COQUIMBO </t>
    </r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</si>
  <si>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V-IX</t>
    </r>
    <r>
      <rPr>
        <sz val="11"/>
        <color rgb="FF000000"/>
        <rFont val="Calibri"/>
        <family val="2"/>
        <scheme val="minor"/>
      </rPr>
      <t xml:space="preserve"> REGIONES DE VALPARAÍSO - LA ARAUCANIA </t>
    </r>
  </si>
  <si>
    <r>
      <rPr>
        <sz val="11"/>
        <color rgb="FF000000"/>
        <rFont val="Calibri"/>
        <family val="2"/>
        <scheme val="minor"/>
      </rPr>
      <t>INDUSTRIAL</t>
    </r>
    <r>
      <rPr>
        <b/>
        <sz val="11"/>
        <color rgb="FF000000"/>
        <rFont val="Calibri"/>
        <family val="2"/>
        <scheme val="minor"/>
      </rPr>
      <t xml:space="preserve"> XIV-X</t>
    </r>
    <r>
      <rPr>
        <sz val="11"/>
        <color rgb="FF000000"/>
        <rFont val="Calibri"/>
        <family val="2"/>
        <scheme val="minor"/>
      </rPr>
      <t xml:space="preserve"> REGIONES DE LOS RÍOS - LOS LAGOS </t>
    </r>
  </si>
  <si>
    <t>TOTAL</t>
  </si>
  <si>
    <t xml:space="preserve"> </t>
  </si>
  <si>
    <t>+</t>
  </si>
  <si>
    <t xml:space="preserve">CONTROL CUOTA  FUERA UNIDAD DE PESQUERÍA XI-XII </t>
  </si>
  <si>
    <t>TOTAL CAPTURA (TON)</t>
  </si>
  <si>
    <t>Industrial</t>
  </si>
  <si>
    <t>Artesanal</t>
  </si>
  <si>
    <t xml:space="preserve">JUREL XI-XII REGIONES DE AYSÉN -MAGALLANES </t>
  </si>
  <si>
    <t>CONTROL CUOTA  PESCA DE INVESTIGACIÓN</t>
  </si>
  <si>
    <t>RECURSO</t>
  </si>
  <si>
    <t>JUREL</t>
  </si>
  <si>
    <t xml:space="preserve">CONTROL CUOTA JUREL FRACCIÓN ARTESANAL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</si>
  <si>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REGION</t>
  </si>
  <si>
    <t>ASIGNATARIO</t>
  </si>
  <si>
    <t>PERIODO</t>
  </si>
  <si>
    <t>FECHA DE CIERRE</t>
  </si>
  <si>
    <t xml:space="preserve">XV-I REGION ARICA Y PARINACOTA y TARAPACA </t>
  </si>
  <si>
    <t>MACROZONA ARICA Y PARINACOTA - TARAPACÁ (XV-I)</t>
  </si>
  <si>
    <t>ENE-DIC</t>
  </si>
  <si>
    <t xml:space="preserve">TOTAL </t>
  </si>
  <si>
    <t>II REGION DE ANTOFAGASTA</t>
  </si>
  <si>
    <t>II REGION ANTOFAGASTA</t>
  </si>
  <si>
    <t>-</t>
  </si>
  <si>
    <t xml:space="preserve">REGIONES DE ARICA Y PARINACOTA - ANTOFAGASTA XV-II </t>
  </si>
  <si>
    <t>FAUNA ACOMPAÑANTE</t>
  </si>
  <si>
    <t>III REGION DE ATACAMA</t>
  </si>
  <si>
    <t xml:space="preserve">III REGION ATACAMA </t>
  </si>
  <si>
    <t>IV REGION DE COQUIMBO</t>
  </si>
  <si>
    <t xml:space="preserve"> AG. PASCADORES ARTESANALES BUZOS MARISCADORES COQUIMBO AG 55-04</t>
  </si>
  <si>
    <t>CERCOPESCA. ROL 4276</t>
  </si>
  <si>
    <t>ENE-SEP</t>
  </si>
  <si>
    <t>COOPERATIVA PESQUERA DE CERQUEROS BAHÍA COQUIMBO ROL N°6923</t>
  </si>
  <si>
    <t xml:space="preserve"> BOLSON RESIDUAL</t>
  </si>
  <si>
    <t>V REGION DE VALPARAISO</t>
  </si>
  <si>
    <t>AG ARMADORES ARTESANALES DEÑ PUERTO DE SAN ANTONIO RAG N°2510</t>
  </si>
  <si>
    <t>AG DE ARMADORES Y PESCADORES ARTESANALES DE PESQUERIAS DEMERSALES Y MIGRATORIAS DE SAN ANTONIO AGRAPES RAG 4399</t>
  </si>
  <si>
    <t>STI DE PESCADORES MONTEMAR, RSU 05.04.0117</t>
  </si>
  <si>
    <t>STI  PESCADORES MUELLE SUD AMERICANA. RSU 5010462</t>
  </si>
  <si>
    <t>SINDICATO PESCADORES ARTESANALES INDEPENDIENTES CALETA EMBARCADERO DE QUINTERO RSU 05060125</t>
  </si>
  <si>
    <t xml:space="preserve">VI REGION DE O'HIGGINS </t>
  </si>
  <si>
    <t xml:space="preserve">VI REGION DEL LIBERTADOR GENERAL BERNARDO O´HIGGINS </t>
  </si>
  <si>
    <t>VII REGION DEL MAULE</t>
  </si>
  <si>
    <t>VIII REGIÓNE DEL BIOBIO- XVI REGIÓN DEL ÑUBLE</t>
  </si>
  <si>
    <t>VIII-XVI REGIONES DEL ÑUBLE Y DEL BIOBÍO</t>
  </si>
  <si>
    <t>IX REGION DE LA ARAUCANIA</t>
  </si>
  <si>
    <t xml:space="preserve">IX REGION DE LA ARAUCANIA </t>
  </si>
  <si>
    <t>XIV REGION DE LOS RIÍOS</t>
  </si>
  <si>
    <t xml:space="preserve">XIV REGION DE LOS RÍOS </t>
  </si>
  <si>
    <t>X REGION DE LOS LAGOS</t>
  </si>
  <si>
    <t>AG. ARMADORES ARTESANLES DE CALBUCO ARMAR AG. RAG 320-10</t>
  </si>
  <si>
    <t>AG. DE ARMADORES ARTESANALES ASOGFER AG. RAG 310-10</t>
  </si>
  <si>
    <t>AG. ARMADORES ARTESANALES DE LA DECIMA REGION , AGARMAR.  RAG 156-10</t>
  </si>
  <si>
    <t>AG. DE ARMADORES ARTESANALES PESCA AISTRAL . AG. PESCA AUSTRAL. RAG 326-10</t>
  </si>
  <si>
    <t>AG. DE ARMADORES Y PESCADORES CERQUEROS ARTESANALES DE ANCUD ASOGPESCA ANCUD. AG 4266</t>
  </si>
  <si>
    <t>STI, PESCADORES ARTESANALES, ARMADORES ARTESANALES Y RAMOS AFINES DE LA COMUNA DE CALBUCO PECERCAL RSU 10.01.0948</t>
  </si>
  <si>
    <t>ST, ARMADORES, PECADORES ARTESANALES Y RA,PS AFINES  ARTPUERTO MONTT. RSU 10.01.05.91</t>
  </si>
  <si>
    <t>STI, PESCADORES ARTESANALEA, RECOLECTORES DE ORILLA, BOLINCHEREROS Y RAMOS SIMILARES  PROVEEDORES MARITIMOS DE QUILLAIPE 10.01.0835</t>
  </si>
  <si>
    <t>III-XIV</t>
  </si>
  <si>
    <t>FAUNA ACOMPAÑANTE III-XIV</t>
  </si>
  <si>
    <t>X</t>
  </si>
  <si>
    <t>FAUNA ACOMPAÑANTE X</t>
  </si>
  <si>
    <t>XV-X</t>
  </si>
  <si>
    <t>CUOTA LINEA DE MANO</t>
  </si>
  <si>
    <t xml:space="preserve">DTO. EXENTO N° </t>
  </si>
  <si>
    <t>CUOTA REGIONAL DE USO COMÚN</t>
  </si>
  <si>
    <t xml:space="preserve">XV-I REGIONES  ARICA Y PARINACOTA y TARAPACA </t>
  </si>
  <si>
    <t xml:space="preserve">II REGIÓN DE ANTOFAGASTA </t>
  </si>
  <si>
    <t xml:space="preserve">III REGIÓN DE ATACAMA </t>
  </si>
  <si>
    <t>IV REGIÓN DE COQUIMBO</t>
  </si>
  <si>
    <t>V REGIÓN DE VALPARAÍSO</t>
  </si>
  <si>
    <t xml:space="preserve">VII REGIÓN DEL MAULE </t>
  </si>
  <si>
    <t>XVI - VIII REGIÓN DEL ÑUBLE Y REGIÓN DEL BIOBÍO</t>
  </si>
  <si>
    <t xml:space="preserve">IX REGIÓN DE LA ARAUCANIA </t>
  </si>
  <si>
    <t xml:space="preserve">X REGIÓN DE LOS LAGOS </t>
  </si>
  <si>
    <t xml:space="preserve">CONTROL CUOTA JUREL FRACCION INDUSTRIAL  2025
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</si>
  <si>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TITULAR DE CUOTA LTP</t>
  </si>
  <si>
    <t>COEFICIENTE</t>
  </si>
  <si>
    <t>UP REGIONES DE ARICA Y PARINACOTA -ANTOFAGASTA. JUREL  XV-II</t>
  </si>
  <si>
    <t>CAMANCHACA S.A.</t>
  </si>
  <si>
    <t>CORPESCA S.A.</t>
  </si>
  <si>
    <t>ESPACIO PESQUERO SpA</t>
  </si>
  <si>
    <t>FOODCORP CHILE S.A.</t>
  </si>
  <si>
    <t>LANDES S.A. SOC. PESQ.</t>
  </si>
  <si>
    <t>ORIZON S.A.</t>
  </si>
  <si>
    <t>LOTE RENUNCIADO</t>
  </si>
  <si>
    <t>BLUMAR S.A.</t>
  </si>
  <si>
    <t>ARICA SEAFOODS PRODUCER S.A.</t>
  </si>
  <si>
    <t>UP REGIONES DE ATACAMA - COQUIMBO. JUREL III-IV</t>
  </si>
  <si>
    <t>ALIMENTOS MARINOS S.A.</t>
  </si>
  <si>
    <t>ARICA SEAFOOD PRODUCER S.A.</t>
  </si>
  <si>
    <t>BAHIA CALDERA S.A. PESQ.</t>
  </si>
  <si>
    <t>ISLADAMAS S.A. PESQ.</t>
  </si>
  <si>
    <t>SIPESUR SpA</t>
  </si>
  <si>
    <t>THOR FISHERIES CHILE SPA.</t>
  </si>
  <si>
    <t>COMERCIAL Y CONSERVERA SAN LÁZARO LIMITADA</t>
  </si>
  <si>
    <t>PROCESOS TECNOLOGICOS DEL BIOBÍO</t>
  </si>
  <si>
    <t xml:space="preserve">  </t>
  </si>
  <si>
    <t>UP REGIONES DE VALPARAÍSO - ARAUCANIA. JUREL V-IX</t>
  </si>
  <si>
    <t xml:space="preserve">LOTE RENUNCIADO </t>
  </si>
  <si>
    <t>GRIMAR S.A. PESQ.</t>
  </si>
  <si>
    <t>ISLA QUIHUA S.A. PESQ.</t>
  </si>
  <si>
    <t>LOTA PROTEIN S.A.</t>
  </si>
  <si>
    <t>MJF LIMITADA PESQ.</t>
  </si>
  <si>
    <t>NORDIOMAR SPA SOC. PESQ.</t>
  </si>
  <si>
    <t>PACIFICBLU SpA</t>
  </si>
  <si>
    <t>SIPESUR SPA</t>
  </si>
  <si>
    <t>SUR AUSTRAL S.A. PESQ.</t>
  </si>
  <si>
    <t>THOR FISHERIES CHILE SPA</t>
  </si>
  <si>
    <t>WQ ENERGY SPA</t>
  </si>
  <si>
    <t>NOVAMAR SPA</t>
  </si>
  <si>
    <t>CRUSTACEOS SUR SPA</t>
  </si>
  <si>
    <t xml:space="preserve">PESQUERA MARANTO SPA </t>
  </si>
  <si>
    <t xml:space="preserve">UP JUREL XIV-X REGIONES DE LOS RÍOS - LOS LAGOS </t>
  </si>
  <si>
    <t>POBLETE ARAVENA ADRIANA</t>
  </si>
  <si>
    <t>PESQUERA GRIMAR S.A.</t>
  </si>
  <si>
    <t>OCT-DIC</t>
  </si>
  <si>
    <t>CESIONES INDIVIDUALES AÑO 2025</t>
  </si>
  <si>
    <t>CUOTA (TON)</t>
  </si>
  <si>
    <t>N° RESOLUCION</t>
  </si>
  <si>
    <t>RPA</t>
  </si>
  <si>
    <t>EMBARCACION</t>
  </si>
  <si>
    <t>VICTOR GUILLERMO</t>
  </si>
  <si>
    <t>XV-I</t>
  </si>
  <si>
    <t>REYMAR II</t>
  </si>
  <si>
    <t>MAR PRIMERO</t>
  </si>
  <si>
    <t>ABRAHAM</t>
  </si>
  <si>
    <t>PELICANO</t>
  </si>
  <si>
    <t>AMADEUS III</t>
  </si>
  <si>
    <t>AMADEUS IV</t>
  </si>
  <si>
    <t xml:space="preserve">DOÑA LIDIA </t>
  </si>
  <si>
    <t>ABDON I</t>
  </si>
  <si>
    <t xml:space="preserve">CAMILA ANTONIA </t>
  </si>
  <si>
    <t>CAROLINA I</t>
  </si>
  <si>
    <t>DON MAURICIO I</t>
  </si>
  <si>
    <t>DON SEBA I</t>
  </si>
  <si>
    <t xml:space="preserve">GUERRERO DEL GOLFO </t>
  </si>
  <si>
    <t>JORGE HERMAN M</t>
  </si>
  <si>
    <t>LEO I</t>
  </si>
  <si>
    <t xml:space="preserve">MARIANO A </t>
  </si>
  <si>
    <t xml:space="preserve">ANDREAS </t>
  </si>
  <si>
    <t>ANTONIA PAZ</t>
  </si>
  <si>
    <t>FRANCESCA</t>
  </si>
  <si>
    <t>FERNANDA I</t>
  </si>
  <si>
    <t xml:space="preserve">NIÑA XIMENA </t>
  </si>
  <si>
    <t>LILIANA</t>
  </si>
  <si>
    <t xml:space="preserve">RENATA </t>
  </si>
  <si>
    <t xml:space="preserve">VALENTINA </t>
  </si>
  <si>
    <t>ZEUS</t>
  </si>
  <si>
    <t>ANTONELA PAZ</t>
  </si>
  <si>
    <t>XV-II</t>
  </si>
  <si>
    <t>ISSAC</t>
  </si>
  <si>
    <t>JAVIERA R</t>
  </si>
  <si>
    <t>V</t>
  </si>
  <si>
    <t>GAVIOTA I</t>
  </si>
  <si>
    <t xml:space="preserve">GAVIOTA II </t>
  </si>
  <si>
    <t>MAURICIO IGNACIO II</t>
  </si>
  <si>
    <t>POBLETE S</t>
  </si>
  <si>
    <t>SUSANA II</t>
  </si>
  <si>
    <t>ABEL</t>
  </si>
  <si>
    <t>AGUJILLA</t>
  </si>
  <si>
    <t xml:space="preserve">AQUILES I </t>
  </si>
  <si>
    <t>ARKHOS II</t>
  </si>
  <si>
    <t>ARKHOS III</t>
  </si>
  <si>
    <t>ARKHOS IV</t>
  </si>
  <si>
    <t>ARKHOS V</t>
  </si>
  <si>
    <t xml:space="preserve">BENJAMIN A </t>
  </si>
  <si>
    <t xml:space="preserve">CESAR MIGUEL </t>
  </si>
  <si>
    <t>CONSUELO I</t>
  </si>
  <si>
    <t>CHANGO I</t>
  </si>
  <si>
    <t>CHANGO II</t>
  </si>
  <si>
    <t>COYI I</t>
  </si>
  <si>
    <t>COYI II</t>
  </si>
  <si>
    <t>DANIEL</t>
  </si>
  <si>
    <t>DON GERMAN CSA</t>
  </si>
  <si>
    <t>DON MARIO 1</t>
  </si>
  <si>
    <t>DON MARIO PRIMERO</t>
  </si>
  <si>
    <t xml:space="preserve">DON SALOMON </t>
  </si>
  <si>
    <t>DON UBALDO H.Q.</t>
  </si>
  <si>
    <t xml:space="preserve">ELVA S </t>
  </si>
  <si>
    <t>GRACIAS A DIOS I</t>
  </si>
  <si>
    <t>GRINGO PABLO II</t>
  </si>
  <si>
    <t>GUAJACHE II</t>
  </si>
  <si>
    <t xml:space="preserve">IKE I </t>
  </si>
  <si>
    <t xml:space="preserve">KAREN PAMELA </t>
  </si>
  <si>
    <t xml:space="preserve">LOBO DE AFUERA IV </t>
  </si>
  <si>
    <t>LOBO DE AFUERA VIII</t>
  </si>
  <si>
    <t xml:space="preserve">LOBO DE AFUERA IX </t>
  </si>
  <si>
    <t>MAR TERCERO</t>
  </si>
  <si>
    <t xml:space="preserve">PETROHUE I </t>
  </si>
  <si>
    <t>PETROHUE II</t>
  </si>
  <si>
    <t>PETROHUE III</t>
  </si>
  <si>
    <t xml:space="preserve">RAGNAR </t>
  </si>
  <si>
    <t xml:space="preserve">RINA F Y M </t>
  </si>
  <si>
    <t>SANTA MARGARITA I</t>
  </si>
  <si>
    <t xml:space="preserve">SEBASTIAN ALEJANDRO </t>
  </si>
  <si>
    <t>SHALOM II</t>
  </si>
  <si>
    <t>TUAREG I</t>
  </si>
  <si>
    <t>ZARKO</t>
  </si>
  <si>
    <t>II</t>
  </si>
  <si>
    <t xml:space="preserve">ALIMENTO DE VIDA </t>
  </si>
  <si>
    <t xml:space="preserve">ARLETH ANTONIA </t>
  </si>
  <si>
    <t>AURORA PAULETTE</t>
  </si>
  <si>
    <t>AYLEN</t>
  </si>
  <si>
    <t xml:space="preserve">DOÑA SABINA </t>
  </si>
  <si>
    <t>DON ANDRES II</t>
  </si>
  <si>
    <t>DON ELEUTERIO</t>
  </si>
  <si>
    <t>DON JOAQUIN III</t>
  </si>
  <si>
    <t>DON NINO I</t>
  </si>
  <si>
    <t xml:space="preserve">DON RAFA </t>
  </si>
  <si>
    <t>DON RUFINO II</t>
  </si>
  <si>
    <t>DOÑA EDI</t>
  </si>
  <si>
    <t>DOÑA MARITZEN</t>
  </si>
  <si>
    <t>DOÑA MERCEDES II</t>
  </si>
  <si>
    <t>DON MIGUEL</t>
  </si>
  <si>
    <t>EDI</t>
  </si>
  <si>
    <t xml:space="preserve">EL TESORO </t>
  </si>
  <si>
    <t>ELYOS</t>
  </si>
  <si>
    <t>GENESIS C</t>
  </si>
  <si>
    <t xml:space="preserve">JAVIERA SELMIRA I </t>
  </si>
  <si>
    <t xml:space="preserve">JOSE ALBINO </t>
  </si>
  <si>
    <t>JOSEFA II</t>
  </si>
  <si>
    <t xml:space="preserve">MARIA ELENA </t>
  </si>
  <si>
    <t>MARY PAZ II</t>
  </si>
  <si>
    <t xml:space="preserve">MOISES </t>
  </si>
  <si>
    <t>NICOL ANTONELA</t>
  </si>
  <si>
    <t>OLGUITA I</t>
  </si>
  <si>
    <t xml:space="preserve">SRA GRACIELA </t>
  </si>
  <si>
    <t>TRINQUETE</t>
  </si>
  <si>
    <t>CATALINA Q</t>
  </si>
  <si>
    <t xml:space="preserve">SANTIAGO G </t>
  </si>
  <si>
    <t>RAYO MQ</t>
  </si>
  <si>
    <t>XV</t>
  </si>
  <si>
    <t>PETROHUE I</t>
  </si>
  <si>
    <t xml:space="preserve"> CONTROL CUOTAS JUREL OROP-PS  2025</t>
  </si>
  <si>
    <t>TITULAR DE CUOTA</t>
  </si>
  <si>
    <t>RES. EX. N°</t>
  </si>
  <si>
    <t>FECHA RES. EX.</t>
  </si>
  <si>
    <t>CUOTA TRANSFERIDA (TON)</t>
  </si>
  <si>
    <t>NAVE(S) AUTORIZADA(S)</t>
  </si>
  <si>
    <t>CONTROL CUOTA CONSUMO HUMANO 2025</t>
  </si>
  <si>
    <t>CONTROL CUOTA  CONSUMO HUMANO 2021</t>
  </si>
  <si>
    <t>RESUMEN CONSUMO HUMANO</t>
  </si>
  <si>
    <t>EMPRESA</t>
  </si>
  <si>
    <t>% COSUMIDO</t>
  </si>
  <si>
    <t>Distribuidora de productos del mar INCOMAR limitada</t>
  </si>
  <si>
    <t>MARVESA SpA</t>
  </si>
  <si>
    <t>EMPACADORA LOTA SEAFOODS S.A.</t>
  </si>
  <si>
    <t xml:space="preserve">Total </t>
  </si>
  <si>
    <t xml:space="preserve">LOTE </t>
  </si>
  <si>
    <t xml:space="preserve">PORCENTAJE </t>
  </si>
  <si>
    <t>ESPECIE</t>
  </si>
  <si>
    <t xml:space="preserve">DISTRIBUIDORA DE PRODUCTOS DEL MAR INCOMAR LIMITADA </t>
  </si>
  <si>
    <t>POWER FISH SPA</t>
  </si>
  <si>
    <t xml:space="preserve">PESQUERA OCEAN MART SpA </t>
  </si>
  <si>
    <t>MAR BIOBIO SpA</t>
  </si>
  <si>
    <t xml:space="preserve">PROCESADORA Y COMERCIALIZADORA PRODUCTOS CONGELADOS MARCOS ALEXIS MORALES ROMOS EIRL </t>
  </si>
  <si>
    <t xml:space="preserve">SOCIEDAD PESQUERA ANDALUE CHILE SpA </t>
  </si>
  <si>
    <t>COMERCIALIZACIÓN Y EXTORTACIÓN ANKLA SpA</t>
  </si>
  <si>
    <t xml:space="preserve">PROCESADORA Y COMERCIALIZADORA AGUAS DEL SUR SpA </t>
  </si>
  <si>
    <t xml:space="preserve">TOTALES  </t>
  </si>
  <si>
    <t>UP</t>
  </si>
  <si>
    <t>III-IV</t>
  </si>
  <si>
    <t>V-IX</t>
  </si>
  <si>
    <t>XIV-X</t>
  </si>
  <si>
    <t>Detalle Negocios</t>
  </si>
  <si>
    <t>N° doc</t>
  </si>
  <si>
    <t>Fecha</t>
  </si>
  <si>
    <t>DE -</t>
  </si>
  <si>
    <t>A+</t>
  </si>
  <si>
    <t>Coeficiente</t>
  </si>
  <si>
    <t>Total</t>
  </si>
  <si>
    <t>PESQUERA ANTONIO CRUZ CORDOVA NAKAOUZI E.I.R.L.</t>
  </si>
  <si>
    <t>MARANTO SPA</t>
  </si>
  <si>
    <t xml:space="preserve">COMERCIAL Y CONSERVERA SAN LÁZARO LIMITADA </t>
  </si>
  <si>
    <t>SOCIEDAD PESQUERA LANDES S.A.</t>
  </si>
  <si>
    <t>SOCIEDAD PESQUERA NORDIOMAR SpA</t>
  </si>
  <si>
    <t>SOC. PESQ. NORDIOMAR SPA</t>
  </si>
  <si>
    <t xml:space="preserve">COMERCIAL Y CONSERVERA SAN LAZARO LIMITADA </t>
  </si>
  <si>
    <t xml:space="preserve">CRUSTACEOS SUR SPA </t>
  </si>
  <si>
    <t>INVERSIONES TRIDENTE SPA</t>
  </si>
  <si>
    <t>PROCESOS TECNOLOGICOS DEL BIOBÍO SpA</t>
  </si>
  <si>
    <t>PROCESOS TECNOLOGICOS DEL BIOBIO SPA</t>
  </si>
  <si>
    <t xml:space="preserve">SIPESUR SPA </t>
  </si>
  <si>
    <t xml:space="preserve">NORDIOMAR </t>
  </si>
  <si>
    <t xml:space="preserve">SIN SALDO 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</si>
  <si>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</si>
  <si>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</si>
  <si>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</si>
  <si>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</si>
  <si>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</si>
  <si>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</si>
  <si>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</si>
  <si>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</si>
  <si>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</si>
  <si>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</si>
  <si>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</si>
  <si>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</si>
  <si>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</si>
  <si>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</si>
  <si>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</si>
  <si>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</si>
  <si>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</si>
  <si>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 xml:space="preserve">JUREL XV-II  Arica y Parinacota -Antofagasta </t>
  </si>
  <si>
    <t>XV-II Arica y Parinacota -Antofagasta</t>
  </si>
  <si>
    <t>TITULAR LTP</t>
  </si>
  <si>
    <t> </t>
  </si>
  <si>
    <t xml:space="preserve">JUREL III-IV  Atacama- Coquimbo </t>
  </si>
  <si>
    <t xml:space="preserve">III-IV Atacama- Coquimbo   </t>
  </si>
  <si>
    <t xml:space="preserve">JUREL V-IX Valparaíso - La Araucanía </t>
  </si>
  <si>
    <t xml:space="preserve">V-IX Valparaíso - La Araucanía </t>
  </si>
  <si>
    <t xml:space="preserve">JUREL XIV-X Los Ríos -Los Lagos </t>
  </si>
  <si>
    <t xml:space="preserve">XIV-X  Los Ríos -Los Lagos </t>
  </si>
  <si>
    <t xml:space="preserve">JUREL XV-II  Arica y Parinacota -Antofagasta  </t>
  </si>
  <si>
    <t xml:space="preserve"> XV-I  Arica y Parinacota - Tarapacá </t>
  </si>
  <si>
    <t>MACROZONA</t>
  </si>
  <si>
    <t xml:space="preserve">II Antofagasta </t>
  </si>
  <si>
    <t>REGIÓN</t>
  </si>
  <si>
    <t xml:space="preserve">II ANTOFAGASTA </t>
  </si>
  <si>
    <t>MACROZONA ARICA Y PARINACOTA - ANTOFAGASTA  (XV-II)</t>
  </si>
  <si>
    <t xml:space="preserve">III Atacama </t>
  </si>
  <si>
    <t xml:space="preserve">III ATACAMA </t>
  </si>
  <si>
    <t>IV Coquimbo</t>
  </si>
  <si>
    <t xml:space="preserve">ORGANIZACIÓN </t>
  </si>
  <si>
    <t xml:space="preserve">V Valparaíso </t>
  </si>
  <si>
    <t>VI Libertador Bernardo O´Higgins</t>
  </si>
  <si>
    <t xml:space="preserve">VII Maule </t>
  </si>
  <si>
    <t xml:space="preserve">VIII-XVI Biobío - Ñuble </t>
  </si>
  <si>
    <t xml:space="preserve">IX Araucanía </t>
  </si>
  <si>
    <t xml:space="preserve">XIV Los Ríos </t>
  </si>
  <si>
    <t xml:space="preserve">X Los Lagos </t>
  </si>
  <si>
    <t xml:space="preserve">JUREL III-X Atacama  -Los Lagos </t>
  </si>
  <si>
    <t xml:space="preserve">III-X Atacama -Los Lagos </t>
  </si>
  <si>
    <t>JUREL XIV-X</t>
  </si>
  <si>
    <t>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</si>
</sst>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-* #,##0.00\ _p_t_a_-;\-* #,##0.00\ _p_t_a_-;_-* \-??\ _p_t_a_-;_-@_-"/>
    <numFmt numFmtId="166" formatCode="0.0%"/>
    <numFmt numFmtId="167" formatCode="0.000"/>
    <numFmt numFmtId="168" formatCode="yyyy/mm/dd;@"/>
    <numFmt numFmtId="169" formatCode="[$-F800]dddd\,\ mmmm\ dd\,\ yyyy"/>
    <numFmt numFmtId="170" formatCode="0.000%"/>
    <numFmt numFmtId="171" formatCode="0.0000000"/>
    <numFmt numFmtId="172" formatCode="0.0"/>
    <numFmt numFmtId="173" formatCode="0.00000"/>
    <numFmt numFmtId="174" formatCode="0.000000"/>
    <numFmt numFmtId="175" formatCode="0.0000"/>
    <numFmt numFmtId="176" formatCode="#,##0.000"/>
    <numFmt numFmtId="177" formatCode="0.00_ ;[Red]\-0.00\ 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0"/>
      <color rgb="FF05F72D"/>
      <name val="Calibri"/>
      <family val="2"/>
      <scheme val="minor"/>
    </font>
    <font>
      <sz val="9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9"/>
      <color indexed="8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1"/>
      <color rgb="FF000000"/>
      <name val="Calibri"/>
      <family val="2"/>
    </font>
    <font>
      <strike/>
      <sz val="11"/>
      <color rgb="FF000000"/>
      <name val="Calibri"/>
      <family val="2"/>
    </font>
  </fonts>
  <fills count="8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BDDDD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D2C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8E8"/>
        <bgColor indexed="64"/>
      </patternFill>
    </fill>
    <fill>
      <patternFill patternType="solid">
        <fgColor rgb="FFDCF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EED8C"/>
        <bgColor indexed="64"/>
      </patternFill>
    </fill>
    <fill>
      <patternFill patternType="solid">
        <fgColor rgb="FF99D48C"/>
        <bgColor indexed="64"/>
      </patternFill>
    </fill>
    <fill>
      <patternFill patternType="solid">
        <fgColor rgb="FF83B577"/>
        <bgColor indexed="64"/>
      </patternFill>
    </fill>
    <fill>
      <patternFill patternType="solid">
        <fgColor rgb="FF3EB021"/>
        <bgColor indexed="64"/>
      </patternFill>
    </fill>
    <fill>
      <patternFill patternType="solid">
        <fgColor rgb="FF2D8517"/>
        <bgColor indexed="64"/>
      </patternFill>
    </fill>
    <fill>
      <patternFill patternType="solid">
        <fgColor rgb="FF3EB81F"/>
        <bgColor indexed="64"/>
      </patternFill>
    </fill>
    <fill>
      <patternFill patternType="solid">
        <fgColor rgb="FF62DE43"/>
        <bgColor indexed="64"/>
      </patternFill>
    </fill>
    <fill>
      <patternFill patternType="solid">
        <fgColor rgb="FFEDF5E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9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11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0" fillId="0" borderId="0"/>
    <xf numFmtId="0" fontId="2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18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" fillId="0" borderId="0"/>
    <xf numFmtId="10" fontId="1" fillId="0" borderId="11" applyBorder="0">
      <alignment horizontal="center" vertical="center"/>
    </xf>
    <xf numFmtId="0" fontId="44" fillId="0" borderId="0"/>
    <xf numFmtId="0" fontId="60" fillId="0" borderId="0"/>
  </cellStyleXfs>
  <cellXfs count="1094">
    <xf numFmtId="0" fontId="0" fillId="0" borderId="0" xfId="0"/>
    <xf numFmtId="0" fontId="0" fillId="0" borderId="10" xfId="0" applyBorder="1" applyAlignment="1">
      <alignment horizontal="center" vertical="center"/>
    </xf>
    <xf numFmtId="0" fontId="22" fillId="0" borderId="10" xfId="42111" applyFont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68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 vertical="center"/>
    </xf>
    <xf numFmtId="167" fontId="45" fillId="0" borderId="0" xfId="0" applyNumberFormat="1" applyFont="1" applyAlignment="1">
      <alignment horizontal="center" vertical="center"/>
    </xf>
    <xf numFmtId="166" fontId="45" fillId="0" borderId="0" xfId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22" fillId="0" borderId="12" xfId="4211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7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68" fontId="0" fillId="0" borderId="1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7" fontId="0" fillId="0" borderId="33" xfId="0" applyNumberFormat="1" applyBorder="1" applyAlignment="1">
      <alignment horizontal="center" vertical="center"/>
    </xf>
    <xf numFmtId="168" fontId="0" fillId="0" borderId="33" xfId="0" applyNumberFormat="1" applyBorder="1" applyAlignment="1">
      <alignment horizontal="center" vertical="center"/>
    </xf>
    <xf numFmtId="0" fontId="45" fillId="59" borderId="0" xfId="0" applyFont="1" applyFill="1"/>
    <xf numFmtId="167" fontId="48" fillId="0" borderId="0" xfId="0" applyNumberFormat="1" applyFont="1" applyAlignment="1">
      <alignment vertical="center" wrapText="1"/>
    </xf>
    <xf numFmtId="0" fontId="50" fillId="0" borderId="0" xfId="0" applyFont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2" fillId="0" borderId="51" xfId="42111" applyFont="1" applyBorder="1" applyAlignment="1">
      <alignment horizontal="center" vertical="center"/>
    </xf>
    <xf numFmtId="167" fontId="0" fillId="0" borderId="51" xfId="0" applyNumberFormat="1" applyBorder="1" applyAlignment="1">
      <alignment horizontal="center" vertical="center"/>
    </xf>
    <xf numFmtId="168" fontId="0" fillId="0" borderId="51" xfId="0" applyNumberForma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0" fillId="60" borderId="10" xfId="0" applyFont="1" applyFill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167" fontId="50" fillId="0" borderId="0" xfId="0" applyNumberFormat="1" applyFont="1" applyAlignment="1">
      <alignment horizontal="center" vertical="center"/>
    </xf>
    <xf numFmtId="166" fontId="50" fillId="0" borderId="0" xfId="1" applyNumberFormat="1" applyFont="1" applyFill="1" applyBorder="1" applyAlignment="1">
      <alignment horizontal="center" vertical="center"/>
    </xf>
    <xf numFmtId="167" fontId="53" fillId="0" borderId="0" xfId="0" applyNumberFormat="1" applyFont="1" applyAlignment="1">
      <alignment horizontal="center" vertical="center"/>
    </xf>
    <xf numFmtId="10" fontId="50" fillId="0" borderId="0" xfId="1" applyNumberFormat="1" applyFont="1" applyFill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1" fontId="50" fillId="0" borderId="0" xfId="0" applyNumberFormat="1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167" fontId="52" fillId="0" borderId="0" xfId="0" applyNumberFormat="1" applyFont="1" applyAlignment="1">
      <alignment horizontal="center" vertical="center"/>
    </xf>
    <xf numFmtId="10" fontId="51" fillId="0" borderId="0" xfId="1" applyNumberFormat="1" applyFont="1" applyFill="1" applyBorder="1" applyAlignment="1">
      <alignment horizontal="center" vertical="center"/>
    </xf>
    <xf numFmtId="4" fontId="51" fillId="0" borderId="0" xfId="0" applyNumberFormat="1" applyFont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170" fontId="0" fillId="0" borderId="10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49" fillId="60" borderId="10" xfId="0" applyFont="1" applyFill="1" applyBorder="1" applyAlignment="1">
      <alignment horizontal="center" vertical="center"/>
    </xf>
    <xf numFmtId="2" fontId="49" fillId="60" borderId="10" xfId="0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167" fontId="54" fillId="0" borderId="0" xfId="0" applyNumberFormat="1" applyFont="1" applyAlignment="1">
      <alignment horizontal="center" vertical="center"/>
    </xf>
    <xf numFmtId="9" fontId="54" fillId="0" borderId="0" xfId="0" applyNumberFormat="1" applyFont="1" applyAlignment="1">
      <alignment horizontal="center" vertical="center"/>
    </xf>
    <xf numFmtId="0" fontId="49" fillId="60" borderId="38" xfId="0" applyFont="1" applyFill="1" applyBorder="1" applyAlignment="1">
      <alignment horizontal="center" vertical="center"/>
    </xf>
    <xf numFmtId="0" fontId="49" fillId="60" borderId="39" xfId="0" applyFont="1" applyFill="1" applyBorder="1" applyAlignment="1">
      <alignment horizontal="center" vertical="center"/>
    </xf>
    <xf numFmtId="0" fontId="54" fillId="0" borderId="44" xfId="0" applyFont="1" applyBorder="1" applyAlignment="1">
      <alignment horizontal="center" vertical="center"/>
    </xf>
    <xf numFmtId="167" fontId="54" fillId="0" borderId="33" xfId="0" applyNumberFormat="1" applyFont="1" applyBorder="1" applyAlignment="1">
      <alignment horizontal="center" vertical="center"/>
    </xf>
    <xf numFmtId="167" fontId="16" fillId="0" borderId="10" xfId="0" applyNumberFormat="1" applyFont="1" applyBorder="1" applyAlignment="1">
      <alignment horizontal="center" vertical="center"/>
    </xf>
    <xf numFmtId="2" fontId="16" fillId="57" borderId="10" xfId="0" applyNumberFormat="1" applyFont="1" applyFill="1" applyBorder="1" applyAlignment="1">
      <alignment horizontal="center" vertical="center"/>
    </xf>
    <xf numFmtId="0" fontId="0" fillId="58" borderId="10" xfId="0" applyFill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167" fontId="16" fillId="0" borderId="12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46" fillId="66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63" borderId="46" xfId="0" applyFont="1" applyFill="1" applyBorder="1" applyAlignment="1">
      <alignment vertical="center"/>
    </xf>
    <xf numFmtId="0" fontId="16" fillId="63" borderId="36" xfId="0" applyFont="1" applyFill="1" applyBorder="1" applyAlignment="1">
      <alignment vertical="center"/>
    </xf>
    <xf numFmtId="0" fontId="16" fillId="63" borderId="52" xfId="0" applyFont="1" applyFill="1" applyBorder="1" applyAlignment="1">
      <alignment vertical="center"/>
    </xf>
    <xf numFmtId="0" fontId="16" fillId="63" borderId="37" xfId="0" applyFont="1" applyFill="1" applyBorder="1" applyAlignment="1">
      <alignment vertical="center"/>
    </xf>
    <xf numFmtId="0" fontId="16" fillId="63" borderId="44" xfId="0" applyFont="1" applyFill="1" applyBorder="1" applyAlignment="1">
      <alignment vertical="center"/>
    </xf>
    <xf numFmtId="2" fontId="16" fillId="63" borderId="33" xfId="0" applyNumberFormat="1" applyFont="1" applyFill="1" applyBorder="1" applyAlignment="1">
      <alignment vertical="center"/>
    </xf>
    <xf numFmtId="1" fontId="16" fillId="63" borderId="33" xfId="0" applyNumberFormat="1" applyFont="1" applyFill="1" applyBorder="1" applyAlignment="1">
      <alignment vertical="center"/>
    </xf>
    <xf numFmtId="1" fontId="16" fillId="63" borderId="53" xfId="0" applyNumberFormat="1" applyFont="1" applyFill="1" applyBorder="1" applyAlignment="1">
      <alignment vertical="center"/>
    </xf>
    <xf numFmtId="1" fontId="16" fillId="63" borderId="43" xfId="0" applyNumberFormat="1" applyFont="1" applyFill="1" applyBorder="1" applyAlignment="1">
      <alignment vertical="center"/>
    </xf>
    <xf numFmtId="167" fontId="0" fillId="0" borderId="0" xfId="0" applyNumberFormat="1" applyAlignment="1">
      <alignment vertical="center"/>
    </xf>
    <xf numFmtId="0" fontId="50" fillId="0" borderId="0" xfId="0" applyFont="1" applyAlignment="1">
      <alignment horizontal="center" vertical="center" wrapText="1"/>
    </xf>
    <xf numFmtId="167" fontId="46" fillId="0" borderId="0" xfId="0" applyNumberFormat="1" applyFont="1" applyAlignment="1">
      <alignment horizontal="center" vertical="center"/>
    </xf>
    <xf numFmtId="167" fontId="46" fillId="58" borderId="0" xfId="0" applyNumberFormat="1" applyFont="1" applyFill="1" applyAlignment="1">
      <alignment horizontal="center" vertical="center"/>
    </xf>
    <xf numFmtId="167" fontId="45" fillId="0" borderId="33" xfId="0" applyNumberFormat="1" applyFon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/>
    </xf>
    <xf numFmtId="14" fontId="0" fillId="0" borderId="60" xfId="0" applyNumberFormat="1" applyBorder="1" applyAlignment="1">
      <alignment horizontal="center" vertical="center"/>
    </xf>
    <xf numFmtId="0" fontId="22" fillId="0" borderId="61" xfId="4211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4" fontId="0" fillId="0" borderId="61" xfId="0" applyNumberFormat="1" applyBorder="1" applyAlignment="1">
      <alignment horizontal="center" vertical="center"/>
    </xf>
    <xf numFmtId="167" fontId="0" fillId="0" borderId="61" xfId="0" applyNumberFormat="1" applyBorder="1" applyAlignment="1">
      <alignment horizontal="center" vertical="center"/>
    </xf>
    <xf numFmtId="168" fontId="0" fillId="0" borderId="61" xfId="0" applyNumberFormat="1" applyBorder="1" applyAlignment="1">
      <alignment horizontal="center" vertical="center"/>
    </xf>
    <xf numFmtId="167" fontId="0" fillId="0" borderId="50" xfId="0" applyNumberFormat="1" applyBorder="1" applyAlignment="1">
      <alignment horizontal="center" vertical="center"/>
    </xf>
    <xf numFmtId="168" fontId="0" fillId="0" borderId="50" xfId="0" applyNumberForma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67" fontId="51" fillId="0" borderId="10" xfId="0" applyNumberFormat="1" applyFont="1" applyBorder="1" applyAlignment="1">
      <alignment horizontal="center" vertical="center"/>
    </xf>
    <xf numFmtId="167" fontId="51" fillId="58" borderId="10" xfId="0" applyNumberFormat="1" applyFont="1" applyFill="1" applyBorder="1" applyAlignment="1">
      <alignment horizontal="center" vertical="center"/>
    </xf>
    <xf numFmtId="167" fontId="46" fillId="67" borderId="10" xfId="0" applyNumberFormat="1" applyFont="1" applyFill="1" applyBorder="1" applyAlignment="1">
      <alignment horizontal="center" vertical="center"/>
    </xf>
    <xf numFmtId="166" fontId="51" fillId="0" borderId="10" xfId="1" applyNumberFormat="1" applyFont="1" applyFill="1" applyBorder="1" applyAlignment="1">
      <alignment horizontal="center" vertical="center"/>
    </xf>
    <xf numFmtId="166" fontId="45" fillId="0" borderId="10" xfId="1" applyNumberFormat="1" applyFont="1" applyFill="1" applyBorder="1" applyAlignment="1">
      <alignment horizontal="center" vertical="center"/>
    </xf>
    <xf numFmtId="9" fontId="45" fillId="0" borderId="10" xfId="1" applyFont="1" applyBorder="1" applyAlignment="1">
      <alignment horizontal="center" vertical="center"/>
    </xf>
    <xf numFmtId="167" fontId="54" fillId="0" borderId="10" xfId="0" applyNumberFormat="1" applyFont="1" applyBorder="1" applyAlignment="1">
      <alignment horizontal="center" vertical="center"/>
    </xf>
    <xf numFmtId="0" fontId="54" fillId="0" borderId="39" xfId="0" applyFont="1" applyBorder="1" applyAlignment="1">
      <alignment horizontal="center" vertical="center"/>
    </xf>
    <xf numFmtId="0" fontId="54" fillId="0" borderId="4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7" fontId="18" fillId="0" borderId="10" xfId="946" applyNumberForma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5" fillId="0" borderId="33" xfId="0" applyFont="1" applyBorder="1" applyAlignment="1">
      <alignment horizontal="center" vertical="center"/>
    </xf>
    <xf numFmtId="9" fontId="0" fillId="0" borderId="10" xfId="1" applyFont="1" applyFill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9" fontId="0" fillId="0" borderId="51" xfId="1" applyFont="1" applyBorder="1" applyAlignment="1">
      <alignment horizontal="center" vertical="center"/>
    </xf>
    <xf numFmtId="9" fontId="0" fillId="0" borderId="12" xfId="1" applyFont="1" applyBorder="1" applyAlignment="1">
      <alignment horizontal="center" vertical="center"/>
    </xf>
    <xf numFmtId="9" fontId="0" fillId="0" borderId="61" xfId="1" applyFont="1" applyFill="1" applyBorder="1" applyAlignment="1">
      <alignment horizontal="center" vertical="center"/>
    </xf>
    <xf numFmtId="9" fontId="0" fillId="0" borderId="12" xfId="1" applyFont="1" applyFill="1" applyBorder="1" applyAlignment="1">
      <alignment horizontal="center" vertical="center"/>
    </xf>
    <xf numFmtId="9" fontId="0" fillId="0" borderId="50" xfId="1" applyFont="1" applyBorder="1" applyAlignment="1">
      <alignment horizontal="center" vertical="center"/>
    </xf>
    <xf numFmtId="9" fontId="0" fillId="0" borderId="33" xfId="1" applyFont="1" applyFill="1" applyBorder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0" fontId="46" fillId="58" borderId="0" xfId="0" applyFont="1" applyFill="1" applyAlignment="1">
      <alignment horizontal="center" vertical="center"/>
    </xf>
    <xf numFmtId="0" fontId="46" fillId="59" borderId="0" xfId="0" applyFont="1" applyFill="1"/>
    <xf numFmtId="167" fontId="0" fillId="58" borderId="12" xfId="0" applyNumberFormat="1" applyFill="1" applyBorder="1" applyAlignment="1">
      <alignment horizontal="center" vertical="center"/>
    </xf>
    <xf numFmtId="9" fontId="0" fillId="58" borderId="12" xfId="1" applyFont="1" applyFill="1" applyBorder="1" applyAlignment="1">
      <alignment horizontal="center" vertical="center"/>
    </xf>
    <xf numFmtId="14" fontId="0" fillId="58" borderId="12" xfId="0" applyNumberFormat="1" applyFill="1" applyBorder="1" applyAlignment="1">
      <alignment horizontal="center" vertical="center"/>
    </xf>
    <xf numFmtId="168" fontId="0" fillId="58" borderId="12" xfId="0" applyNumberFormat="1" applyFill="1" applyBorder="1" applyAlignment="1">
      <alignment horizontal="center" vertical="center"/>
    </xf>
    <xf numFmtId="0" fontId="0" fillId="58" borderId="12" xfId="0" applyFill="1" applyBorder="1" applyAlignment="1">
      <alignment horizontal="center" vertical="center"/>
    </xf>
    <xf numFmtId="0" fontId="22" fillId="58" borderId="12" xfId="42111" applyFont="1" applyFill="1" applyBorder="1" applyAlignment="1">
      <alignment horizontal="center" vertical="center"/>
    </xf>
    <xf numFmtId="0" fontId="0" fillId="58" borderId="0" xfId="0" applyFill="1" applyAlignment="1">
      <alignment horizontal="center" vertical="center"/>
    </xf>
    <xf numFmtId="0" fontId="22" fillId="0" borderId="60" xfId="42111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7" fontId="0" fillId="0" borderId="60" xfId="0" applyNumberFormat="1" applyBorder="1" applyAlignment="1">
      <alignment horizontal="center" vertical="center"/>
    </xf>
    <xf numFmtId="9" fontId="0" fillId="0" borderId="60" xfId="1" applyFont="1" applyFill="1" applyBorder="1" applyAlignment="1">
      <alignment horizontal="center" vertical="center"/>
    </xf>
    <xf numFmtId="168" fontId="0" fillId="0" borderId="60" xfId="0" applyNumberFormat="1" applyBorder="1" applyAlignment="1">
      <alignment horizontal="center" vertical="center"/>
    </xf>
    <xf numFmtId="0" fontId="0" fillId="67" borderId="10" xfId="0" applyFill="1" applyBorder="1" applyAlignment="1">
      <alignment horizontal="center" vertical="center"/>
    </xf>
    <xf numFmtId="14" fontId="0" fillId="67" borderId="10" xfId="0" applyNumberFormat="1" applyFill="1" applyBorder="1" applyAlignment="1">
      <alignment horizontal="center" vertical="center"/>
    </xf>
    <xf numFmtId="167" fontId="0" fillId="67" borderId="10" xfId="0" applyNumberFormat="1" applyFill="1" applyBorder="1" applyAlignment="1">
      <alignment horizontal="center" vertical="center"/>
    </xf>
    <xf numFmtId="173" fontId="51" fillId="0" borderId="0" xfId="0" applyNumberFormat="1" applyFont="1" applyAlignment="1">
      <alignment horizontal="left" vertical="center"/>
    </xf>
    <xf numFmtId="173" fontId="50" fillId="0" borderId="0" xfId="0" applyNumberFormat="1" applyFont="1" applyAlignment="1">
      <alignment horizontal="left" vertical="center"/>
    </xf>
    <xf numFmtId="173" fontId="51" fillId="0" borderId="0" xfId="0" applyNumberFormat="1" applyFont="1" applyAlignment="1">
      <alignment horizontal="center" vertical="center"/>
    </xf>
    <xf numFmtId="2" fontId="51" fillId="0" borderId="10" xfId="0" applyNumberFormat="1" applyFont="1" applyBorder="1" applyAlignment="1">
      <alignment horizontal="center" vertical="center"/>
    </xf>
    <xf numFmtId="0" fontId="45" fillId="68" borderId="0" xfId="0" applyFont="1" applyFill="1" applyAlignment="1">
      <alignment horizontal="center" vertical="center"/>
    </xf>
    <xf numFmtId="167" fontId="45" fillId="60" borderId="36" xfId="0" applyNumberFormat="1" applyFont="1" applyFill="1" applyBorder="1" applyAlignment="1">
      <alignment horizontal="center" vertical="center"/>
    </xf>
    <xf numFmtId="173" fontId="50" fillId="0" borderId="0" xfId="0" applyNumberFormat="1" applyFont="1" applyAlignment="1">
      <alignment horizontal="center" vertical="center"/>
    </xf>
    <xf numFmtId="0" fontId="0" fillId="64" borderId="0" xfId="0" applyFill="1" applyAlignment="1">
      <alignment vertical="center"/>
    </xf>
    <xf numFmtId="170" fontId="54" fillId="0" borderId="10" xfId="1" applyNumberFormat="1" applyFont="1" applyBorder="1" applyAlignment="1">
      <alignment horizontal="center" vertical="center"/>
    </xf>
    <xf numFmtId="0" fontId="0" fillId="67" borderId="10" xfId="0" applyFill="1" applyBorder="1" applyAlignment="1">
      <alignment horizontal="center" vertical="center" wrapText="1"/>
    </xf>
    <xf numFmtId="0" fontId="51" fillId="70" borderId="0" xfId="0" applyFont="1" applyFill="1" applyAlignment="1">
      <alignment vertical="center"/>
    </xf>
    <xf numFmtId="0" fontId="46" fillId="66" borderId="41" xfId="0" applyFont="1" applyFill="1" applyBorder="1" applyAlignment="1">
      <alignment horizontal="center" vertical="center"/>
    </xf>
    <xf numFmtId="0" fontId="46" fillId="66" borderId="42" xfId="0" applyFont="1" applyFill="1" applyBorder="1" applyAlignment="1">
      <alignment horizontal="center" vertical="center"/>
    </xf>
    <xf numFmtId="0" fontId="46" fillId="66" borderId="70" xfId="0" applyFont="1" applyFill="1" applyBorder="1" applyAlignment="1">
      <alignment horizontal="center" vertical="center"/>
    </xf>
    <xf numFmtId="0" fontId="16" fillId="65" borderId="47" xfId="0" applyFont="1" applyFill="1" applyBorder="1" applyAlignment="1">
      <alignment horizontal="center" vertical="center"/>
    </xf>
    <xf numFmtId="0" fontId="16" fillId="65" borderId="48" xfId="0" applyFont="1" applyFill="1" applyBorder="1" applyAlignment="1">
      <alignment horizontal="center" vertical="center"/>
    </xf>
    <xf numFmtId="0" fontId="16" fillId="65" borderId="67" xfId="0" applyFont="1" applyFill="1" applyBorder="1" applyAlignment="1">
      <alignment horizontal="center" vertical="center"/>
    </xf>
    <xf numFmtId="0" fontId="0" fillId="67" borderId="38" xfId="0" applyFill="1" applyBorder="1" applyAlignment="1">
      <alignment horizontal="center" vertical="center"/>
    </xf>
    <xf numFmtId="167" fontId="0" fillId="67" borderId="39" xfId="0" applyNumberFormat="1" applyFill="1" applyBorder="1" applyAlignment="1">
      <alignment horizontal="center" vertical="center"/>
    </xf>
    <xf numFmtId="0" fontId="0" fillId="67" borderId="39" xfId="0" applyFill="1" applyBorder="1" applyAlignment="1">
      <alignment horizontal="center" vertical="center"/>
    </xf>
    <xf numFmtId="0" fontId="0" fillId="67" borderId="44" xfId="0" applyFill="1" applyBorder="1" applyAlignment="1">
      <alignment horizontal="center" vertical="center"/>
    </xf>
    <xf numFmtId="14" fontId="0" fillId="67" borderId="33" xfId="0" applyNumberForma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center" wrapText="1"/>
    </xf>
    <xf numFmtId="0" fontId="0" fillId="67" borderId="33" xfId="0" applyFill="1" applyBorder="1" applyAlignment="1">
      <alignment horizontal="center" vertical="center"/>
    </xf>
    <xf numFmtId="0" fontId="0" fillId="67" borderId="43" xfId="0" applyFill="1" applyBorder="1" applyAlignment="1">
      <alignment horizontal="center" vertical="center"/>
    </xf>
    <xf numFmtId="0" fontId="50" fillId="55" borderId="0" xfId="0" applyFont="1" applyFill="1" applyAlignment="1">
      <alignment horizontal="center" vertical="center"/>
    </xf>
    <xf numFmtId="9" fontId="51" fillId="0" borderId="0" xfId="0" applyNumberFormat="1" applyFont="1" applyAlignment="1">
      <alignment vertical="center"/>
    </xf>
    <xf numFmtId="0" fontId="45" fillId="58" borderId="0" xfId="0" applyFont="1" applyFill="1" applyAlignment="1">
      <alignment horizontal="center" vertical="center"/>
    </xf>
    <xf numFmtId="0" fontId="45" fillId="58" borderId="30" xfId="0" applyFont="1" applyFill="1" applyBorder="1" applyAlignment="1">
      <alignment horizontal="center" vertical="center"/>
    </xf>
    <xf numFmtId="0" fontId="45" fillId="58" borderId="27" xfId="0" applyFont="1" applyFill="1" applyBorder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0" fontId="23" fillId="0" borderId="30" xfId="0" applyFont="1" applyBorder="1"/>
    <xf numFmtId="14" fontId="23" fillId="0" borderId="30" xfId="0" applyNumberFormat="1" applyFont="1" applyBorder="1"/>
    <xf numFmtId="0" fontId="51" fillId="58" borderId="0" xfId="0" applyFont="1" applyFill="1" applyAlignment="1">
      <alignment vertical="center"/>
    </xf>
    <xf numFmtId="0" fontId="45" fillId="0" borderId="83" xfId="0" applyFont="1" applyBorder="1" applyAlignment="1">
      <alignment horizontal="center" vertical="center"/>
    </xf>
    <xf numFmtId="0" fontId="45" fillId="0" borderId="86" xfId="0" applyFont="1" applyBorder="1" applyAlignment="1">
      <alignment horizontal="center" vertical="center"/>
    </xf>
    <xf numFmtId="0" fontId="50" fillId="60" borderId="41" xfId="0" applyFont="1" applyFill="1" applyBorder="1" applyAlignment="1">
      <alignment horizontal="center" vertical="center"/>
    </xf>
    <xf numFmtId="0" fontId="50" fillId="60" borderId="42" xfId="0" applyFont="1" applyFill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167" fontId="45" fillId="0" borderId="91" xfId="0" applyNumberFormat="1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51" fillId="0" borderId="0" xfId="0" applyFont="1"/>
    <xf numFmtId="0" fontId="50" fillId="60" borderId="78" xfId="0" applyFont="1" applyFill="1" applyBorder="1" applyAlignment="1">
      <alignment horizontal="center" vertical="center"/>
    </xf>
    <xf numFmtId="0" fontId="50" fillId="60" borderId="54" xfId="0" applyFont="1" applyFill="1" applyBorder="1" applyAlignment="1">
      <alignment horizontal="center" vertical="center"/>
    </xf>
    <xf numFmtId="0" fontId="50" fillId="60" borderId="35" xfId="0" applyFont="1" applyFill="1" applyBorder="1" applyAlignment="1">
      <alignment horizontal="center" vertical="center" wrapText="1"/>
    </xf>
    <xf numFmtId="0" fontId="50" fillId="60" borderId="69" xfId="0" applyFont="1" applyFill="1" applyBorder="1" applyAlignment="1">
      <alignment horizontal="center" vertical="center"/>
    </xf>
    <xf numFmtId="0" fontId="50" fillId="60" borderId="35" xfId="0" applyFont="1" applyFill="1" applyBorder="1" applyAlignment="1">
      <alignment horizontal="center" vertical="center"/>
    </xf>
    <xf numFmtId="0" fontId="50" fillId="60" borderId="55" xfId="0" applyFont="1" applyFill="1" applyBorder="1" applyAlignment="1">
      <alignment horizontal="center" vertical="center"/>
    </xf>
    <xf numFmtId="0" fontId="51" fillId="0" borderId="30" xfId="0" applyFont="1" applyBorder="1"/>
    <xf numFmtId="0" fontId="51" fillId="0" borderId="10" xfId="0" applyFont="1" applyBorder="1"/>
    <xf numFmtId="0" fontId="51" fillId="69" borderId="0" xfId="0" applyFont="1" applyFill="1"/>
    <xf numFmtId="0" fontId="51" fillId="0" borderId="12" xfId="0" applyFont="1" applyBorder="1"/>
    <xf numFmtId="0" fontId="51" fillId="0" borderId="12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49" xfId="0" applyFont="1" applyBorder="1"/>
    <xf numFmtId="0" fontId="51" fillId="0" borderId="29" xfId="0" applyFont="1" applyBorder="1"/>
    <xf numFmtId="0" fontId="51" fillId="0" borderId="59" xfId="0" applyFont="1" applyBorder="1"/>
    <xf numFmtId="0" fontId="45" fillId="68" borderId="104" xfId="0" applyFont="1" applyFill="1" applyBorder="1" applyAlignment="1">
      <alignment horizontal="center" vertical="center"/>
    </xf>
    <xf numFmtId="0" fontId="46" fillId="68" borderId="104" xfId="0" applyFont="1" applyFill="1" applyBorder="1" applyAlignment="1">
      <alignment horizontal="center" vertical="center"/>
    </xf>
    <xf numFmtId="170" fontId="54" fillId="0" borderId="43" xfId="0" applyNumberFormat="1" applyFont="1" applyBorder="1" applyAlignment="1">
      <alignment horizontal="center" vertical="center"/>
    </xf>
    <xf numFmtId="0" fontId="46" fillId="68" borderId="0" xfId="0" applyFont="1" applyFill="1" applyAlignment="1">
      <alignment horizontal="center" vertical="center"/>
    </xf>
    <xf numFmtId="167" fontId="54" fillId="0" borderId="22" xfId="0" applyNumberFormat="1" applyFont="1" applyBorder="1" applyAlignment="1">
      <alignment horizontal="center" vertical="center"/>
    </xf>
    <xf numFmtId="0" fontId="54" fillId="0" borderId="31" xfId="0" applyFont="1" applyBorder="1" applyAlignment="1">
      <alignment horizontal="center" vertical="center"/>
    </xf>
    <xf numFmtId="167" fontId="0" fillId="58" borderId="10" xfId="0" applyNumberFormat="1" applyFill="1" applyBorder="1" applyAlignment="1">
      <alignment horizontal="center" vertical="center"/>
    </xf>
    <xf numFmtId="170" fontId="0" fillId="58" borderId="10" xfId="0" applyNumberForma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51" fillId="0" borderId="77" xfId="0" applyFont="1" applyBorder="1"/>
    <xf numFmtId="0" fontId="46" fillId="72" borderId="76" xfId="0" applyFont="1" applyFill="1" applyBorder="1" applyAlignment="1">
      <alignment horizontal="center" vertical="center"/>
    </xf>
    <xf numFmtId="0" fontId="45" fillId="0" borderId="110" xfId="0" applyFont="1" applyBorder="1" applyAlignment="1">
      <alignment horizontal="center" vertical="center"/>
    </xf>
    <xf numFmtId="0" fontId="50" fillId="0" borderId="12" xfId="0" applyFont="1" applyBorder="1" applyAlignment="1">
      <alignment vertical="center" wrapText="1"/>
    </xf>
    <xf numFmtId="0" fontId="46" fillId="64" borderId="104" xfId="0" applyFont="1" applyFill="1" applyBorder="1" applyAlignment="1">
      <alignment horizontal="center" vertical="center"/>
    </xf>
    <xf numFmtId="0" fontId="51" fillId="0" borderId="83" xfId="0" applyFont="1" applyBorder="1" applyAlignment="1">
      <alignment vertical="center"/>
    </xf>
    <xf numFmtId="0" fontId="50" fillId="56" borderId="12" xfId="0" applyFont="1" applyFill="1" applyBorder="1" applyAlignment="1">
      <alignment vertical="center"/>
    </xf>
    <xf numFmtId="0" fontId="50" fillId="60" borderId="79" xfId="0" applyFont="1" applyFill="1" applyBorder="1" applyAlignment="1">
      <alignment horizontal="center" vertical="center" wrapText="1"/>
    </xf>
    <xf numFmtId="0" fontId="50" fillId="60" borderId="80" xfId="0" applyFont="1" applyFill="1" applyBorder="1" applyAlignment="1">
      <alignment horizontal="center" vertical="center" wrapText="1"/>
    </xf>
    <xf numFmtId="173" fontId="50" fillId="60" borderId="80" xfId="0" applyNumberFormat="1" applyFont="1" applyFill="1" applyBorder="1" applyAlignment="1">
      <alignment horizontal="center" vertical="center" wrapText="1"/>
    </xf>
    <xf numFmtId="0" fontId="50" fillId="60" borderId="136" xfId="0" applyFont="1" applyFill="1" applyBorder="1" applyAlignment="1">
      <alignment horizontal="center" vertical="center" wrapText="1"/>
    </xf>
    <xf numFmtId="167" fontId="50" fillId="0" borderId="108" xfId="0" applyNumberFormat="1" applyFont="1" applyBorder="1" applyAlignment="1">
      <alignment horizontal="center" vertical="center"/>
    </xf>
    <xf numFmtId="1" fontId="50" fillId="0" borderId="108" xfId="0" applyNumberFormat="1" applyFont="1" applyBorder="1" applyAlignment="1">
      <alignment horizontal="center" vertical="center"/>
    </xf>
    <xf numFmtId="173" fontId="50" fillId="0" borderId="12" xfId="0" applyNumberFormat="1" applyFont="1" applyBorder="1" applyAlignment="1">
      <alignment horizontal="left" vertical="center"/>
    </xf>
    <xf numFmtId="167" fontId="50" fillId="0" borderId="12" xfId="0" applyNumberFormat="1" applyFont="1" applyBorder="1" applyAlignment="1">
      <alignment horizontal="center" vertical="center"/>
    </xf>
    <xf numFmtId="167" fontId="51" fillId="0" borderId="12" xfId="0" applyNumberFormat="1" applyFont="1" applyBorder="1" applyAlignment="1">
      <alignment horizontal="center" vertical="center"/>
    </xf>
    <xf numFmtId="9" fontId="51" fillId="0" borderId="12" xfId="0" applyNumberFormat="1" applyFont="1" applyBorder="1" applyAlignment="1">
      <alignment horizontal="center" vertical="center"/>
    </xf>
    <xf numFmtId="0" fontId="50" fillId="71" borderId="81" xfId="0" applyFont="1" applyFill="1" applyBorder="1" applyAlignment="1">
      <alignment horizontal="center" vertical="center"/>
    </xf>
    <xf numFmtId="167" fontId="50" fillId="0" borderId="135" xfId="0" applyNumberFormat="1" applyFont="1" applyBorder="1" applyAlignment="1">
      <alignment vertical="center"/>
    </xf>
    <xf numFmtId="166" fontId="50" fillId="0" borderId="135" xfId="1" applyNumberFormat="1" applyFont="1" applyFill="1" applyBorder="1" applyAlignment="1">
      <alignment vertical="center"/>
    </xf>
    <xf numFmtId="1" fontId="50" fillId="0" borderId="135" xfId="0" applyNumberFormat="1" applyFont="1" applyBorder="1" applyAlignment="1">
      <alignment vertical="center"/>
    </xf>
    <xf numFmtId="1" fontId="53" fillId="0" borderId="135" xfId="0" applyNumberFormat="1" applyFont="1" applyBorder="1" applyAlignment="1">
      <alignment vertical="center"/>
    </xf>
    <xf numFmtId="10" fontId="63" fillId="0" borderId="115" xfId="1" applyNumberFormat="1" applyFont="1" applyFill="1" applyBorder="1" applyAlignment="1">
      <alignment vertical="center"/>
    </xf>
    <xf numFmtId="2" fontId="50" fillId="0" borderId="108" xfId="0" applyNumberFormat="1" applyFont="1" applyBorder="1" applyAlignment="1">
      <alignment horizontal="center" vertical="center"/>
    </xf>
    <xf numFmtId="170" fontId="50" fillId="0" borderId="108" xfId="1" applyNumberFormat="1" applyFont="1" applyFill="1" applyBorder="1" applyAlignment="1">
      <alignment horizontal="center" vertical="center"/>
    </xf>
    <xf numFmtId="2" fontId="53" fillId="0" borderId="108" xfId="0" applyNumberFormat="1" applyFont="1" applyBorder="1" applyAlignment="1">
      <alignment horizontal="center" vertical="center"/>
    </xf>
    <xf numFmtId="170" fontId="51" fillId="0" borderId="138" xfId="1" applyNumberFormat="1" applyFont="1" applyFill="1" applyBorder="1" applyAlignment="1">
      <alignment horizontal="center" vertical="center"/>
    </xf>
    <xf numFmtId="0" fontId="51" fillId="68" borderId="0" xfId="0" applyFont="1" applyFill="1"/>
    <xf numFmtId="9" fontId="51" fillId="68" borderId="0" xfId="0" applyNumberFormat="1" applyFont="1" applyFill="1"/>
    <xf numFmtId="0" fontId="45" fillId="68" borderId="144" xfId="0" applyFont="1" applyFill="1" applyBorder="1" applyAlignment="1">
      <alignment horizontal="center" vertical="center"/>
    </xf>
    <xf numFmtId="0" fontId="46" fillId="60" borderId="91" xfId="0" applyFont="1" applyFill="1" applyBorder="1" applyAlignment="1">
      <alignment horizontal="center" vertical="center"/>
    </xf>
    <xf numFmtId="0" fontId="46" fillId="71" borderId="104" xfId="0" applyFont="1" applyFill="1" applyBorder="1" applyAlignment="1">
      <alignment horizontal="center" vertical="center"/>
    </xf>
    <xf numFmtId="173" fontId="51" fillId="73" borderId="10" xfId="0" applyNumberFormat="1" applyFont="1" applyFill="1" applyBorder="1" applyAlignment="1">
      <alignment horizontal="center" vertical="center"/>
    </xf>
    <xf numFmtId="167" fontId="51" fillId="73" borderId="10" xfId="0" applyNumberFormat="1" applyFont="1" applyFill="1" applyBorder="1" applyAlignment="1">
      <alignment horizontal="center" vertical="center"/>
    </xf>
    <xf numFmtId="170" fontId="51" fillId="73" borderId="10" xfId="1" applyNumberFormat="1" applyFont="1" applyFill="1" applyBorder="1" applyAlignment="1">
      <alignment horizontal="center" vertical="center"/>
    </xf>
    <xf numFmtId="167" fontId="51" fillId="73" borderId="22" xfId="0" applyNumberFormat="1" applyFont="1" applyFill="1" applyBorder="1" applyAlignment="1">
      <alignment horizontal="center" vertical="center"/>
    </xf>
    <xf numFmtId="14" fontId="45" fillId="0" borderId="0" xfId="0" applyNumberFormat="1" applyFont="1" applyAlignment="1">
      <alignment horizontal="center" vertical="center"/>
    </xf>
    <xf numFmtId="167" fontId="45" fillId="60" borderId="83" xfId="0" applyNumberFormat="1" applyFont="1" applyFill="1" applyBorder="1" applyAlignment="1">
      <alignment horizontal="center" vertical="center"/>
    </xf>
    <xf numFmtId="167" fontId="45" fillId="0" borderId="83" xfId="0" applyNumberFormat="1" applyFont="1" applyBorder="1" applyAlignment="1">
      <alignment horizontal="center" vertical="center"/>
    </xf>
    <xf numFmtId="167" fontId="46" fillId="67" borderId="83" xfId="0" applyNumberFormat="1" applyFont="1" applyFill="1" applyBorder="1" applyAlignment="1">
      <alignment horizontal="center" vertical="center"/>
    </xf>
    <xf numFmtId="167" fontId="45" fillId="0" borderId="90" xfId="0" applyNumberFormat="1" applyFont="1" applyBorder="1" applyAlignment="1">
      <alignment horizontal="center" vertical="center"/>
    </xf>
    <xf numFmtId="167" fontId="46" fillId="67" borderId="90" xfId="0" applyNumberFormat="1" applyFont="1" applyFill="1" applyBorder="1" applyAlignment="1">
      <alignment horizontal="center" vertical="center"/>
    </xf>
    <xf numFmtId="167" fontId="45" fillId="60" borderId="86" xfId="0" applyNumberFormat="1" applyFont="1" applyFill="1" applyBorder="1" applyAlignment="1">
      <alignment horizontal="center" vertical="center"/>
    </xf>
    <xf numFmtId="167" fontId="45" fillId="0" borderId="86" xfId="0" applyNumberFormat="1" applyFont="1" applyBorder="1" applyAlignment="1">
      <alignment horizontal="center" vertical="center"/>
    </xf>
    <xf numFmtId="167" fontId="46" fillId="67" borderId="86" xfId="0" applyNumberFormat="1" applyFont="1" applyFill="1" applyBorder="1" applyAlignment="1">
      <alignment horizontal="center" vertical="center"/>
    </xf>
    <xf numFmtId="166" fontId="45" fillId="0" borderId="86" xfId="1" applyNumberFormat="1" applyFont="1" applyFill="1" applyBorder="1" applyAlignment="1">
      <alignment horizontal="center" vertical="center"/>
    </xf>
    <xf numFmtId="166" fontId="45" fillId="0" borderId="90" xfId="1" applyNumberFormat="1" applyFont="1" applyBorder="1" applyAlignment="1">
      <alignment horizontal="center" vertical="center"/>
    </xf>
    <xf numFmtId="0" fontId="46" fillId="0" borderId="112" xfId="0" applyFont="1" applyBorder="1" applyAlignment="1">
      <alignment horizontal="center" vertical="center"/>
    </xf>
    <xf numFmtId="14" fontId="45" fillId="58" borderId="99" xfId="0" applyNumberFormat="1" applyFont="1" applyFill="1" applyBorder="1" applyAlignment="1">
      <alignment horizontal="center" vertical="center"/>
    </xf>
    <xf numFmtId="0" fontId="45" fillId="56" borderId="48" xfId="0" applyFont="1" applyFill="1" applyBorder="1" applyAlignment="1">
      <alignment horizontal="center" vertical="center"/>
    </xf>
    <xf numFmtId="167" fontId="45" fillId="56" borderId="48" xfId="0" applyNumberFormat="1" applyFont="1" applyFill="1" applyBorder="1" applyAlignment="1">
      <alignment horizontal="center" vertical="center"/>
    </xf>
    <xf numFmtId="166" fontId="45" fillId="56" borderId="65" xfId="1" applyNumberFormat="1" applyFont="1" applyFill="1" applyBorder="1" applyAlignment="1">
      <alignment horizontal="center" vertical="center"/>
    </xf>
    <xf numFmtId="14" fontId="45" fillId="56" borderId="64" xfId="0" applyNumberFormat="1" applyFont="1" applyFill="1" applyBorder="1" applyAlignment="1">
      <alignment horizontal="center" vertical="center"/>
    </xf>
    <xf numFmtId="14" fontId="45" fillId="58" borderId="0" xfId="0" applyNumberFormat="1" applyFont="1" applyFill="1" applyAlignment="1">
      <alignment horizontal="center" vertical="center"/>
    </xf>
    <xf numFmtId="170" fontId="45" fillId="0" borderId="86" xfId="1" applyNumberFormat="1" applyFont="1" applyFill="1" applyBorder="1" applyAlignment="1">
      <alignment horizontal="center" vertical="center"/>
    </xf>
    <xf numFmtId="167" fontId="45" fillId="60" borderId="90" xfId="0" applyNumberFormat="1" applyFont="1" applyFill="1" applyBorder="1" applyAlignment="1">
      <alignment horizontal="center" vertical="center"/>
    </xf>
    <xf numFmtId="14" fontId="45" fillId="58" borderId="98" xfId="0" applyNumberFormat="1" applyFont="1" applyFill="1" applyBorder="1" applyAlignment="1">
      <alignment horizontal="center" vertical="center"/>
    </xf>
    <xf numFmtId="14" fontId="45" fillId="58" borderId="88" xfId="0" applyNumberFormat="1" applyFont="1" applyFill="1" applyBorder="1" applyAlignment="1">
      <alignment horizontal="center" vertical="center"/>
    </xf>
    <xf numFmtId="167" fontId="46" fillId="0" borderId="33" xfId="0" applyNumberFormat="1" applyFont="1" applyBorder="1" applyAlignment="1">
      <alignment horizontal="center" vertical="center"/>
    </xf>
    <xf numFmtId="14" fontId="45" fillId="58" borderId="37" xfId="0" applyNumberFormat="1" applyFont="1" applyFill="1" applyBorder="1" applyAlignment="1">
      <alignment horizontal="center" vertical="center"/>
    </xf>
    <xf numFmtId="14" fontId="45" fillId="58" borderId="39" xfId="0" applyNumberFormat="1" applyFont="1" applyFill="1" applyBorder="1" applyAlignment="1">
      <alignment horizontal="center" vertical="center"/>
    </xf>
    <xf numFmtId="0" fontId="45" fillId="58" borderId="39" xfId="0" applyFont="1" applyFill="1" applyBorder="1" applyAlignment="1">
      <alignment horizontal="center" vertical="center"/>
    </xf>
    <xf numFmtId="0" fontId="45" fillId="58" borderId="43" xfId="0" applyFont="1" applyFill="1" applyBorder="1" applyAlignment="1">
      <alignment horizontal="center" vertical="center"/>
    </xf>
    <xf numFmtId="0" fontId="46" fillId="58" borderId="33" xfId="0" applyFont="1" applyFill="1" applyBorder="1" applyAlignment="1">
      <alignment horizontal="center" vertical="center"/>
    </xf>
    <xf numFmtId="167" fontId="45" fillId="60" borderId="10" xfId="0" applyNumberFormat="1" applyFont="1" applyFill="1" applyBorder="1" applyAlignment="1">
      <alignment horizontal="center" vertical="center"/>
    </xf>
    <xf numFmtId="167" fontId="45" fillId="60" borderId="33" xfId="0" applyNumberFormat="1" applyFont="1" applyFill="1" applyBorder="1" applyAlignment="1">
      <alignment horizontal="center" vertical="center"/>
    </xf>
    <xf numFmtId="176" fontId="45" fillId="60" borderId="10" xfId="0" applyNumberFormat="1" applyFont="1" applyFill="1" applyBorder="1" applyAlignment="1">
      <alignment horizontal="center" vertical="center"/>
    </xf>
    <xf numFmtId="167" fontId="45" fillId="0" borderId="42" xfId="0" applyNumberFormat="1" applyFont="1" applyBorder="1" applyAlignment="1">
      <alignment horizontal="center" vertical="center"/>
    </xf>
    <xf numFmtId="166" fontId="45" fillId="0" borderId="42" xfId="1" applyNumberFormat="1" applyFont="1" applyFill="1" applyBorder="1" applyAlignment="1">
      <alignment horizontal="center" vertical="center"/>
    </xf>
    <xf numFmtId="0" fontId="46" fillId="58" borderId="0" xfId="0" applyFont="1" applyFill="1" applyAlignment="1">
      <alignment vertical="center" wrapText="1"/>
    </xf>
    <xf numFmtId="0" fontId="45" fillId="58" borderId="10" xfId="0" applyFont="1" applyFill="1" applyBorder="1" applyAlignment="1">
      <alignment horizontal="center" vertical="center"/>
    </xf>
    <xf numFmtId="0" fontId="45" fillId="56" borderId="48" xfId="0" applyFont="1" applyFill="1" applyBorder="1" applyAlignment="1">
      <alignment horizontal="center" vertical="center" wrapText="1"/>
    </xf>
    <xf numFmtId="0" fontId="46" fillId="56" borderId="47" xfId="0" applyFont="1" applyFill="1" applyBorder="1" applyAlignment="1">
      <alignment horizontal="center" vertical="center" shrinkToFit="1"/>
    </xf>
    <xf numFmtId="166" fontId="45" fillId="0" borderId="83" xfId="1" applyNumberFormat="1" applyFont="1" applyFill="1" applyBorder="1" applyAlignment="1">
      <alignment horizontal="center" vertical="center"/>
    </xf>
    <xf numFmtId="0" fontId="45" fillId="0" borderId="98" xfId="0" applyFont="1" applyBorder="1" applyAlignment="1">
      <alignment horizontal="center" vertical="center"/>
    </xf>
    <xf numFmtId="0" fontId="45" fillId="0" borderId="88" xfId="0" applyFont="1" applyBorder="1" applyAlignment="1">
      <alignment horizontal="center" vertical="center"/>
    </xf>
    <xf numFmtId="0" fontId="46" fillId="0" borderId="90" xfId="0" applyFont="1" applyBorder="1" applyAlignment="1">
      <alignment horizontal="center" vertical="center"/>
    </xf>
    <xf numFmtId="166" fontId="45" fillId="0" borderId="90" xfId="1" applyNumberFormat="1" applyFont="1" applyFill="1" applyBorder="1" applyAlignment="1">
      <alignment horizontal="center" vertical="center"/>
    </xf>
    <xf numFmtId="167" fontId="46" fillId="60" borderId="90" xfId="0" applyNumberFormat="1" applyFont="1" applyFill="1" applyBorder="1" applyAlignment="1">
      <alignment horizontal="center" vertical="center"/>
    </xf>
    <xf numFmtId="167" fontId="46" fillId="58" borderId="90" xfId="0" applyNumberFormat="1" applyFont="1" applyFill="1" applyBorder="1" applyAlignment="1">
      <alignment horizontal="center" vertical="center"/>
    </xf>
    <xf numFmtId="167" fontId="46" fillId="0" borderId="90" xfId="0" applyNumberFormat="1" applyFont="1" applyBorder="1" applyAlignment="1">
      <alignment horizontal="center" vertical="center"/>
    </xf>
    <xf numFmtId="166" fontId="46" fillId="0" borderId="90" xfId="1" applyNumberFormat="1" applyFont="1" applyFill="1" applyBorder="1" applyAlignment="1">
      <alignment horizontal="center" vertical="center"/>
    </xf>
    <xf numFmtId="0" fontId="46" fillId="0" borderId="99" xfId="0" applyFont="1" applyBorder="1" applyAlignment="1">
      <alignment horizontal="center" vertical="center"/>
    </xf>
    <xf numFmtId="14" fontId="45" fillId="0" borderId="98" xfId="0" applyNumberFormat="1" applyFont="1" applyBorder="1" applyAlignment="1">
      <alignment horizontal="center" vertical="center"/>
    </xf>
    <xf numFmtId="14" fontId="45" fillId="0" borderId="99" xfId="0" applyNumberFormat="1" applyFont="1" applyBorder="1" applyAlignment="1">
      <alignment horizontal="center" vertical="center"/>
    </xf>
    <xf numFmtId="167" fontId="45" fillId="58" borderId="0" xfId="0" applyNumberFormat="1" applyFont="1" applyFill="1" applyAlignment="1">
      <alignment horizontal="center" vertical="center"/>
    </xf>
    <xf numFmtId="14" fontId="46" fillId="0" borderId="99" xfId="0" applyNumberFormat="1" applyFont="1" applyBorder="1" applyAlignment="1">
      <alignment horizontal="center" vertical="center"/>
    </xf>
    <xf numFmtId="1" fontId="45" fillId="60" borderId="86" xfId="0" applyNumberFormat="1" applyFont="1" applyFill="1" applyBorder="1" applyAlignment="1">
      <alignment horizontal="center" vertical="center"/>
    </xf>
    <xf numFmtId="1" fontId="46" fillId="60" borderId="90" xfId="0" applyNumberFormat="1" applyFont="1" applyFill="1" applyBorder="1" applyAlignment="1">
      <alignment horizontal="center" vertical="center"/>
    </xf>
    <xf numFmtId="1" fontId="46" fillId="58" borderId="90" xfId="0" applyNumberFormat="1" applyFont="1" applyFill="1" applyBorder="1" applyAlignment="1">
      <alignment horizontal="center" vertical="center"/>
    </xf>
    <xf numFmtId="14" fontId="46" fillId="58" borderId="99" xfId="0" applyNumberFormat="1" applyFont="1" applyFill="1" applyBorder="1" applyAlignment="1">
      <alignment horizontal="center" vertical="center"/>
    </xf>
    <xf numFmtId="166" fontId="45" fillId="58" borderId="0" xfId="1" applyNumberFormat="1" applyFont="1" applyFill="1" applyBorder="1" applyAlignment="1">
      <alignment horizontal="center" vertical="center"/>
    </xf>
    <xf numFmtId="173" fontId="50" fillId="0" borderId="101" xfId="0" applyNumberFormat="1" applyFont="1" applyBorder="1" applyAlignment="1">
      <alignment horizontal="center" vertical="center"/>
    </xf>
    <xf numFmtId="0" fontId="45" fillId="58" borderId="83" xfId="0" applyFont="1" applyFill="1" applyBorder="1" applyAlignment="1">
      <alignment horizontal="center" vertical="center"/>
    </xf>
    <xf numFmtId="9" fontId="45" fillId="58" borderId="0" xfId="0" applyNumberFormat="1" applyFont="1" applyFill="1" applyAlignment="1">
      <alignment horizontal="center" vertical="center"/>
    </xf>
    <xf numFmtId="0" fontId="50" fillId="58" borderId="0" xfId="0" applyFont="1" applyFill="1" applyAlignment="1">
      <alignment horizontal="center" vertical="center"/>
    </xf>
    <xf numFmtId="0" fontId="46" fillId="58" borderId="127" xfId="0" applyFont="1" applyFill="1" applyBorder="1" applyAlignment="1">
      <alignment horizontal="center" vertical="center"/>
    </xf>
    <xf numFmtId="0" fontId="46" fillId="58" borderId="128" xfId="0" applyFont="1" applyFill="1" applyBorder="1" applyAlignment="1">
      <alignment horizontal="center" vertical="center"/>
    </xf>
    <xf numFmtId="0" fontId="45" fillId="58" borderId="128" xfId="0" applyFont="1" applyFill="1" applyBorder="1" applyAlignment="1">
      <alignment horizontal="center" vertical="center"/>
    </xf>
    <xf numFmtId="167" fontId="45" fillId="58" borderId="128" xfId="0" applyNumberFormat="1" applyFont="1" applyFill="1" applyBorder="1" applyAlignment="1">
      <alignment horizontal="center" vertical="center"/>
    </xf>
    <xf numFmtId="166" fontId="45" fillId="58" borderId="128" xfId="1" applyNumberFormat="1" applyFont="1" applyFill="1" applyBorder="1" applyAlignment="1">
      <alignment horizontal="center" vertical="center"/>
    </xf>
    <xf numFmtId="0" fontId="45" fillId="58" borderId="142" xfId="0" applyFont="1" applyFill="1" applyBorder="1" applyAlignment="1">
      <alignment horizontal="center" vertical="center"/>
    </xf>
    <xf numFmtId="175" fontId="45" fillId="60" borderId="83" xfId="0" applyNumberFormat="1" applyFont="1" applyFill="1" applyBorder="1" applyAlignment="1">
      <alignment horizontal="center" vertical="center"/>
    </xf>
    <xf numFmtId="0" fontId="45" fillId="58" borderId="88" xfId="0" applyFont="1" applyFill="1" applyBorder="1" applyAlignment="1">
      <alignment horizontal="center" vertical="center"/>
    </xf>
    <xf numFmtId="0" fontId="46" fillId="58" borderId="90" xfId="0" applyFont="1" applyFill="1" applyBorder="1" applyAlignment="1">
      <alignment horizontal="center" vertical="center" wrapText="1"/>
    </xf>
    <xf numFmtId="167" fontId="46" fillId="69" borderId="90" xfId="0" applyNumberFormat="1" applyFont="1" applyFill="1" applyBorder="1" applyAlignment="1">
      <alignment horizontal="center" vertical="center"/>
    </xf>
    <xf numFmtId="167" fontId="45" fillId="0" borderId="80" xfId="0" applyNumberFormat="1" applyFont="1" applyBorder="1" applyAlignment="1">
      <alignment horizontal="center" vertical="center"/>
    </xf>
    <xf numFmtId="167" fontId="46" fillId="67" borderId="80" xfId="0" applyNumberFormat="1" applyFont="1" applyFill="1" applyBorder="1" applyAlignment="1">
      <alignment horizontal="center" vertical="center"/>
    </xf>
    <xf numFmtId="0" fontId="46" fillId="58" borderId="108" xfId="0" applyFont="1" applyFill="1" applyBorder="1" applyAlignment="1">
      <alignment horizontal="center" vertical="center"/>
    </xf>
    <xf numFmtId="0" fontId="46" fillId="0" borderId="108" xfId="0" applyFont="1" applyBorder="1" applyAlignment="1">
      <alignment horizontal="center" vertical="center"/>
    </xf>
    <xf numFmtId="167" fontId="46" fillId="0" borderId="108" xfId="0" applyNumberFormat="1" applyFont="1" applyBorder="1" applyAlignment="1">
      <alignment horizontal="center" vertical="center"/>
    </xf>
    <xf numFmtId="167" fontId="46" fillId="67" borderId="108" xfId="0" applyNumberFormat="1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vertical="center"/>
    </xf>
    <xf numFmtId="0" fontId="46" fillId="56" borderId="76" xfId="0" applyFont="1" applyFill="1" applyBorder="1" applyAlignment="1">
      <alignment horizontal="center" vertical="center"/>
    </xf>
    <xf numFmtId="9" fontId="45" fillId="58" borderId="83" xfId="1" applyFont="1" applyFill="1" applyBorder="1" applyAlignment="1">
      <alignment vertical="center"/>
    </xf>
    <xf numFmtId="10" fontId="45" fillId="58" borderId="83" xfId="1" applyNumberFormat="1" applyFont="1" applyFill="1" applyBorder="1" applyAlignment="1">
      <alignment vertical="center"/>
    </xf>
    <xf numFmtId="0" fontId="57" fillId="58" borderId="83" xfId="0" applyFont="1" applyFill="1" applyBorder="1" applyAlignment="1">
      <alignment vertical="center"/>
    </xf>
    <xf numFmtId="9" fontId="45" fillId="58" borderId="83" xfId="0" applyNumberFormat="1" applyFont="1" applyFill="1" applyBorder="1" applyAlignment="1">
      <alignment vertical="center"/>
    </xf>
    <xf numFmtId="9" fontId="47" fillId="58" borderId="83" xfId="1" applyFont="1" applyFill="1" applyBorder="1" applyAlignment="1">
      <alignment vertical="center"/>
    </xf>
    <xf numFmtId="170" fontId="45" fillId="58" borderId="83" xfId="1" applyNumberFormat="1" applyFont="1" applyFill="1" applyBorder="1" applyAlignment="1">
      <alignment vertical="center"/>
    </xf>
    <xf numFmtId="0" fontId="64" fillId="58" borderId="83" xfId="0" applyFont="1" applyFill="1" applyBorder="1"/>
    <xf numFmtId="0" fontId="45" fillId="58" borderId="103" xfId="0" applyFont="1" applyFill="1" applyBorder="1" applyAlignment="1">
      <alignment horizontal="center" vertical="center"/>
    </xf>
    <xf numFmtId="0" fontId="45" fillId="58" borderId="12" xfId="0" applyFont="1" applyFill="1" applyBorder="1" applyAlignment="1">
      <alignment horizontal="center" vertical="center"/>
    </xf>
    <xf numFmtId="0" fontId="51" fillId="58" borderId="0" xfId="0" applyFont="1" applyFill="1"/>
    <xf numFmtId="0" fontId="51" fillId="58" borderId="0" xfId="0" applyFont="1" applyFill="1" applyAlignment="1">
      <alignment horizontal="center" vertical="center"/>
    </xf>
    <xf numFmtId="0" fontId="51" fillId="58" borderId="98" xfId="0" applyFont="1" applyFill="1" applyBorder="1"/>
    <xf numFmtId="0" fontId="51" fillId="58" borderId="88" xfId="0" applyFont="1" applyFill="1" applyBorder="1"/>
    <xf numFmtId="0" fontId="51" fillId="58" borderId="122" xfId="0" applyFont="1" applyFill="1" applyBorder="1"/>
    <xf numFmtId="0" fontId="51" fillId="58" borderId="112" xfId="0" applyFont="1" applyFill="1" applyBorder="1"/>
    <xf numFmtId="0" fontId="51" fillId="58" borderId="119" xfId="0" applyFont="1" applyFill="1" applyBorder="1"/>
    <xf numFmtId="0" fontId="51" fillId="58" borderId="114" xfId="0" applyFont="1" applyFill="1" applyBorder="1"/>
    <xf numFmtId="0" fontId="51" fillId="58" borderId="113" xfId="0" applyFont="1" applyFill="1" applyBorder="1"/>
    <xf numFmtId="0" fontId="51" fillId="58" borderId="115" xfId="0" applyFont="1" applyFill="1" applyBorder="1"/>
    <xf numFmtId="0" fontId="51" fillId="58" borderId="123" xfId="0" applyFont="1" applyFill="1" applyBorder="1"/>
    <xf numFmtId="0" fontId="51" fillId="58" borderId="132" xfId="0" applyFont="1" applyFill="1" applyBorder="1"/>
    <xf numFmtId="0" fontId="51" fillId="58" borderId="129" xfId="0" applyFont="1" applyFill="1" applyBorder="1"/>
    <xf numFmtId="0" fontId="51" fillId="58" borderId="131" xfId="0" applyFont="1" applyFill="1" applyBorder="1"/>
    <xf numFmtId="0" fontId="51" fillId="58" borderId="133" xfId="0" applyFont="1" applyFill="1" applyBorder="1"/>
    <xf numFmtId="0" fontId="51" fillId="58" borderId="130" xfId="0" applyFont="1" applyFill="1" applyBorder="1"/>
    <xf numFmtId="0" fontId="51" fillId="58" borderId="124" xfId="0" applyFont="1" applyFill="1" applyBorder="1"/>
    <xf numFmtId="0" fontId="51" fillId="58" borderId="120" xfId="0" applyFont="1" applyFill="1" applyBorder="1"/>
    <xf numFmtId="0" fontId="51" fillId="58" borderId="142" xfId="0" applyFont="1" applyFill="1" applyBorder="1"/>
    <xf numFmtId="0" fontId="51" fillId="58" borderId="103" xfId="0" applyFont="1" applyFill="1" applyBorder="1"/>
    <xf numFmtId="0" fontId="51" fillId="58" borderId="83" xfId="0" applyFont="1" applyFill="1" applyBorder="1" applyAlignment="1">
      <alignment vertical="center"/>
    </xf>
    <xf numFmtId="9" fontId="51" fillId="58" borderId="83" xfId="1" applyFont="1" applyFill="1" applyBorder="1" applyAlignment="1">
      <alignment vertical="center"/>
    </xf>
    <xf numFmtId="0" fontId="51" fillId="58" borderId="83" xfId="0" applyFont="1" applyFill="1" applyBorder="1"/>
    <xf numFmtId="0" fontId="51" fillId="58" borderId="12" xfId="0" applyFont="1" applyFill="1" applyBorder="1"/>
    <xf numFmtId="0" fontId="51" fillId="58" borderId="28" xfId="0" applyFont="1" applyFill="1" applyBorder="1"/>
    <xf numFmtId="0" fontId="51" fillId="58" borderId="10" xfId="0" applyFont="1" applyFill="1" applyBorder="1"/>
    <xf numFmtId="0" fontId="51" fillId="58" borderId="30" xfId="0" applyFont="1" applyFill="1" applyBorder="1"/>
    <xf numFmtId="0" fontId="50" fillId="58" borderId="83" xfId="0" applyFont="1" applyFill="1" applyBorder="1" applyAlignment="1">
      <alignment vertical="center"/>
    </xf>
    <xf numFmtId="14" fontId="50" fillId="58" borderId="83" xfId="0" applyNumberFormat="1" applyFont="1" applyFill="1" applyBorder="1" applyAlignment="1">
      <alignment vertical="center"/>
    </xf>
    <xf numFmtId="0" fontId="65" fillId="58" borderId="83" xfId="0" applyFont="1" applyFill="1" applyBorder="1"/>
    <xf numFmtId="14" fontId="51" fillId="58" borderId="83" xfId="0" applyNumberFormat="1" applyFont="1" applyFill="1" applyBorder="1" applyAlignment="1">
      <alignment vertical="center"/>
    </xf>
    <xf numFmtId="172" fontId="51" fillId="58" borderId="83" xfId="0" applyNumberFormat="1" applyFont="1" applyFill="1" applyBorder="1" applyAlignment="1">
      <alignment vertical="center"/>
    </xf>
    <xf numFmtId="10" fontId="51" fillId="58" borderId="83" xfId="1" applyNumberFormat="1" applyFont="1" applyFill="1" applyBorder="1" applyAlignment="1">
      <alignment vertical="center"/>
    </xf>
    <xf numFmtId="170" fontId="51" fillId="58" borderId="83" xfId="1" applyNumberFormat="1" applyFont="1" applyFill="1" applyBorder="1" applyAlignment="1">
      <alignment vertical="center"/>
    </xf>
    <xf numFmtId="0" fontId="50" fillId="58" borderId="83" xfId="0" applyFont="1" applyFill="1" applyBorder="1" applyAlignment="1">
      <alignment vertical="center" wrapText="1"/>
    </xf>
    <xf numFmtId="170" fontId="52" fillId="58" borderId="83" xfId="1" applyNumberFormat="1" applyFont="1" applyFill="1" applyBorder="1" applyAlignment="1">
      <alignment vertical="center"/>
    </xf>
    <xf numFmtId="167" fontId="51" fillId="58" borderId="83" xfId="0" applyNumberFormat="1" applyFont="1" applyFill="1" applyBorder="1" applyAlignment="1">
      <alignment vertical="center"/>
    </xf>
    <xf numFmtId="0" fontId="50" fillId="58" borderId="83" xfId="0" applyFont="1" applyFill="1" applyBorder="1"/>
    <xf numFmtId="166" fontId="51" fillId="58" borderId="83" xfId="1" applyNumberFormat="1" applyFont="1" applyFill="1" applyBorder="1" applyAlignment="1">
      <alignment vertical="center"/>
    </xf>
    <xf numFmtId="14" fontId="50" fillId="58" borderId="83" xfId="0" applyNumberFormat="1" applyFont="1" applyFill="1" applyBorder="1" applyAlignment="1">
      <alignment vertical="center" wrapText="1"/>
    </xf>
    <xf numFmtId="0" fontId="50" fillId="0" borderId="83" xfId="0" applyFont="1" applyBorder="1" applyAlignment="1">
      <alignment vertical="center"/>
    </xf>
    <xf numFmtId="0" fontId="51" fillId="0" borderId="83" xfId="0" applyFont="1" applyBorder="1"/>
    <xf numFmtId="0" fontId="51" fillId="58" borderId="140" xfId="0" applyFont="1" applyFill="1" applyBorder="1"/>
    <xf numFmtId="0" fontId="51" fillId="58" borderId="141" xfId="0" applyFont="1" applyFill="1" applyBorder="1"/>
    <xf numFmtId="0" fontId="51" fillId="58" borderId="143" xfId="0" applyFont="1" applyFill="1" applyBorder="1"/>
    <xf numFmtId="0" fontId="51" fillId="0" borderId="11" xfId="0" applyFont="1" applyBorder="1"/>
    <xf numFmtId="0" fontId="0" fillId="58" borderId="0" xfId="0" applyFill="1"/>
    <xf numFmtId="0" fontId="0" fillId="58" borderId="10" xfId="0" applyFill="1" applyBorder="1"/>
    <xf numFmtId="0" fontId="0" fillId="58" borderId="12" xfId="0" applyFill="1" applyBorder="1"/>
    <xf numFmtId="0" fontId="46" fillId="72" borderId="127" xfId="0" applyFont="1" applyFill="1" applyBorder="1" applyAlignment="1">
      <alignment horizontal="center" vertical="center"/>
    </xf>
    <xf numFmtId="0" fontId="46" fillId="72" borderId="128" xfId="0" applyFont="1" applyFill="1" applyBorder="1" applyAlignment="1">
      <alignment horizontal="center" vertical="center"/>
    </xf>
    <xf numFmtId="0" fontId="45" fillId="72" borderId="128" xfId="0" applyFont="1" applyFill="1" applyBorder="1" applyAlignment="1">
      <alignment horizontal="center" vertical="center"/>
    </xf>
    <xf numFmtId="167" fontId="45" fillId="72" borderId="128" xfId="0" applyNumberFormat="1" applyFont="1" applyFill="1" applyBorder="1" applyAlignment="1">
      <alignment horizontal="center" vertical="center"/>
    </xf>
    <xf numFmtId="166" fontId="45" fillId="72" borderId="128" xfId="1" applyNumberFormat="1" applyFont="1" applyFill="1" applyBorder="1" applyAlignment="1">
      <alignment horizontal="center" vertical="center"/>
    </xf>
    <xf numFmtId="0" fontId="45" fillId="72" borderId="142" xfId="0" applyFont="1" applyFill="1" applyBorder="1" applyAlignment="1">
      <alignment horizontal="center" vertical="center"/>
    </xf>
    <xf numFmtId="0" fontId="0" fillId="58" borderId="90" xfId="0" applyFill="1" applyBorder="1"/>
    <xf numFmtId="0" fontId="0" fillId="58" borderId="90" xfId="0" applyFill="1" applyBorder="1" applyAlignment="1">
      <alignment horizontal="center" vertical="center"/>
    </xf>
    <xf numFmtId="9" fontId="0" fillId="58" borderId="90" xfId="0" applyNumberFormat="1" applyFill="1" applyBorder="1" applyAlignment="1">
      <alignment horizontal="center" vertical="center"/>
    </xf>
    <xf numFmtId="0" fontId="0" fillId="58" borderId="99" xfId="0" applyFill="1" applyBorder="1" applyAlignment="1">
      <alignment horizontal="center"/>
    </xf>
    <xf numFmtId="0" fontId="50" fillId="56" borderId="127" xfId="0" applyFont="1" applyFill="1" applyBorder="1" applyAlignment="1">
      <alignment horizontal="center" vertical="center" wrapText="1"/>
    </xf>
    <xf numFmtId="0" fontId="50" fillId="56" borderId="128" xfId="0" applyFont="1" applyFill="1" applyBorder="1" applyAlignment="1">
      <alignment horizontal="center" vertical="center" wrapText="1"/>
    </xf>
    <xf numFmtId="0" fontId="50" fillId="56" borderId="142" xfId="0" applyFont="1" applyFill="1" applyBorder="1" applyAlignment="1">
      <alignment horizontal="center" vertical="center" wrapText="1"/>
    </xf>
    <xf numFmtId="0" fontId="0" fillId="58" borderId="103" xfId="0" applyFill="1" applyBorder="1" applyAlignment="1">
      <alignment horizontal="center" vertical="center"/>
    </xf>
    <xf numFmtId="169" fontId="0" fillId="58" borderId="0" xfId="0" applyNumberFormat="1" applyFill="1"/>
    <xf numFmtId="0" fontId="0" fillId="58" borderId="86" xfId="0" applyFill="1" applyBorder="1"/>
    <xf numFmtId="0" fontId="0" fillId="58" borderId="86" xfId="0" applyFill="1" applyBorder="1" applyAlignment="1">
      <alignment horizontal="center" vertical="center"/>
    </xf>
    <xf numFmtId="9" fontId="0" fillId="58" borderId="86" xfId="0" applyNumberFormat="1" applyFill="1" applyBorder="1" applyAlignment="1">
      <alignment horizontal="center" vertical="center"/>
    </xf>
    <xf numFmtId="0" fontId="0" fillId="58" borderId="98" xfId="0" applyFill="1" applyBorder="1" applyAlignment="1">
      <alignment horizontal="center"/>
    </xf>
    <xf numFmtId="166" fontId="0" fillId="0" borderId="10" xfId="0" applyNumberFormat="1" applyBorder="1" applyAlignment="1">
      <alignment horizontal="center" vertical="center"/>
    </xf>
    <xf numFmtId="166" fontId="0" fillId="58" borderId="10" xfId="0" applyNumberFormat="1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7" fontId="51" fillId="0" borderId="22" xfId="0" applyNumberFormat="1" applyFont="1" applyBorder="1" applyAlignment="1">
      <alignment horizontal="center" vertical="center"/>
    </xf>
    <xf numFmtId="175" fontId="50" fillId="0" borderId="0" xfId="0" applyNumberFormat="1" applyFont="1" applyAlignment="1">
      <alignment horizontal="left" vertical="center"/>
    </xf>
    <xf numFmtId="0" fontId="50" fillId="61" borderId="107" xfId="0" applyFont="1" applyFill="1" applyBorder="1" applyAlignment="1">
      <alignment vertical="center"/>
    </xf>
    <xf numFmtId="0" fontId="50" fillId="0" borderId="101" xfId="0" applyFont="1" applyBorder="1" applyAlignment="1">
      <alignment vertical="center" wrapText="1"/>
    </xf>
    <xf numFmtId="0" fontId="50" fillId="0" borderId="101" xfId="0" applyFont="1" applyBorder="1" applyAlignment="1">
      <alignment vertical="center"/>
    </xf>
    <xf numFmtId="167" fontId="50" fillId="0" borderId="101" xfId="0" applyNumberFormat="1" applyFont="1" applyBorder="1" applyAlignment="1">
      <alignment vertical="center"/>
    </xf>
    <xf numFmtId="173" fontId="50" fillId="0" borderId="101" xfId="0" applyNumberFormat="1" applyFont="1" applyBorder="1" applyAlignment="1">
      <alignment vertical="center"/>
    </xf>
    <xf numFmtId="167" fontId="50" fillId="0" borderId="153" xfId="0" applyNumberFormat="1" applyFont="1" applyBorder="1" applyAlignment="1">
      <alignment vertical="center"/>
    </xf>
    <xf numFmtId="167" fontId="50" fillId="0" borderId="101" xfId="0" applyNumberFormat="1" applyFont="1" applyBorder="1" applyAlignment="1">
      <alignment horizontal="center" vertical="center"/>
    </xf>
    <xf numFmtId="167" fontId="50" fillId="67" borderId="150" xfId="0" applyNumberFormat="1" applyFont="1" applyFill="1" applyBorder="1" applyAlignment="1">
      <alignment horizontal="center" vertical="center"/>
    </xf>
    <xf numFmtId="170" fontId="50" fillId="0" borderId="150" xfId="1" applyNumberFormat="1" applyFont="1" applyFill="1" applyBorder="1" applyAlignment="1">
      <alignment horizontal="center" vertical="center"/>
    </xf>
    <xf numFmtId="1" fontId="50" fillId="0" borderId="150" xfId="0" applyNumberFormat="1" applyFont="1" applyBorder="1" applyAlignment="1">
      <alignment horizontal="center" vertical="center"/>
    </xf>
    <xf numFmtId="1" fontId="53" fillId="0" borderId="150" xfId="0" applyNumberFormat="1" applyFont="1" applyBorder="1" applyAlignment="1">
      <alignment horizontal="center" vertical="center"/>
    </xf>
    <xf numFmtId="2" fontId="50" fillId="0" borderId="149" xfId="0" applyNumberFormat="1" applyFont="1" applyBorder="1" applyAlignment="1">
      <alignment horizontal="center" vertical="center"/>
    </xf>
    <xf numFmtId="10" fontId="50" fillId="0" borderId="155" xfId="1" applyNumberFormat="1" applyFont="1" applyFill="1" applyBorder="1" applyAlignment="1">
      <alignment horizontal="center" vertical="center"/>
    </xf>
    <xf numFmtId="0" fontId="50" fillId="60" borderId="156" xfId="0" applyFont="1" applyFill="1" applyBorder="1" applyAlignment="1">
      <alignment horizontal="center" vertical="center" wrapText="1"/>
    </xf>
    <xf numFmtId="167" fontId="51" fillId="58" borderId="83" xfId="0" applyNumberFormat="1" applyFont="1" applyFill="1" applyBorder="1" applyAlignment="1">
      <alignment horizontal="center" vertical="center"/>
    </xf>
    <xf numFmtId="166" fontId="51" fillId="58" borderId="83" xfId="1" applyNumberFormat="1" applyFont="1" applyFill="1" applyBorder="1" applyAlignment="1">
      <alignment horizontal="center" vertical="center"/>
    </xf>
    <xf numFmtId="167" fontId="51" fillId="73" borderId="83" xfId="0" applyNumberFormat="1" applyFont="1" applyFill="1" applyBorder="1" applyAlignment="1">
      <alignment horizontal="center" vertical="center"/>
    </xf>
    <xf numFmtId="0" fontId="51" fillId="58" borderId="83" xfId="0" applyFont="1" applyFill="1" applyBorder="1" applyAlignment="1">
      <alignment horizontal="center" vertical="center"/>
    </xf>
    <xf numFmtId="173" fontId="50" fillId="60" borderId="81" xfId="0" applyNumberFormat="1" applyFont="1" applyFill="1" applyBorder="1" applyAlignment="1">
      <alignment horizontal="center" vertical="center" wrapText="1"/>
    </xf>
    <xf numFmtId="0" fontId="50" fillId="60" borderId="81" xfId="0" applyFont="1" applyFill="1" applyBorder="1" applyAlignment="1">
      <alignment horizontal="center" vertical="center" wrapText="1"/>
    </xf>
    <xf numFmtId="166" fontId="50" fillId="58" borderId="101" xfId="1" applyNumberFormat="1" applyFont="1" applyFill="1" applyBorder="1" applyAlignment="1">
      <alignment horizontal="center" vertical="center"/>
    </xf>
    <xf numFmtId="1" fontId="50" fillId="58" borderId="108" xfId="0" applyNumberFormat="1" applyFont="1" applyFill="1" applyBorder="1" applyAlignment="1">
      <alignment horizontal="center" vertical="center"/>
    </xf>
    <xf numFmtId="1" fontId="53" fillId="58" borderId="108" xfId="0" applyNumberFormat="1" applyFont="1" applyFill="1" applyBorder="1" applyAlignment="1">
      <alignment horizontal="center" vertical="center"/>
    </xf>
    <xf numFmtId="10" fontId="51" fillId="58" borderId="138" xfId="1" applyNumberFormat="1" applyFont="1" applyFill="1" applyBorder="1" applyAlignment="1">
      <alignment horizontal="center" vertical="center"/>
    </xf>
    <xf numFmtId="0" fontId="50" fillId="69" borderId="108" xfId="0" applyFont="1" applyFill="1" applyBorder="1" applyAlignment="1">
      <alignment horizontal="center" vertical="center" wrapText="1"/>
    </xf>
    <xf numFmtId="0" fontId="47" fillId="58" borderId="83" xfId="0" applyFont="1" applyFill="1" applyBorder="1" applyAlignment="1">
      <alignment horizontal="center" vertical="center"/>
    </xf>
    <xf numFmtId="1" fontId="0" fillId="58" borderId="10" xfId="0" applyNumberFormat="1" applyFill="1" applyBorder="1" applyAlignment="1">
      <alignment horizontal="center" vertical="center"/>
    </xf>
    <xf numFmtId="1" fontId="0" fillId="58" borderId="80" xfId="0" applyNumberFormat="1" applyFill="1" applyBorder="1" applyAlignment="1">
      <alignment horizontal="center" vertical="center"/>
    </xf>
    <xf numFmtId="1" fontId="0" fillId="58" borderId="12" xfId="0" applyNumberFormat="1" applyFill="1" applyBorder="1" applyAlignment="1">
      <alignment horizontal="center" vertical="center"/>
    </xf>
    <xf numFmtId="1" fontId="45" fillId="0" borderId="0" xfId="0" applyNumberFormat="1" applyFont="1" applyAlignment="1">
      <alignment vertical="center"/>
    </xf>
    <xf numFmtId="172" fontId="56" fillId="0" borderId="0" xfId="0" applyNumberFormat="1" applyFont="1" applyAlignment="1">
      <alignment vertical="center"/>
    </xf>
    <xf numFmtId="167" fontId="45" fillId="0" borderId="0" xfId="0" applyNumberFormat="1" applyFont="1" applyAlignment="1">
      <alignment vertical="center"/>
    </xf>
    <xf numFmtId="1" fontId="0" fillId="58" borderId="22" xfId="0" applyNumberFormat="1" applyFill="1" applyBorder="1" applyAlignment="1">
      <alignment horizontal="center" vertical="center"/>
    </xf>
    <xf numFmtId="167" fontId="0" fillId="58" borderId="22" xfId="0" applyNumberFormat="1" applyFill="1" applyBorder="1" applyAlignment="1">
      <alignment horizontal="center" vertical="center"/>
    </xf>
    <xf numFmtId="167" fontId="0" fillId="58" borderId="80" xfId="0" applyNumberFormat="1" applyFill="1" applyBorder="1" applyAlignment="1">
      <alignment horizontal="center" vertical="center"/>
    </xf>
    <xf numFmtId="1" fontId="0" fillId="58" borderId="108" xfId="0" applyNumberFormat="1" applyFill="1" applyBorder="1" applyAlignment="1">
      <alignment horizontal="center" vertical="center"/>
    </xf>
    <xf numFmtId="167" fontId="0" fillId="58" borderId="108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7" fontId="0" fillId="0" borderId="23" xfId="0" applyNumberFormat="1" applyBorder="1" applyAlignment="1">
      <alignment horizontal="center" vertical="center"/>
    </xf>
    <xf numFmtId="1" fontId="16" fillId="0" borderId="150" xfId="0" applyNumberFormat="1" applyFont="1" applyBorder="1" applyAlignment="1">
      <alignment horizontal="center" vertical="center"/>
    </xf>
    <xf numFmtId="167" fontId="16" fillId="0" borderId="150" xfId="0" applyNumberFormat="1" applyFont="1" applyBorder="1" applyAlignment="1">
      <alignment horizontal="center" vertical="center"/>
    </xf>
    <xf numFmtId="172" fontId="16" fillId="0" borderId="150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55" fillId="0" borderId="0" xfId="0" applyFont="1" applyAlignment="1">
      <alignment vertical="center"/>
    </xf>
    <xf numFmtId="0" fontId="0" fillId="58" borderId="134" xfId="0" applyFill="1" applyBorder="1" applyAlignment="1">
      <alignment horizontal="left" vertical="center" wrapText="1"/>
    </xf>
    <xf numFmtId="0" fontId="0" fillId="58" borderId="30" xfId="0" applyFill="1" applyBorder="1" applyAlignment="1">
      <alignment horizontal="left" vertical="center" wrapText="1"/>
    </xf>
    <xf numFmtId="0" fontId="0" fillId="58" borderId="118" xfId="0" applyFill="1" applyBorder="1" applyAlignment="1">
      <alignment horizontal="left" vertical="center" wrapText="1"/>
    </xf>
    <xf numFmtId="0" fontId="66" fillId="58" borderId="30" xfId="0" applyFont="1" applyFill="1" applyBorder="1" applyAlignment="1">
      <alignment horizontal="left" vertical="center" wrapText="1"/>
    </xf>
    <xf numFmtId="0" fontId="66" fillId="58" borderId="28" xfId="0" applyFont="1" applyFill="1" applyBorder="1" applyAlignment="1">
      <alignment horizontal="left" vertical="center" wrapText="1"/>
    </xf>
    <xf numFmtId="1" fontId="0" fillId="58" borderId="29" xfId="0" applyNumberFormat="1" applyFill="1" applyBorder="1" applyAlignment="1">
      <alignment horizontal="center" vertical="center"/>
    </xf>
    <xf numFmtId="1" fontId="0" fillId="58" borderId="24" xfId="0" applyNumberFormat="1" applyFill="1" applyBorder="1" applyAlignment="1">
      <alignment horizontal="center" vertical="center"/>
    </xf>
    <xf numFmtId="0" fontId="66" fillId="58" borderId="12" xfId="0" applyFont="1" applyFill="1" applyBorder="1" applyAlignment="1">
      <alignment horizontal="left" vertical="center" wrapText="1"/>
    </xf>
    <xf numFmtId="0" fontId="66" fillId="58" borderId="10" xfId="0" applyFont="1" applyFill="1" applyBorder="1" applyAlignment="1">
      <alignment horizontal="left" vertical="center" wrapText="1"/>
    </xf>
    <xf numFmtId="0" fontId="66" fillId="58" borderId="108" xfId="0" applyFont="1" applyFill="1" applyBorder="1" applyAlignment="1">
      <alignment horizontal="left" vertical="center" wrapText="1"/>
    </xf>
    <xf numFmtId="0" fontId="45" fillId="58" borderId="97" xfId="0" applyFont="1" applyFill="1" applyBorder="1" applyAlignment="1">
      <alignment horizontal="center" vertical="center"/>
    </xf>
    <xf numFmtId="0" fontId="45" fillId="58" borderId="96" xfId="0" applyFont="1" applyFill="1" applyBorder="1" applyAlignment="1">
      <alignment horizontal="center" vertical="center"/>
    </xf>
    <xf numFmtId="0" fontId="45" fillId="58" borderId="95" xfId="0" applyFont="1" applyFill="1" applyBorder="1" applyAlignment="1">
      <alignment horizontal="center" vertical="center"/>
    </xf>
    <xf numFmtId="0" fontId="45" fillId="58" borderId="85" xfId="0" applyFont="1" applyFill="1" applyBorder="1" applyAlignment="1">
      <alignment horizontal="center" vertical="center"/>
    </xf>
    <xf numFmtId="0" fontId="45" fillId="58" borderId="86" xfId="0" applyFont="1" applyFill="1" applyBorder="1" applyAlignment="1">
      <alignment horizontal="center" vertical="center"/>
    </xf>
    <xf numFmtId="0" fontId="45" fillId="58" borderId="87" xfId="0" applyFont="1" applyFill="1" applyBorder="1" applyAlignment="1">
      <alignment horizontal="center" vertical="center"/>
    </xf>
    <xf numFmtId="0" fontId="46" fillId="56" borderId="104" xfId="0" applyFont="1" applyFill="1" applyBorder="1" applyAlignment="1">
      <alignment horizontal="center" vertical="center"/>
    </xf>
    <xf numFmtId="0" fontId="45" fillId="58" borderId="160" xfId="0" applyFont="1" applyFill="1" applyBorder="1" applyAlignment="1">
      <alignment horizontal="center" vertical="center"/>
    </xf>
    <xf numFmtId="0" fontId="51" fillId="0" borderId="83" xfId="0" applyFont="1" applyBorder="1" applyAlignment="1">
      <alignment horizontal="center" vertical="center"/>
    </xf>
    <xf numFmtId="0" fontId="23" fillId="0" borderId="28" xfId="0" applyFont="1" applyBorder="1"/>
    <xf numFmtId="0" fontId="23" fillId="0" borderId="10" xfId="0" applyFont="1" applyBorder="1"/>
    <xf numFmtId="14" fontId="23" fillId="0" borderId="10" xfId="0" applyNumberFormat="1" applyFont="1" applyBorder="1"/>
    <xf numFmtId="0" fontId="58" fillId="0" borderId="22" xfId="0" applyFont="1" applyBorder="1" applyAlignment="1">
      <alignment horizontal="center"/>
    </xf>
    <xf numFmtId="49" fontId="58" fillId="0" borderId="22" xfId="0" applyNumberFormat="1" applyFont="1" applyBorder="1" applyAlignment="1">
      <alignment horizontal="center"/>
    </xf>
    <xf numFmtId="9" fontId="58" fillId="0" borderId="22" xfId="1" applyFont="1" applyBorder="1" applyAlignment="1">
      <alignment horizontal="center"/>
    </xf>
    <xf numFmtId="168" fontId="58" fillId="0" borderId="22" xfId="0" applyNumberFormat="1" applyFont="1" applyBorder="1" applyAlignment="1">
      <alignment horizontal="center"/>
    </xf>
    <xf numFmtId="168" fontId="59" fillId="0" borderId="22" xfId="0" applyNumberFormat="1" applyFont="1" applyBorder="1" applyAlignment="1">
      <alignment horizontal="center"/>
    </xf>
    <xf numFmtId="0" fontId="61" fillId="0" borderId="46" xfId="0" applyFont="1" applyBorder="1"/>
    <xf numFmtId="0" fontId="23" fillId="0" borderId="36" xfId="0" applyFont="1" applyBorder="1"/>
    <xf numFmtId="0" fontId="61" fillId="0" borderId="36" xfId="0" applyFont="1" applyBorder="1"/>
    <xf numFmtId="14" fontId="23" fillId="0" borderId="36" xfId="0" applyNumberFormat="1" applyFont="1" applyBorder="1"/>
    <xf numFmtId="0" fontId="23" fillId="0" borderId="36" xfId="0" quotePrefix="1" applyFont="1" applyBorder="1"/>
    <xf numFmtId="0" fontId="59" fillId="0" borderId="37" xfId="0" applyFont="1" applyBorder="1"/>
    <xf numFmtId="14" fontId="23" fillId="0" borderId="33" xfId="0" applyNumberFormat="1" applyFont="1" applyBorder="1"/>
    <xf numFmtId="0" fontId="0" fillId="0" borderId="43" xfId="0" applyBorder="1" applyAlignment="1">
      <alignment horizontal="center" vertical="center"/>
    </xf>
    <xf numFmtId="2" fontId="23" fillId="0" borderId="36" xfId="0" applyNumberFormat="1" applyFont="1" applyBorder="1"/>
    <xf numFmtId="10" fontId="23" fillId="0" borderId="36" xfId="1" applyNumberFormat="1" applyFont="1" applyBorder="1"/>
    <xf numFmtId="10" fontId="23" fillId="0" borderId="10" xfId="1" applyNumberFormat="1" applyFont="1" applyBorder="1"/>
    <xf numFmtId="0" fontId="22" fillId="0" borderId="68" xfId="42111" applyFont="1" applyBorder="1" applyAlignment="1">
      <alignment horizontal="center" vertical="center"/>
    </xf>
    <xf numFmtId="0" fontId="22" fillId="0" borderId="46" xfId="4211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3" fillId="0" borderId="58" xfId="0" applyFont="1" applyBorder="1"/>
    <xf numFmtId="167" fontId="0" fillId="0" borderId="36" xfId="0" applyNumberFormat="1" applyBorder="1" applyAlignment="1">
      <alignment horizontal="center" vertical="center"/>
    </xf>
    <xf numFmtId="9" fontId="0" fillId="0" borderId="36" xfId="1" applyFon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68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61" xfId="0" applyBorder="1" applyAlignment="1">
      <alignment horizontal="center" vertical="center"/>
    </xf>
    <xf numFmtId="0" fontId="23" fillId="0" borderId="63" xfId="0" applyFont="1" applyBorder="1"/>
    <xf numFmtId="167" fontId="0" fillId="0" borderId="161" xfId="0" applyNumberFormat="1" applyBorder="1" applyAlignment="1">
      <alignment horizontal="center" vertical="center"/>
    </xf>
    <xf numFmtId="9" fontId="0" fillId="0" borderId="161" xfId="1" applyFont="1" applyBorder="1" applyAlignment="1">
      <alignment horizontal="center" vertical="center"/>
    </xf>
    <xf numFmtId="14" fontId="0" fillId="0" borderId="161" xfId="0" applyNumberFormat="1" applyBorder="1" applyAlignment="1">
      <alignment horizontal="center" vertical="center"/>
    </xf>
    <xf numFmtId="168" fontId="0" fillId="0" borderId="161" xfId="0" applyNumberFormat="1" applyBorder="1" applyAlignment="1">
      <alignment horizontal="center" vertical="center"/>
    </xf>
    <xf numFmtId="0" fontId="22" fillId="58" borderId="46" xfId="42111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170" fontId="0" fillId="0" borderId="36" xfId="1" applyNumberFormat="1" applyFont="1" applyBorder="1" applyAlignment="1">
      <alignment horizontal="center" vertical="center"/>
    </xf>
    <xf numFmtId="0" fontId="0" fillId="58" borderId="161" xfId="0" applyFill="1" applyBorder="1" applyAlignment="1">
      <alignment horizontal="center" vertical="center"/>
    </xf>
    <xf numFmtId="0" fontId="61" fillId="0" borderId="10" xfId="0" applyFont="1" applyBorder="1"/>
    <xf numFmtId="0" fontId="23" fillId="0" borderId="37" xfId="0" applyFont="1" applyBorder="1"/>
    <xf numFmtId="0" fontId="61" fillId="0" borderId="38" xfId="0" applyFont="1" applyBorder="1"/>
    <xf numFmtId="0" fontId="22" fillId="0" borderId="66" xfId="4211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3" fillId="0" borderId="26" xfId="0" applyFont="1" applyBorder="1"/>
    <xf numFmtId="14" fontId="0" fillId="0" borderId="22" xfId="0" applyNumberFormat="1" applyBorder="1" applyAlignment="1">
      <alignment horizontal="center" vertical="center"/>
    </xf>
    <xf numFmtId="14" fontId="23" fillId="0" borderId="26" xfId="0" applyNumberFormat="1" applyFont="1" applyBorder="1"/>
    <xf numFmtId="9" fontId="0" fillId="0" borderId="23" xfId="1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68" fontId="0" fillId="0" borderId="23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2" fillId="58" borderId="38" xfId="42111" applyFont="1" applyFill="1" applyBorder="1" applyAlignment="1">
      <alignment horizontal="center" vertical="center"/>
    </xf>
    <xf numFmtId="0" fontId="22" fillId="58" borderId="44" xfId="42111" applyFont="1" applyFill="1" applyBorder="1" applyAlignment="1">
      <alignment horizontal="center" vertical="center"/>
    </xf>
    <xf numFmtId="0" fontId="0" fillId="58" borderId="33" xfId="0" applyFill="1" applyBorder="1" applyAlignment="1">
      <alignment horizontal="center" vertical="center"/>
    </xf>
    <xf numFmtId="0" fontId="22" fillId="0" borderId="71" xfId="4211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162" xfId="0" applyBorder="1" applyAlignment="1">
      <alignment horizontal="center" vertical="center"/>
    </xf>
    <xf numFmtId="14" fontId="23" fillId="0" borderId="28" xfId="0" applyNumberFormat="1" applyFont="1" applyBorder="1"/>
    <xf numFmtId="0" fontId="22" fillId="0" borderId="47" xfId="42111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3" fillId="0" borderId="163" xfId="0" applyFont="1" applyBorder="1"/>
    <xf numFmtId="14" fontId="0" fillId="0" borderId="48" xfId="0" applyNumberFormat="1" applyBorder="1" applyAlignment="1">
      <alignment horizontal="center" vertical="center"/>
    </xf>
    <xf numFmtId="14" fontId="23" fillId="0" borderId="163" xfId="0" applyNumberFormat="1" applyFont="1" applyBorder="1"/>
    <xf numFmtId="167" fontId="0" fillId="0" borderId="48" xfId="0" applyNumberFormat="1" applyBorder="1" applyAlignment="1">
      <alignment horizontal="center" vertical="center"/>
    </xf>
    <xf numFmtId="168" fontId="0" fillId="0" borderId="48" xfId="0" applyNumberForma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23" fillId="0" borderId="164" xfId="0" applyFont="1" applyBorder="1"/>
    <xf numFmtId="0" fontId="0" fillId="0" borderId="5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167" fontId="0" fillId="0" borderId="28" xfId="0" applyNumberFormat="1" applyBorder="1" applyAlignment="1">
      <alignment horizontal="center" vertical="center"/>
    </xf>
    <xf numFmtId="0" fontId="23" fillId="0" borderId="46" xfId="0" applyFont="1" applyBorder="1"/>
    <xf numFmtId="14" fontId="23" fillId="0" borderId="58" xfId="0" applyNumberFormat="1" applyFont="1" applyBorder="1"/>
    <xf numFmtId="0" fontId="0" fillId="0" borderId="167" xfId="0" applyBorder="1" applyAlignment="1">
      <alignment horizontal="center" vertical="center"/>
    </xf>
    <xf numFmtId="167" fontId="0" fillId="0" borderId="58" xfId="0" applyNumberFormat="1" applyBorder="1" applyAlignment="1">
      <alignment horizontal="center" vertical="center"/>
    </xf>
    <xf numFmtId="167" fontId="45" fillId="0" borderId="168" xfId="0" applyNumberFormat="1" applyFont="1" applyBorder="1" applyAlignment="1">
      <alignment horizontal="center" vertical="center"/>
    </xf>
    <xf numFmtId="167" fontId="45" fillId="0" borderId="29" xfId="0" applyNumberFormat="1" applyFont="1" applyBorder="1" applyAlignment="1">
      <alignment horizontal="center" vertical="center"/>
    </xf>
    <xf numFmtId="167" fontId="46" fillId="0" borderId="106" xfId="0" applyNumberFormat="1" applyFont="1" applyBorder="1" applyAlignment="1">
      <alignment horizontal="center" vertical="center"/>
    </xf>
    <xf numFmtId="14" fontId="45" fillId="0" borderId="169" xfId="0" applyNumberFormat="1" applyFont="1" applyBorder="1" applyAlignment="1">
      <alignment horizontal="center" vertical="center"/>
    </xf>
    <xf numFmtId="14" fontId="45" fillId="0" borderId="132" xfId="0" applyNumberFormat="1" applyFont="1" applyBorder="1" applyAlignment="1">
      <alignment horizontal="center" vertical="center"/>
    </xf>
    <xf numFmtId="0" fontId="45" fillId="0" borderId="132" xfId="0" applyFont="1" applyBorder="1" applyAlignment="1">
      <alignment horizontal="center" vertical="center"/>
    </xf>
    <xf numFmtId="0" fontId="46" fillId="0" borderId="170" xfId="0" applyFont="1" applyBorder="1" applyAlignment="1">
      <alignment horizontal="center" vertical="center"/>
    </xf>
    <xf numFmtId="166" fontId="45" fillId="0" borderId="83" xfId="1" applyNumberFormat="1" applyFont="1" applyBorder="1" applyAlignment="1">
      <alignment horizontal="center" vertical="center"/>
    </xf>
    <xf numFmtId="167" fontId="0" fillId="0" borderId="22" xfId="0" applyNumberFormat="1" applyBorder="1" applyAlignment="1">
      <alignment horizontal="center" vertical="center"/>
    </xf>
    <xf numFmtId="167" fontId="0" fillId="0" borderId="32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23" fillId="0" borderId="48" xfId="0" applyNumberFormat="1" applyFont="1" applyBorder="1"/>
    <xf numFmtId="0" fontId="16" fillId="58" borderId="10" xfId="0" applyFont="1" applyFill="1" applyBorder="1" applyAlignment="1">
      <alignment horizontal="center" vertical="center"/>
    </xf>
    <xf numFmtId="170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center" vertical="center"/>
    </xf>
    <xf numFmtId="14" fontId="0" fillId="58" borderId="145" xfId="0" applyNumberFormat="1" applyFill="1" applyBorder="1" applyAlignment="1">
      <alignment horizontal="center"/>
    </xf>
    <xf numFmtId="170" fontId="45" fillId="58" borderId="158" xfId="1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20" fillId="0" borderId="36" xfId="0" applyFont="1" applyBorder="1" applyAlignment="1">
      <alignment horizontal="center"/>
    </xf>
    <xf numFmtId="0" fontId="16" fillId="65" borderId="48" xfId="0" applyFont="1" applyFill="1" applyBorder="1" applyAlignment="1">
      <alignment horizontal="left" vertical="center"/>
    </xf>
    <xf numFmtId="166" fontId="0" fillId="0" borderId="22" xfId="0" applyNumberFormat="1" applyBorder="1" applyAlignment="1">
      <alignment horizontal="center" vertical="center"/>
    </xf>
    <xf numFmtId="167" fontId="18" fillId="0" borderId="22" xfId="946" applyNumberFormat="1" applyFill="1" applyBorder="1" applyAlignment="1">
      <alignment horizontal="center" vertical="center"/>
    </xf>
    <xf numFmtId="0" fontId="16" fillId="60" borderId="79" xfId="0" applyFont="1" applyFill="1" applyBorder="1" applyAlignment="1">
      <alignment horizontal="center" vertical="center"/>
    </xf>
    <xf numFmtId="0" fontId="16" fillId="60" borderId="80" xfId="0" applyFont="1" applyFill="1" applyBorder="1" applyAlignment="1">
      <alignment horizontal="center" vertical="center"/>
    </xf>
    <xf numFmtId="0" fontId="16" fillId="60" borderId="134" xfId="0" applyFont="1" applyFill="1" applyBorder="1" applyAlignment="1">
      <alignment horizontal="center" vertical="center"/>
    </xf>
    <xf numFmtId="0" fontId="16" fillId="60" borderId="171" xfId="0" applyFont="1" applyFill="1" applyBorder="1" applyAlignment="1">
      <alignment horizontal="center" vertical="center"/>
    </xf>
    <xf numFmtId="0" fontId="16" fillId="60" borderId="136" xfId="0" applyFont="1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14" fontId="0" fillId="0" borderId="137" xfId="0" applyNumberForma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58" borderId="100" xfId="0" applyFill="1" applyBorder="1" applyAlignment="1">
      <alignment horizontal="center" vertical="center"/>
    </xf>
    <xf numFmtId="14" fontId="0" fillId="58" borderId="137" xfId="0" applyNumberFormat="1" applyFill="1" applyBorder="1" applyAlignment="1">
      <alignment horizontal="center" vertical="center"/>
    </xf>
    <xf numFmtId="0" fontId="0" fillId="58" borderId="82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14" fontId="0" fillId="0" borderId="139" xfId="0" applyNumberFormat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166" fontId="16" fillId="0" borderId="108" xfId="1" applyNumberFormat="1" applyFont="1" applyBorder="1" applyAlignment="1">
      <alignment horizontal="center" vertical="center"/>
    </xf>
    <xf numFmtId="167" fontId="16" fillId="0" borderId="108" xfId="0" applyNumberFormat="1" applyFont="1" applyBorder="1" applyAlignment="1">
      <alignment horizontal="center" vertical="center"/>
    </xf>
    <xf numFmtId="170" fontId="16" fillId="0" borderId="108" xfId="0" applyNumberFormat="1" applyFont="1" applyBorder="1" applyAlignment="1">
      <alignment horizontal="center" vertical="center"/>
    </xf>
    <xf numFmtId="14" fontId="16" fillId="0" borderId="138" xfId="0" applyNumberFormat="1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167" fontId="16" fillId="67" borderId="118" xfId="0" applyNumberFormat="1" applyFont="1" applyFill="1" applyBorder="1" applyAlignment="1">
      <alignment horizontal="center" vertical="center"/>
    </xf>
    <xf numFmtId="167" fontId="16" fillId="0" borderId="90" xfId="0" applyNumberFormat="1" applyFont="1" applyBorder="1" applyAlignment="1">
      <alignment horizontal="center" vertical="center"/>
    </xf>
    <xf numFmtId="167" fontId="45" fillId="58" borderId="33" xfId="0" applyNumberFormat="1" applyFont="1" applyFill="1" applyBorder="1" applyAlignment="1">
      <alignment horizontal="center" vertical="center"/>
    </xf>
    <xf numFmtId="167" fontId="51" fillId="58" borderId="22" xfId="0" applyNumberFormat="1" applyFont="1" applyFill="1" applyBorder="1" applyAlignment="1">
      <alignment horizontal="center" vertical="center"/>
    </xf>
    <xf numFmtId="0" fontId="16" fillId="60" borderId="47" xfId="0" applyFont="1" applyFill="1" applyBorder="1" applyAlignment="1">
      <alignment horizontal="center" vertical="center"/>
    </xf>
    <xf numFmtId="0" fontId="16" fillId="60" borderId="163" xfId="0" applyFont="1" applyFill="1" applyBorder="1" applyAlignment="1">
      <alignment horizontal="center" vertical="center"/>
    </xf>
    <xf numFmtId="0" fontId="16" fillId="60" borderId="48" xfId="0" applyFont="1" applyFill="1" applyBorder="1" applyAlignment="1">
      <alignment horizontal="center" vertical="center"/>
    </xf>
    <xf numFmtId="0" fontId="16" fillId="60" borderId="48" xfId="0" applyFont="1" applyFill="1" applyBorder="1" applyAlignment="1">
      <alignment horizontal="center" vertical="center" wrapText="1"/>
    </xf>
    <xf numFmtId="0" fontId="16" fillId="60" borderId="67" xfId="0" applyFont="1" applyFill="1" applyBorder="1" applyAlignment="1">
      <alignment horizontal="center" vertical="center"/>
    </xf>
    <xf numFmtId="167" fontId="51" fillId="0" borderId="30" xfId="0" applyNumberFormat="1" applyFont="1" applyBorder="1" applyAlignment="1">
      <alignment horizontal="center" vertical="center"/>
    </xf>
    <xf numFmtId="173" fontId="51" fillId="73" borderId="32" xfId="0" applyNumberFormat="1" applyFont="1" applyFill="1" applyBorder="1" applyAlignment="1">
      <alignment horizontal="center" vertical="center"/>
    </xf>
    <xf numFmtId="0" fontId="50" fillId="60" borderId="33" xfId="0" applyFont="1" applyFill="1" applyBorder="1" applyAlignment="1">
      <alignment horizontal="center" vertical="center" wrapText="1"/>
    </xf>
    <xf numFmtId="173" fontId="51" fillId="60" borderId="33" xfId="0" applyNumberFormat="1" applyFont="1" applyFill="1" applyBorder="1" applyAlignment="1">
      <alignment horizontal="center" vertical="center"/>
    </xf>
    <xf numFmtId="0" fontId="50" fillId="60" borderId="46" xfId="0" applyFont="1" applyFill="1" applyBorder="1" applyAlignment="1">
      <alignment horizontal="center" vertical="center" wrapText="1"/>
    </xf>
    <xf numFmtId="0" fontId="50" fillId="60" borderId="36" xfId="0" applyFont="1" applyFill="1" applyBorder="1" applyAlignment="1">
      <alignment horizontal="center" vertical="center" wrapText="1"/>
    </xf>
    <xf numFmtId="173" fontId="50" fillId="60" borderId="36" xfId="0" applyNumberFormat="1" applyFont="1" applyFill="1" applyBorder="1" applyAlignment="1">
      <alignment horizontal="center" vertical="center" wrapText="1"/>
    </xf>
    <xf numFmtId="0" fontId="50" fillId="60" borderId="37" xfId="0" applyFont="1" applyFill="1" applyBorder="1" applyAlignment="1">
      <alignment horizontal="center" vertical="center" wrapText="1"/>
    </xf>
    <xf numFmtId="2" fontId="50" fillId="0" borderId="33" xfId="0" applyNumberFormat="1" applyFont="1" applyBorder="1" applyAlignment="1">
      <alignment horizontal="center" vertical="center"/>
    </xf>
    <xf numFmtId="167" fontId="50" fillId="0" borderId="33" xfId="0" applyNumberFormat="1" applyFont="1" applyBorder="1" applyAlignment="1">
      <alignment horizontal="center" vertical="center"/>
    </xf>
    <xf numFmtId="167" fontId="50" fillId="67" borderId="33" xfId="0" applyNumberFormat="1" applyFont="1" applyFill="1" applyBorder="1" applyAlignment="1">
      <alignment horizontal="center" vertical="center"/>
    </xf>
    <xf numFmtId="166" fontId="51" fillId="0" borderId="33" xfId="1" applyNumberFormat="1" applyFont="1" applyFill="1" applyBorder="1" applyAlignment="1">
      <alignment horizontal="center" vertical="center"/>
    </xf>
    <xf numFmtId="1" fontId="50" fillId="0" borderId="33" xfId="0" applyNumberFormat="1" applyFont="1" applyBorder="1" applyAlignment="1">
      <alignment horizontal="center" vertical="center"/>
    </xf>
    <xf numFmtId="1" fontId="53" fillId="0" borderId="33" xfId="0" applyNumberFormat="1" applyFont="1" applyBorder="1" applyAlignment="1">
      <alignment horizontal="center" vertical="center"/>
    </xf>
    <xf numFmtId="10" fontId="51" fillId="0" borderId="43" xfId="1" applyNumberFormat="1" applyFont="1" applyFill="1" applyBorder="1" applyAlignment="1">
      <alignment horizontal="center" vertical="center"/>
    </xf>
    <xf numFmtId="0" fontId="51" fillId="58" borderId="10" xfId="0" applyFont="1" applyFill="1" applyBorder="1" applyAlignment="1">
      <alignment horizontal="center" vertical="center"/>
    </xf>
    <xf numFmtId="170" fontId="51" fillId="58" borderId="10" xfId="1" applyNumberFormat="1" applyFont="1" applyFill="1" applyBorder="1" applyAlignment="1">
      <alignment horizontal="center" vertical="center"/>
    </xf>
    <xf numFmtId="167" fontId="51" fillId="0" borderId="29" xfId="0" applyNumberFormat="1" applyFont="1" applyBorder="1" applyAlignment="1">
      <alignment horizontal="center" vertical="center"/>
    </xf>
    <xf numFmtId="167" fontId="46" fillId="82" borderId="48" xfId="0" applyNumberFormat="1" applyFont="1" applyFill="1" applyBorder="1" applyAlignment="1">
      <alignment horizontal="center" vertical="center"/>
    </xf>
    <xf numFmtId="167" fontId="46" fillId="82" borderId="86" xfId="0" applyNumberFormat="1" applyFont="1" applyFill="1" applyBorder="1" applyAlignment="1">
      <alignment horizontal="center" vertical="center"/>
    </xf>
    <xf numFmtId="0" fontId="50" fillId="56" borderId="10" xfId="0" applyFont="1" applyFill="1" applyBorder="1" applyAlignment="1">
      <alignment horizontal="center" vertical="center" wrapText="1"/>
    </xf>
    <xf numFmtId="1" fontId="45" fillId="60" borderId="10" xfId="0" applyNumberFormat="1" applyFont="1" applyFill="1" applyBorder="1" applyAlignment="1">
      <alignment horizontal="center" vertical="center"/>
    </xf>
    <xf numFmtId="167" fontId="46" fillId="82" borderId="10" xfId="0" applyNumberFormat="1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1" fontId="46" fillId="60" borderId="10" xfId="0" applyNumberFormat="1" applyFont="1" applyFill="1" applyBorder="1" applyAlignment="1">
      <alignment horizontal="center" vertical="center"/>
    </xf>
    <xf numFmtId="167" fontId="46" fillId="0" borderId="10" xfId="0" applyNumberFormat="1" applyFont="1" applyBorder="1" applyAlignment="1">
      <alignment horizontal="center" vertical="center"/>
    </xf>
    <xf numFmtId="166" fontId="46" fillId="0" borderId="10" xfId="1" applyNumberFormat="1" applyFont="1" applyBorder="1" applyAlignment="1">
      <alignment horizontal="center" vertical="center"/>
    </xf>
    <xf numFmtId="14" fontId="46" fillId="58" borderId="10" xfId="0" applyNumberFormat="1" applyFont="1" applyFill="1" applyBorder="1" applyAlignment="1">
      <alignment horizontal="center" vertical="center"/>
    </xf>
    <xf numFmtId="167" fontId="46" fillId="60" borderId="10" xfId="0" applyNumberFormat="1" applyFont="1" applyFill="1" applyBorder="1" applyAlignment="1">
      <alignment horizontal="center" vertical="center"/>
    </xf>
    <xf numFmtId="166" fontId="46" fillId="0" borderId="10" xfId="1" applyNumberFormat="1" applyFont="1" applyFill="1" applyBorder="1" applyAlignment="1">
      <alignment horizontal="center" vertical="center"/>
    </xf>
    <xf numFmtId="0" fontId="45" fillId="58" borderId="173" xfId="0" applyFont="1" applyFill="1" applyBorder="1" applyAlignment="1">
      <alignment horizontal="center" vertical="center"/>
    </xf>
    <xf numFmtId="0" fontId="46" fillId="68" borderId="64" xfId="0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horizontal="center"/>
    </xf>
    <xf numFmtId="0" fontId="45" fillId="58" borderId="103" xfId="0" applyFont="1" applyFill="1" applyBorder="1" applyAlignment="1">
      <alignment horizontal="center"/>
    </xf>
    <xf numFmtId="0" fontId="0" fillId="82" borderId="86" xfId="0" applyFill="1" applyBorder="1" applyAlignment="1">
      <alignment horizontal="center" vertical="center"/>
    </xf>
    <xf numFmtId="167" fontId="46" fillId="82" borderId="128" xfId="0" applyNumberFormat="1" applyFont="1" applyFill="1" applyBorder="1" applyAlignment="1">
      <alignment horizontal="center" vertical="center"/>
    </xf>
    <xf numFmtId="0" fontId="0" fillId="82" borderId="103" xfId="0" applyFill="1" applyBorder="1" applyAlignment="1">
      <alignment horizontal="center" vertical="center"/>
    </xf>
    <xf numFmtId="167" fontId="46" fillId="82" borderId="83" xfId="0" applyNumberFormat="1" applyFont="1" applyFill="1" applyBorder="1" applyAlignment="1">
      <alignment horizontal="center" vertical="center"/>
    </xf>
    <xf numFmtId="0" fontId="45" fillId="58" borderId="175" xfId="0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/>
    </xf>
    <xf numFmtId="167" fontId="46" fillId="69" borderId="42" xfId="0" applyNumberFormat="1" applyFont="1" applyFill="1" applyBorder="1" applyAlignment="1">
      <alignment horizontal="center" vertical="center"/>
    </xf>
    <xf numFmtId="167" fontId="46" fillId="69" borderId="10" xfId="0" applyNumberFormat="1" applyFont="1" applyFill="1" applyBorder="1" applyAlignment="1">
      <alignment horizontal="center" vertical="center"/>
    </xf>
    <xf numFmtId="14" fontId="45" fillId="58" borderId="10" xfId="1" applyNumberFormat="1" applyFont="1" applyFill="1" applyBorder="1" applyAlignment="1">
      <alignment horizontal="center" vertical="center"/>
    </xf>
    <xf numFmtId="2" fontId="51" fillId="69" borderId="10" xfId="0" applyNumberFormat="1" applyFont="1" applyFill="1" applyBorder="1" applyAlignment="1">
      <alignment horizontal="center" vertical="center"/>
    </xf>
    <xf numFmtId="167" fontId="51" fillId="69" borderId="22" xfId="0" applyNumberFormat="1" applyFont="1" applyFill="1" applyBorder="1" applyAlignment="1">
      <alignment horizontal="center" vertical="center"/>
    </xf>
    <xf numFmtId="167" fontId="51" fillId="69" borderId="10" xfId="0" applyNumberFormat="1" applyFont="1" applyFill="1" applyBorder="1" applyAlignment="1">
      <alignment horizontal="center" vertical="center"/>
    </xf>
    <xf numFmtId="0" fontId="51" fillId="69" borderId="10" xfId="0" applyFont="1" applyFill="1" applyBorder="1" applyAlignment="1">
      <alignment horizontal="center" vertical="center"/>
    </xf>
    <xf numFmtId="167" fontId="51" fillId="69" borderId="83" xfId="0" applyNumberFormat="1" applyFont="1" applyFill="1" applyBorder="1" applyAlignment="1">
      <alignment horizontal="center" vertical="center"/>
    </xf>
    <xf numFmtId="0" fontId="51" fillId="69" borderId="83" xfId="0" applyFont="1" applyFill="1" applyBorder="1" applyAlignment="1">
      <alignment horizontal="center" vertical="center"/>
    </xf>
    <xf numFmtId="0" fontId="0" fillId="58" borderId="0" xfId="0" applyFill="1" applyAlignment="1">
      <alignment vertical="center"/>
    </xf>
    <xf numFmtId="167" fontId="0" fillId="58" borderId="0" xfId="0" applyNumberFormat="1" applyFill="1" applyAlignment="1">
      <alignment vertical="center"/>
    </xf>
    <xf numFmtId="2" fontId="50" fillId="55" borderId="108" xfId="0" applyNumberFormat="1" applyFont="1" applyFill="1" applyBorder="1" applyAlignment="1">
      <alignment horizontal="center" vertical="center"/>
    </xf>
    <xf numFmtId="2" fontId="50" fillId="55" borderId="10" xfId="0" applyNumberFormat="1" applyFont="1" applyFill="1" applyBorder="1" applyAlignment="1">
      <alignment horizontal="center" vertical="center"/>
    </xf>
    <xf numFmtId="0" fontId="50" fillId="55" borderId="83" xfId="0" applyFont="1" applyFill="1" applyBorder="1" applyAlignment="1">
      <alignment horizontal="center" vertical="center"/>
    </xf>
    <xf numFmtId="167" fontId="50" fillId="55" borderId="101" xfId="0" applyNumberFormat="1" applyFont="1" applyFill="1" applyBorder="1" applyAlignment="1">
      <alignment horizontal="center" vertical="center"/>
    </xf>
    <xf numFmtId="167" fontId="50" fillId="69" borderId="33" xfId="0" applyNumberFormat="1" applyFont="1" applyFill="1" applyBorder="1" applyAlignment="1">
      <alignment horizontal="center" vertical="center"/>
    </xf>
    <xf numFmtId="167" fontId="50" fillId="55" borderId="10" xfId="0" applyNumberFormat="1" applyFont="1" applyFill="1" applyBorder="1" applyAlignment="1">
      <alignment horizontal="center" vertical="center"/>
    </xf>
    <xf numFmtId="9" fontId="45" fillId="58" borderId="158" xfId="1" applyFont="1" applyFill="1" applyBorder="1" applyAlignment="1">
      <alignment horizontal="center" vertical="center"/>
    </xf>
    <xf numFmtId="0" fontId="45" fillId="58" borderId="121" xfId="0" applyFont="1" applyFill="1" applyBorder="1" applyAlignment="1">
      <alignment horizontal="center" vertical="center"/>
    </xf>
    <xf numFmtId="0" fontId="45" fillId="58" borderId="89" xfId="0" applyFont="1" applyFill="1" applyBorder="1" applyAlignment="1">
      <alignment horizontal="center" vertical="center"/>
    </xf>
    <xf numFmtId="0" fontId="45" fillId="58" borderId="108" xfId="0" applyFont="1" applyFill="1" applyBorder="1" applyAlignment="1">
      <alignment horizontal="center" vertical="center"/>
    </xf>
    <xf numFmtId="0" fontId="45" fillId="69" borderId="104" xfId="0" applyFont="1" applyFill="1" applyBorder="1" applyAlignment="1">
      <alignment horizontal="center" vertical="center"/>
    </xf>
    <xf numFmtId="0" fontId="45" fillId="58" borderId="112" xfId="0" applyFont="1" applyFill="1" applyBorder="1" applyAlignment="1">
      <alignment horizontal="center" vertical="center"/>
    </xf>
    <xf numFmtId="0" fontId="45" fillId="58" borderId="124" xfId="0" applyFont="1" applyFill="1" applyBorder="1" applyAlignment="1">
      <alignment horizontal="center" vertical="center"/>
    </xf>
    <xf numFmtId="0" fontId="45" fillId="58" borderId="90" xfId="0" applyFont="1" applyFill="1" applyBorder="1" applyAlignment="1">
      <alignment horizontal="center" vertical="center"/>
    </xf>
    <xf numFmtId="0" fontId="45" fillId="58" borderId="179" xfId="0" applyFont="1" applyFill="1" applyBorder="1" applyAlignment="1">
      <alignment horizontal="center" vertical="center"/>
    </xf>
    <xf numFmtId="0" fontId="46" fillId="58" borderId="0" xfId="0" applyFont="1" applyFill="1" applyAlignment="1">
      <alignment vertical="center"/>
    </xf>
    <xf numFmtId="0" fontId="46" fillId="68" borderId="91" xfId="0" applyFont="1" applyFill="1" applyBorder="1" applyAlignment="1">
      <alignment horizontal="center" vertical="center"/>
    </xf>
    <xf numFmtId="0" fontId="45" fillId="58" borderId="103" xfId="0" applyFont="1" applyFill="1" applyBorder="1" applyAlignment="1">
      <alignment vertical="center"/>
    </xf>
    <xf numFmtId="0" fontId="45" fillId="58" borderId="90" xfId="0" applyFont="1" applyFill="1" applyBorder="1" applyAlignment="1">
      <alignment vertical="center"/>
    </xf>
    <xf numFmtId="0" fontId="45" fillId="58" borderId="103" xfId="0" applyFont="1" applyFill="1" applyBorder="1" applyAlignment="1">
      <alignment horizontal="left" vertical="center"/>
    </xf>
    <xf numFmtId="0" fontId="45" fillId="58" borderId="83" xfId="0" applyFont="1" applyFill="1" applyBorder="1" applyAlignment="1">
      <alignment horizontal="left" vertical="center"/>
    </xf>
    <xf numFmtId="0" fontId="45" fillId="58" borderId="86" xfId="0" applyFont="1" applyFill="1" applyBorder="1" applyAlignment="1">
      <alignment horizontal="left" vertical="center"/>
    </xf>
    <xf numFmtId="0" fontId="46" fillId="60" borderId="104" xfId="0" applyFont="1" applyFill="1" applyBorder="1" applyAlignment="1">
      <alignment horizontal="center" vertical="center"/>
    </xf>
    <xf numFmtId="0" fontId="45" fillId="0" borderId="97" xfId="0" applyFont="1" applyBorder="1" applyAlignment="1">
      <alignment horizontal="center" vertical="center"/>
    </xf>
    <xf numFmtId="0" fontId="46" fillId="72" borderId="91" xfId="0" applyFont="1" applyFill="1" applyBorder="1" applyAlignment="1">
      <alignment horizontal="center" vertical="center"/>
    </xf>
    <xf numFmtId="0" fontId="46" fillId="0" borderId="92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0" fontId="45" fillId="58" borderId="119" xfId="0" applyFont="1" applyFill="1" applyBorder="1" applyAlignment="1">
      <alignment horizontal="center" vertical="center"/>
    </xf>
    <xf numFmtId="0" fontId="46" fillId="72" borderId="10" xfId="0" applyFont="1" applyFill="1" applyBorder="1" applyAlignment="1">
      <alignment horizontal="center" vertical="center"/>
    </xf>
    <xf numFmtId="0" fontId="46" fillId="72" borderId="108" xfId="0" applyFont="1" applyFill="1" applyBorder="1" applyAlignment="1">
      <alignment horizontal="center" vertical="center"/>
    </xf>
    <xf numFmtId="0" fontId="46" fillId="72" borderId="95" xfId="0" applyFont="1" applyFill="1" applyBorder="1" applyAlignment="1">
      <alignment horizontal="center" vertical="center"/>
    </xf>
    <xf numFmtId="0" fontId="46" fillId="72" borderId="83" xfId="0" applyFont="1" applyFill="1" applyBorder="1" applyAlignment="1">
      <alignment horizontal="center" vertical="center"/>
    </xf>
    <xf numFmtId="0" fontId="46" fillId="72" borderId="97" xfId="0" applyFont="1" applyFill="1" applyBorder="1" applyAlignment="1">
      <alignment horizontal="center" vertical="center"/>
    </xf>
    <xf numFmtId="0" fontId="46" fillId="58" borderId="95" xfId="0" applyFont="1" applyFill="1" applyBorder="1" applyAlignment="1">
      <alignment horizontal="center" vertical="center"/>
    </xf>
    <xf numFmtId="0" fontId="46" fillId="69" borderId="86" xfId="0" applyFont="1" applyFill="1" applyBorder="1" applyAlignment="1">
      <alignment horizontal="center" vertical="center"/>
    </xf>
    <xf numFmtId="0" fontId="46" fillId="69" borderId="83" xfId="0" applyFont="1" applyFill="1" applyBorder="1" applyAlignment="1">
      <alignment horizontal="center" vertical="center"/>
    </xf>
    <xf numFmtId="0" fontId="46" fillId="69" borderId="97" xfId="0" applyFont="1" applyFill="1" applyBorder="1" applyAlignment="1">
      <alignment horizontal="center" vertical="center"/>
    </xf>
    <xf numFmtId="0" fontId="46" fillId="69" borderId="103" xfId="0" applyFont="1" applyFill="1" applyBorder="1" applyAlignment="1">
      <alignment horizontal="center" vertical="center"/>
    </xf>
    <xf numFmtId="0" fontId="46" fillId="69" borderId="108" xfId="0" applyFont="1" applyFill="1" applyBorder="1" applyAlignment="1">
      <alignment horizontal="center" vertical="center"/>
    </xf>
    <xf numFmtId="0" fontId="46" fillId="58" borderId="103" xfId="0" applyFont="1" applyFill="1" applyBorder="1" applyAlignment="1">
      <alignment horizontal="center" vertical="center"/>
    </xf>
    <xf numFmtId="0" fontId="46" fillId="58" borderId="83" xfId="0" applyFont="1" applyFill="1" applyBorder="1" applyAlignment="1">
      <alignment horizontal="center" vertical="center"/>
    </xf>
    <xf numFmtId="0" fontId="46" fillId="69" borderId="95" xfId="0" applyFont="1" applyFill="1" applyBorder="1" applyAlignment="1">
      <alignment horizontal="center" vertical="center"/>
    </xf>
    <xf numFmtId="0" fontId="46" fillId="58" borderId="86" xfId="0" applyFont="1" applyFill="1" applyBorder="1" applyAlignment="1">
      <alignment horizontal="center" vertical="center"/>
    </xf>
    <xf numFmtId="0" fontId="46" fillId="58" borderId="97" xfId="0" applyFont="1" applyFill="1" applyBorder="1" applyAlignment="1">
      <alignment horizontal="center" vertical="center"/>
    </xf>
    <xf numFmtId="0" fontId="46" fillId="58" borderId="83" xfId="0" applyFont="1" applyFill="1" applyBorder="1" applyAlignment="1">
      <alignment vertical="center"/>
    </xf>
    <xf numFmtId="0" fontId="46" fillId="58" borderId="103" xfId="0" applyFont="1" applyFill="1" applyBorder="1" applyAlignment="1">
      <alignment vertical="center"/>
    </xf>
    <xf numFmtId="0" fontId="45" fillId="58" borderId="182" xfId="0" applyFont="1" applyFill="1" applyBorder="1" applyAlignment="1">
      <alignment horizontal="center" vertical="center"/>
    </xf>
    <xf numFmtId="0" fontId="72" fillId="58" borderId="83" xfId="0" applyFont="1" applyFill="1" applyBorder="1" applyAlignment="1">
      <alignment horizontal="center" vertical="center"/>
    </xf>
    <xf numFmtId="0" fontId="72" fillId="69" borderId="83" xfId="0" applyFont="1" applyFill="1" applyBorder="1" applyAlignment="1">
      <alignment horizontal="center" vertical="center"/>
    </xf>
    <xf numFmtId="0" fontId="45" fillId="58" borderId="118" xfId="0" applyFont="1" applyFill="1" applyBorder="1" applyAlignment="1">
      <alignment horizontal="center" vertical="center"/>
    </xf>
    <xf numFmtId="0" fontId="45" fillId="58" borderId="122" xfId="0" applyFont="1" applyFill="1" applyBorder="1" applyAlignment="1">
      <alignment horizontal="center" vertical="center"/>
    </xf>
    <xf numFmtId="14" fontId="0" fillId="0" borderId="0" xfId="1" applyNumberFormat="1" applyFont="1" applyFill="1" applyAlignment="1">
      <alignment horizontal="center" vertical="center"/>
    </xf>
    <xf numFmtId="0" fontId="45" fillId="58" borderId="86" xfId="0" applyFont="1" applyFill="1" applyBorder="1" applyAlignment="1">
      <alignment vertical="center"/>
    </xf>
    <xf numFmtId="0" fontId="45" fillId="58" borderId="97" xfId="0" applyFont="1" applyFill="1" applyBorder="1" applyAlignment="1">
      <alignment horizontal="left" vertical="center"/>
    </xf>
    <xf numFmtId="14" fontId="45" fillId="60" borderId="10" xfId="0" applyNumberFormat="1" applyFont="1" applyFill="1" applyBorder="1" applyAlignment="1">
      <alignment horizontal="center" vertical="center"/>
    </xf>
    <xf numFmtId="0" fontId="46" fillId="72" borderId="86" xfId="0" applyFont="1" applyFill="1" applyBorder="1" applyAlignment="1">
      <alignment horizontal="center" vertical="center"/>
    </xf>
    <xf numFmtId="170" fontId="0" fillId="58" borderId="86" xfId="0" applyNumberFormat="1" applyFill="1" applyBorder="1" applyAlignment="1">
      <alignment horizontal="center" vertical="center"/>
    </xf>
    <xf numFmtId="170" fontId="0" fillId="58" borderId="103" xfId="0" applyNumberFormat="1" applyFill="1" applyBorder="1" applyAlignment="1">
      <alignment horizontal="center" vertical="center"/>
    </xf>
    <xf numFmtId="170" fontId="0" fillId="58" borderId="90" xfId="0" applyNumberFormat="1" applyFill="1" applyBorder="1" applyAlignment="1">
      <alignment horizontal="center" vertical="center"/>
    </xf>
    <xf numFmtId="1" fontId="0" fillId="67" borderId="10" xfId="0" applyNumberFormat="1" applyFill="1" applyBorder="1" applyAlignment="1">
      <alignment horizontal="center" vertical="center"/>
    </xf>
    <xf numFmtId="0" fontId="45" fillId="58" borderId="97" xfId="0" applyFont="1" applyFill="1" applyBorder="1" applyAlignment="1">
      <alignment vertical="center"/>
    </xf>
    <xf numFmtId="0" fontId="45" fillId="58" borderId="183" xfId="0" applyFont="1" applyFill="1" applyBorder="1" applyAlignment="1">
      <alignment horizontal="center" vertical="center"/>
    </xf>
    <xf numFmtId="0" fontId="45" fillId="58" borderId="184" xfId="0" applyFont="1" applyFill="1" applyBorder="1" applyAlignment="1">
      <alignment horizontal="center" vertical="center"/>
    </xf>
    <xf numFmtId="0" fontId="45" fillId="58" borderId="185" xfId="0" applyFont="1" applyFill="1" applyBorder="1" applyAlignment="1">
      <alignment horizontal="center" vertical="center"/>
    </xf>
    <xf numFmtId="0" fontId="45" fillId="58" borderId="185" xfId="0" applyFont="1" applyFill="1" applyBorder="1" applyAlignment="1">
      <alignment vertical="center"/>
    </xf>
    <xf numFmtId="0" fontId="46" fillId="58" borderId="185" xfId="0" applyFont="1" applyFill="1" applyBorder="1" applyAlignment="1">
      <alignment vertical="center"/>
    </xf>
    <xf numFmtId="0" fontId="46" fillId="76" borderId="64" xfId="0" applyFont="1" applyFill="1" applyBorder="1" applyAlignment="1">
      <alignment horizontal="center" vertical="center"/>
    </xf>
    <xf numFmtId="0" fontId="46" fillId="72" borderId="103" xfId="0" applyFont="1" applyFill="1" applyBorder="1" applyAlignment="1">
      <alignment horizontal="center" vertical="center"/>
    </xf>
    <xf numFmtId="0" fontId="46" fillId="72" borderId="90" xfId="0" applyFont="1" applyFill="1" applyBorder="1" applyAlignment="1">
      <alignment horizontal="center" vertical="center"/>
    </xf>
    <xf numFmtId="167" fontId="16" fillId="67" borderId="10" xfId="0" applyNumberFormat="1" applyFont="1" applyFill="1" applyBorder="1" applyAlignment="1">
      <alignment horizontal="center" vertical="center"/>
    </xf>
    <xf numFmtId="170" fontId="49" fillId="0" borderId="10" xfId="1" applyNumberFormat="1" applyFont="1" applyBorder="1" applyAlignment="1">
      <alignment horizontal="center" vertical="center"/>
    </xf>
    <xf numFmtId="171" fontId="0" fillId="58" borderId="0" xfId="0" applyNumberFormat="1" applyFill="1" applyAlignment="1">
      <alignment vertical="center"/>
    </xf>
    <xf numFmtId="0" fontId="46" fillId="58" borderId="102" xfId="0" applyFont="1" applyFill="1" applyBorder="1" applyAlignment="1">
      <alignment vertical="center"/>
    </xf>
    <xf numFmtId="0" fontId="46" fillId="76" borderId="104" xfId="0" applyFont="1" applyFill="1" applyBorder="1" applyAlignment="1">
      <alignment horizontal="center" vertical="center"/>
    </xf>
    <xf numFmtId="0" fontId="16" fillId="69" borderId="30" xfId="0" applyFont="1" applyFill="1" applyBorder="1" applyAlignment="1">
      <alignment horizontal="center" vertical="center"/>
    </xf>
    <xf numFmtId="0" fontId="16" fillId="69" borderId="10" xfId="0" applyFont="1" applyFill="1" applyBorder="1" applyAlignment="1">
      <alignment horizontal="center" vertical="center"/>
    </xf>
    <xf numFmtId="167" fontId="45" fillId="69" borderId="128" xfId="0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0" fontId="73" fillId="83" borderId="0" xfId="0" applyFont="1" applyFill="1" applyAlignment="1">
      <alignment vertical="center"/>
    </xf>
    <xf numFmtId="10" fontId="45" fillId="58" borderId="103" xfId="1" applyNumberFormat="1" applyFont="1" applyFill="1" applyBorder="1" applyAlignment="1">
      <alignment horizontal="center" vertical="center"/>
    </xf>
    <xf numFmtId="10" fontId="45" fillId="58" borderId="83" xfId="1" applyNumberFormat="1" applyFont="1" applyFill="1" applyBorder="1" applyAlignment="1">
      <alignment horizontal="center" vertical="center"/>
    </xf>
    <xf numFmtId="0" fontId="45" fillId="79" borderId="76" xfId="0" applyFont="1" applyFill="1" applyBorder="1" applyAlignment="1">
      <alignment horizontal="center" vertical="center"/>
    </xf>
    <xf numFmtId="0" fontId="45" fillId="58" borderId="191" xfId="0" applyFont="1" applyFill="1" applyBorder="1" applyAlignment="1">
      <alignment horizontal="center" vertical="center"/>
    </xf>
    <xf numFmtId="0" fontId="46" fillId="58" borderId="191" xfId="0" applyFont="1" applyFill="1" applyBorder="1" applyAlignment="1">
      <alignment horizontal="center" vertical="center"/>
    </xf>
    <xf numFmtId="0" fontId="0" fillId="60" borderId="10" xfId="0" applyFill="1" applyBorder="1" applyAlignment="1">
      <alignment horizontal="center" vertical="center" wrapText="1"/>
    </xf>
    <xf numFmtId="14" fontId="0" fillId="60" borderId="10" xfId="0" applyNumberFormat="1" applyFill="1" applyBorder="1" applyAlignment="1">
      <alignment horizontal="center" vertical="center" wrapText="1"/>
    </xf>
    <xf numFmtId="167" fontId="0" fillId="60" borderId="10" xfId="0" applyNumberFormat="1" applyFill="1" applyBorder="1" applyAlignment="1">
      <alignment horizontal="center" vertical="center" wrapText="1"/>
    </xf>
    <xf numFmtId="167" fontId="0" fillId="60" borderId="39" xfId="0" applyNumberFormat="1" applyFill="1" applyBorder="1" applyAlignment="1">
      <alignment horizontal="center" vertical="center" wrapText="1"/>
    </xf>
    <xf numFmtId="0" fontId="0" fillId="83" borderId="0" xfId="0" applyFill="1" applyAlignment="1">
      <alignment vertical="center"/>
    </xf>
    <xf numFmtId="0" fontId="64" fillId="58" borderId="83" xfId="0" applyFont="1" applyFill="1" applyBorder="1" applyAlignment="1">
      <alignment horizontal="left" vertical="center"/>
    </xf>
    <xf numFmtId="2" fontId="52" fillId="73" borderId="22" xfId="0" applyNumberFormat="1" applyFont="1" applyFill="1" applyBorder="1" applyAlignment="1">
      <alignment horizontal="center" vertical="center"/>
    </xf>
    <xf numFmtId="2" fontId="51" fillId="73" borderId="22" xfId="0" applyNumberFormat="1" applyFont="1" applyFill="1" applyBorder="1" applyAlignment="1">
      <alignment horizontal="center" vertical="center"/>
    </xf>
    <xf numFmtId="170" fontId="51" fillId="73" borderId="139" xfId="1" applyNumberFormat="1" applyFont="1" applyFill="1" applyBorder="1" applyAlignment="1">
      <alignment horizontal="center" vertical="center"/>
    </xf>
    <xf numFmtId="0" fontId="51" fillId="71" borderId="10" xfId="0" applyFont="1" applyFill="1" applyBorder="1" applyAlignment="1">
      <alignment horizontal="center" vertical="center"/>
    </xf>
    <xf numFmtId="171" fontId="51" fillId="0" borderId="26" xfId="0" applyNumberFormat="1" applyFont="1" applyBorder="1" applyAlignment="1">
      <alignment horizontal="center" vertical="center"/>
    </xf>
    <xf numFmtId="0" fontId="51" fillId="71" borderId="22" xfId="0" applyFont="1" applyFill="1" applyBorder="1" applyAlignment="1">
      <alignment horizontal="center" vertical="center"/>
    </xf>
    <xf numFmtId="171" fontId="51" fillId="0" borderId="22" xfId="0" applyNumberFormat="1" applyFont="1" applyBorder="1" applyAlignment="1">
      <alignment horizontal="center" vertical="center"/>
    </xf>
    <xf numFmtId="171" fontId="51" fillId="73" borderId="26" xfId="0" applyNumberFormat="1" applyFont="1" applyFill="1" applyBorder="1" applyAlignment="1">
      <alignment horizontal="center" vertical="center"/>
    </xf>
    <xf numFmtId="171" fontId="51" fillId="0" borderId="112" xfId="0" applyNumberFormat="1" applyFont="1" applyBorder="1" applyAlignment="1">
      <alignment horizontal="center" vertical="center"/>
    </xf>
    <xf numFmtId="0" fontId="51" fillId="81" borderId="10" xfId="0" applyFont="1" applyFill="1" applyBorder="1" applyAlignment="1">
      <alignment horizontal="center" vertical="center"/>
    </xf>
    <xf numFmtId="171" fontId="51" fillId="58" borderId="22" xfId="0" applyNumberFormat="1" applyFont="1" applyFill="1" applyBorder="1" applyAlignment="1">
      <alignment horizontal="center" vertical="center"/>
    </xf>
    <xf numFmtId="167" fontId="52" fillId="58" borderId="24" xfId="0" applyNumberFormat="1" applyFont="1" applyFill="1" applyBorder="1" applyAlignment="1">
      <alignment horizontal="center" vertical="center"/>
    </xf>
    <xf numFmtId="0" fontId="51" fillId="69" borderId="157" xfId="0" applyFont="1" applyFill="1" applyBorder="1" applyAlignment="1">
      <alignment horizontal="center" vertical="center"/>
    </xf>
    <xf numFmtId="171" fontId="51" fillId="58" borderId="97" xfId="0" applyNumberFormat="1" applyFont="1" applyFill="1" applyBorder="1" applyAlignment="1">
      <alignment horizontal="center" vertical="center"/>
    </xf>
    <xf numFmtId="167" fontId="51" fillId="58" borderId="26" xfId="0" applyNumberFormat="1" applyFont="1" applyFill="1" applyBorder="1" applyAlignment="1">
      <alignment horizontal="center" vertical="center"/>
    </xf>
    <xf numFmtId="10" fontId="51" fillId="58" borderId="139" xfId="0" applyNumberFormat="1" applyFont="1" applyFill="1" applyBorder="1" applyAlignment="1">
      <alignment horizontal="center" vertical="center"/>
    </xf>
    <xf numFmtId="171" fontId="51" fillId="0" borderId="172" xfId="0" applyNumberFormat="1" applyFont="1" applyBorder="1" applyAlignment="1">
      <alignment horizontal="center" vertical="center"/>
    </xf>
    <xf numFmtId="2" fontId="51" fillId="58" borderId="22" xfId="0" applyNumberFormat="1" applyFont="1" applyFill="1" applyBorder="1" applyAlignment="1">
      <alignment horizontal="center" vertical="center"/>
    </xf>
    <xf numFmtId="2" fontId="52" fillId="58" borderId="22" xfId="0" applyNumberFormat="1" applyFont="1" applyFill="1" applyBorder="1" applyAlignment="1">
      <alignment horizontal="center" vertical="center"/>
    </xf>
    <xf numFmtId="170" fontId="51" fillId="58" borderId="139" xfId="1" applyNumberFormat="1" applyFont="1" applyFill="1" applyBorder="1" applyAlignment="1">
      <alignment horizontal="center" vertical="center"/>
    </xf>
    <xf numFmtId="171" fontId="51" fillId="0" borderId="83" xfId="0" applyNumberFormat="1" applyFont="1" applyBorder="1" applyAlignment="1">
      <alignment horizontal="center" vertical="center"/>
    </xf>
    <xf numFmtId="171" fontId="51" fillId="0" borderId="24" xfId="0" applyNumberFormat="1" applyFont="1" applyBorder="1" applyAlignment="1">
      <alignment horizontal="center" vertical="center"/>
    </xf>
    <xf numFmtId="10" fontId="51" fillId="58" borderId="103" xfId="1" applyNumberFormat="1" applyFont="1" applyFill="1" applyBorder="1" applyAlignment="1">
      <alignment horizontal="center" vertical="center"/>
    </xf>
    <xf numFmtId="0" fontId="51" fillId="71" borderId="154" xfId="0" applyFont="1" applyFill="1" applyBorder="1" applyAlignment="1">
      <alignment horizontal="center" vertical="center"/>
    </xf>
    <xf numFmtId="9" fontId="51" fillId="0" borderId="31" xfId="0" applyNumberFormat="1" applyFont="1" applyBorder="1" applyAlignment="1">
      <alignment horizontal="center" vertical="center"/>
    </xf>
    <xf numFmtId="173" fontId="51" fillId="60" borderId="22" xfId="0" applyNumberFormat="1" applyFont="1" applyFill="1" applyBorder="1" applyAlignment="1">
      <alignment horizontal="center" vertical="center"/>
    </xf>
    <xf numFmtId="173" fontId="51" fillId="60" borderId="24" xfId="0" applyNumberFormat="1" applyFont="1" applyFill="1" applyBorder="1" applyAlignment="1">
      <alignment horizontal="center" vertical="center"/>
    </xf>
    <xf numFmtId="0" fontId="46" fillId="60" borderId="76" xfId="0" applyFont="1" applyFill="1" applyBorder="1" applyAlignment="1">
      <alignment horizontal="center" vertical="center"/>
    </xf>
    <xf numFmtId="2" fontId="51" fillId="58" borderId="10" xfId="0" applyNumberFormat="1" applyFont="1" applyFill="1" applyBorder="1" applyAlignment="1">
      <alignment horizontal="center" vertical="center"/>
    </xf>
    <xf numFmtId="167" fontId="52" fillId="58" borderId="157" xfId="0" applyNumberFormat="1" applyFont="1" applyFill="1" applyBorder="1" applyAlignment="1">
      <alignment horizontal="center" vertical="center"/>
    </xf>
    <xf numFmtId="10" fontId="51" fillId="58" borderId="97" xfId="1" applyNumberFormat="1" applyFont="1" applyFill="1" applyBorder="1" applyAlignment="1">
      <alignment horizontal="center" vertical="center"/>
    </xf>
    <xf numFmtId="171" fontId="51" fillId="58" borderId="194" xfId="0" applyNumberFormat="1" applyFont="1" applyFill="1" applyBorder="1" applyAlignment="1">
      <alignment horizontal="center" vertical="center"/>
    </xf>
    <xf numFmtId="0" fontId="0" fillId="60" borderId="38" xfId="0" applyFill="1" applyBorder="1" applyAlignment="1">
      <alignment horizontal="center" vertical="center" wrapText="1"/>
    </xf>
    <xf numFmtId="0" fontId="0" fillId="60" borderId="38" xfId="0" applyFill="1" applyBorder="1" applyAlignment="1">
      <alignment horizontal="center" vertical="center"/>
    </xf>
    <xf numFmtId="14" fontId="0" fillId="60" borderId="10" xfId="0" applyNumberFormat="1" applyFill="1" applyBorder="1" applyAlignment="1">
      <alignment horizontal="center" vertical="center"/>
    </xf>
    <xf numFmtId="0" fontId="0" fillId="60" borderId="10" xfId="0" applyFill="1" applyBorder="1" applyAlignment="1">
      <alignment horizontal="center" vertical="center"/>
    </xf>
    <xf numFmtId="167" fontId="0" fillId="60" borderId="10" xfId="0" applyNumberFormat="1" applyFill="1" applyBorder="1" applyAlignment="1">
      <alignment horizontal="center" vertical="center"/>
    </xf>
    <xf numFmtId="0" fontId="74" fillId="60" borderId="38" xfId="0" applyFont="1" applyFill="1" applyBorder="1" applyAlignment="1">
      <alignment horizontal="center" vertical="center" wrapText="1"/>
    </xf>
    <xf numFmtId="14" fontId="74" fillId="60" borderId="10" xfId="0" applyNumberFormat="1" applyFont="1" applyFill="1" applyBorder="1" applyAlignment="1">
      <alignment horizontal="center" vertical="center" wrapText="1"/>
    </xf>
    <xf numFmtId="0" fontId="74" fillId="60" borderId="10" xfId="0" applyFont="1" applyFill="1" applyBorder="1" applyAlignment="1">
      <alignment horizontal="center" vertical="center" wrapText="1"/>
    </xf>
    <xf numFmtId="167" fontId="74" fillId="60" borderId="10" xfId="0" applyNumberFormat="1" applyFont="1" applyFill="1" applyBorder="1" applyAlignment="1">
      <alignment horizontal="center" vertical="center" wrapText="1"/>
    </xf>
    <xf numFmtId="167" fontId="74" fillId="60" borderId="39" xfId="0" applyNumberFormat="1" applyFont="1" applyFill="1" applyBorder="1" applyAlignment="1">
      <alignment horizontal="center" vertical="center" wrapText="1"/>
    </xf>
    <xf numFmtId="167" fontId="0" fillId="60" borderId="39" xfId="0" applyNumberFormat="1" applyFill="1" applyBorder="1" applyAlignment="1">
      <alignment horizontal="center" vertical="center"/>
    </xf>
    <xf numFmtId="171" fontId="0" fillId="60" borderId="10" xfId="0" applyNumberFormat="1" applyFill="1" applyBorder="1" applyAlignment="1">
      <alignment horizontal="center" vertical="center" wrapText="1"/>
    </xf>
    <xf numFmtId="167" fontId="0" fillId="60" borderId="12" xfId="0" applyNumberFormat="1" applyFill="1" applyBorder="1" applyAlignment="1">
      <alignment horizontal="center" vertical="center" wrapText="1"/>
    </xf>
    <xf numFmtId="2" fontId="50" fillId="66" borderId="108" xfId="0" applyNumberFormat="1" applyFont="1" applyFill="1" applyBorder="1" applyAlignment="1">
      <alignment horizontal="center" vertical="center"/>
    </xf>
    <xf numFmtId="167" fontId="50" fillId="69" borderId="150" xfId="0" applyNumberFormat="1" applyFont="1" applyFill="1" applyBorder="1" applyAlignment="1">
      <alignment horizontal="center" vertical="center"/>
    </xf>
    <xf numFmtId="173" fontId="51" fillId="58" borderId="10" xfId="0" applyNumberFormat="1" applyFont="1" applyFill="1" applyBorder="1" applyAlignment="1">
      <alignment horizontal="center" vertical="center"/>
    </xf>
    <xf numFmtId="166" fontId="51" fillId="58" borderId="10" xfId="1" applyNumberFormat="1" applyFont="1" applyFill="1" applyBorder="1" applyAlignment="1">
      <alignment horizontal="center" vertical="center"/>
    </xf>
    <xf numFmtId="9" fontId="51" fillId="58" borderId="31" xfId="0" applyNumberFormat="1" applyFont="1" applyFill="1" applyBorder="1" applyAlignment="1">
      <alignment horizontal="center" vertical="center"/>
    </xf>
    <xf numFmtId="0" fontId="51" fillId="60" borderId="22" xfId="0" applyFont="1" applyFill="1" applyBorder="1" applyAlignment="1">
      <alignment horizontal="center" vertical="center"/>
    </xf>
    <xf numFmtId="14" fontId="23" fillId="0" borderId="12" xfId="0" applyNumberFormat="1" applyFont="1" applyBorder="1"/>
    <xf numFmtId="0" fontId="61" fillId="0" borderId="40" xfId="0" applyFont="1" applyBorder="1"/>
    <xf numFmtId="0" fontId="61" fillId="0" borderId="22" xfId="0" applyFont="1" applyBorder="1"/>
    <xf numFmtId="0" fontId="23" fillId="0" borderId="40" xfId="0" applyFont="1" applyBorder="1"/>
    <xf numFmtId="10" fontId="0" fillId="0" borderId="22" xfId="1" applyNumberFormat="1" applyFont="1" applyBorder="1" applyAlignment="1">
      <alignment horizontal="center" vertical="center"/>
    </xf>
    <xf numFmtId="168" fontId="0" fillId="0" borderId="22" xfId="0" applyNumberFormat="1" applyBorder="1" applyAlignment="1">
      <alignment horizontal="center" vertical="center"/>
    </xf>
    <xf numFmtId="14" fontId="0" fillId="58" borderId="10" xfId="0" applyNumberFormat="1" applyFill="1" applyBorder="1" applyAlignment="1">
      <alignment horizontal="center" vertical="center"/>
    </xf>
    <xf numFmtId="168" fontId="0" fillId="58" borderId="10" xfId="0" applyNumberFormat="1" applyFill="1" applyBorder="1" applyAlignment="1">
      <alignment horizontal="center" vertical="center"/>
    </xf>
    <xf numFmtId="0" fontId="22" fillId="0" borderId="38" xfId="42111" applyFont="1" applyBorder="1" applyAlignment="1">
      <alignment horizontal="center" vertical="center"/>
    </xf>
    <xf numFmtId="0" fontId="0" fillId="58" borderId="39" xfId="0" applyFill="1" applyBorder="1" applyAlignment="1">
      <alignment horizontal="center" vertical="center"/>
    </xf>
    <xf numFmtId="0" fontId="22" fillId="0" borderId="44" xfId="42111" applyFont="1" applyBorder="1" applyAlignment="1">
      <alignment horizontal="center" vertical="center"/>
    </xf>
    <xf numFmtId="0" fontId="23" fillId="0" borderId="33" xfId="0" applyFont="1" applyBorder="1"/>
    <xf numFmtId="9" fontId="0" fillId="0" borderId="33" xfId="1" applyFont="1" applyBorder="1" applyAlignment="1">
      <alignment horizontal="center" vertical="center"/>
    </xf>
    <xf numFmtId="14" fontId="0" fillId="58" borderId="33" xfId="0" applyNumberFormat="1" applyFill="1" applyBorder="1" applyAlignment="1">
      <alignment horizontal="center" vertical="center"/>
    </xf>
    <xf numFmtId="168" fontId="0" fillId="58" borderId="33" xfId="0" applyNumberFormat="1" applyFill="1" applyBorder="1" applyAlignment="1">
      <alignment horizontal="center" vertical="center"/>
    </xf>
    <xf numFmtId="0" fontId="0" fillId="58" borderId="43" xfId="0" applyFill="1" applyBorder="1" applyAlignment="1">
      <alignment horizontal="center" vertical="center"/>
    </xf>
    <xf numFmtId="14" fontId="0" fillId="58" borderId="36" xfId="0" applyNumberFormat="1" applyFill="1" applyBorder="1" applyAlignment="1">
      <alignment horizontal="center" vertical="center"/>
    </xf>
    <xf numFmtId="168" fontId="0" fillId="58" borderId="36" xfId="0" applyNumberFormat="1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170" fontId="0" fillId="0" borderId="10" xfId="1" applyNumberFormat="1" applyFont="1" applyBorder="1" applyAlignment="1">
      <alignment horizontal="center" vertical="center"/>
    </xf>
    <xf numFmtId="0" fontId="22" fillId="58" borderId="40" xfId="42111" applyFont="1" applyFill="1" applyBorder="1" applyAlignment="1">
      <alignment horizontal="center" vertical="center"/>
    </xf>
    <xf numFmtId="0" fontId="0" fillId="58" borderId="23" xfId="0" applyFill="1" applyBorder="1" applyAlignment="1">
      <alignment horizontal="center" vertical="center"/>
    </xf>
    <xf numFmtId="0" fontId="0" fillId="58" borderId="22" xfId="0" applyFill="1" applyBorder="1" applyAlignment="1">
      <alignment horizontal="center" vertical="center"/>
    </xf>
    <xf numFmtId="170" fontId="0" fillId="0" borderId="33" xfId="1" applyNumberFormat="1" applyFont="1" applyBorder="1" applyAlignment="1">
      <alignment horizontal="center" vertical="center"/>
    </xf>
    <xf numFmtId="0" fontId="58" fillId="0" borderId="33" xfId="0" applyFont="1" applyBorder="1" applyAlignment="1">
      <alignment horizontal="center"/>
    </xf>
    <xf numFmtId="0" fontId="73" fillId="58" borderId="0" xfId="0" applyFont="1" applyFill="1" applyAlignment="1">
      <alignment vertical="center"/>
    </xf>
    <xf numFmtId="0" fontId="74" fillId="56" borderId="68" xfId="0" applyFont="1" applyFill="1" applyBorder="1" applyAlignment="1">
      <alignment horizontal="center" vertical="center" wrapText="1"/>
    </xf>
    <xf numFmtId="14" fontId="74" fillId="56" borderId="12" xfId="0" applyNumberFormat="1" applyFont="1" applyFill="1" applyBorder="1" applyAlignment="1">
      <alignment horizontal="center" vertical="center" wrapText="1"/>
    </xf>
    <xf numFmtId="0" fontId="74" fillId="56" borderId="12" xfId="0" applyFont="1" applyFill="1" applyBorder="1" applyAlignment="1">
      <alignment horizontal="center" vertical="center" wrapText="1"/>
    </xf>
    <xf numFmtId="174" fontId="74" fillId="56" borderId="12" xfId="0" applyNumberFormat="1" applyFont="1" applyFill="1" applyBorder="1" applyAlignment="1">
      <alignment horizontal="center" vertical="center" wrapText="1"/>
    </xf>
    <xf numFmtId="167" fontId="74" fillId="56" borderId="12" xfId="0" applyNumberFormat="1" applyFont="1" applyFill="1" applyBorder="1" applyAlignment="1">
      <alignment horizontal="center" vertical="center" wrapText="1"/>
    </xf>
    <xf numFmtId="173" fontId="74" fillId="56" borderId="12" xfId="0" applyNumberFormat="1" applyFont="1" applyFill="1" applyBorder="1" applyAlignment="1">
      <alignment horizontal="center" vertical="center" wrapText="1"/>
    </xf>
    <xf numFmtId="167" fontId="74" fillId="56" borderId="23" xfId="0" applyNumberFormat="1" applyFont="1" applyFill="1" applyBorder="1" applyAlignment="1">
      <alignment horizontal="center" vertical="center" wrapText="1"/>
    </xf>
    <xf numFmtId="167" fontId="74" fillId="56" borderId="73" xfId="0" applyNumberFormat="1" applyFont="1" applyFill="1" applyBorder="1" applyAlignment="1">
      <alignment horizontal="center" vertical="center" wrapText="1"/>
    </xf>
    <xf numFmtId="0" fontId="74" fillId="56" borderId="38" xfId="0" applyFont="1" applyFill="1" applyBorder="1" applyAlignment="1">
      <alignment horizontal="center" vertical="center" wrapText="1"/>
    </xf>
    <xf numFmtId="14" fontId="74" fillId="56" borderId="10" xfId="0" applyNumberFormat="1" applyFont="1" applyFill="1" applyBorder="1" applyAlignment="1">
      <alignment horizontal="center" vertical="center" wrapText="1"/>
    </xf>
    <xf numFmtId="0" fontId="74" fillId="56" borderId="10" xfId="0" applyFont="1" applyFill="1" applyBorder="1" applyAlignment="1">
      <alignment horizontal="center" vertical="center" wrapText="1"/>
    </xf>
    <xf numFmtId="174" fontId="74" fillId="56" borderId="10" xfId="0" applyNumberFormat="1" applyFont="1" applyFill="1" applyBorder="1" applyAlignment="1">
      <alignment horizontal="center" vertical="center" wrapText="1"/>
    </xf>
    <xf numFmtId="167" fontId="74" fillId="56" borderId="10" xfId="0" applyNumberFormat="1" applyFont="1" applyFill="1" applyBorder="1" applyAlignment="1">
      <alignment horizontal="center" vertical="center" wrapText="1"/>
    </xf>
    <xf numFmtId="167" fontId="74" fillId="56" borderId="29" xfId="0" applyNumberFormat="1" applyFont="1" applyFill="1" applyBorder="1" applyAlignment="1">
      <alignment horizontal="center" vertical="center" wrapText="1"/>
    </xf>
    <xf numFmtId="175" fontId="74" fillId="56" borderId="10" xfId="0" applyNumberFormat="1" applyFont="1" applyFill="1" applyBorder="1" applyAlignment="1">
      <alignment horizontal="center" vertical="center" wrapText="1"/>
    </xf>
    <xf numFmtId="167" fontId="74" fillId="56" borderId="72" xfId="0" applyNumberFormat="1" applyFont="1" applyFill="1" applyBorder="1" applyAlignment="1">
      <alignment horizontal="center" vertical="center" wrapText="1"/>
    </xf>
    <xf numFmtId="171" fontId="74" fillId="56" borderId="10" xfId="0" applyNumberFormat="1" applyFont="1" applyFill="1" applyBorder="1" applyAlignment="1">
      <alignment horizontal="center" vertical="center" wrapText="1"/>
    </xf>
    <xf numFmtId="167" fontId="74" fillId="56" borderId="39" xfId="0" applyNumberFormat="1" applyFont="1" applyFill="1" applyBorder="1" applyAlignment="1">
      <alignment horizontal="center" vertical="center" wrapText="1"/>
    </xf>
    <xf numFmtId="0" fontId="74" fillId="56" borderId="38" xfId="0" applyFont="1" applyFill="1" applyBorder="1" applyAlignment="1">
      <alignment horizontal="center" vertical="center"/>
    </xf>
    <xf numFmtId="14" fontId="74" fillId="56" borderId="10" xfId="0" applyNumberFormat="1" applyFont="1" applyFill="1" applyBorder="1" applyAlignment="1">
      <alignment horizontal="center" vertical="center"/>
    </xf>
    <xf numFmtId="0" fontId="74" fillId="56" borderId="10" xfId="0" applyFont="1" applyFill="1" applyBorder="1" applyAlignment="1">
      <alignment horizontal="center" vertical="center"/>
    </xf>
    <xf numFmtId="167" fontId="74" fillId="56" borderId="10" xfId="0" applyNumberFormat="1" applyFont="1" applyFill="1" applyBorder="1" applyAlignment="1">
      <alignment horizontal="center" vertical="center"/>
    </xf>
    <xf numFmtId="167" fontId="74" fillId="56" borderId="39" xfId="0" applyNumberFormat="1" applyFont="1" applyFill="1" applyBorder="1" applyAlignment="1">
      <alignment horizontal="center" vertical="center"/>
    </xf>
    <xf numFmtId="0" fontId="0" fillId="84" borderId="10" xfId="0" applyFill="1" applyBorder="1" applyAlignment="1">
      <alignment horizontal="center" vertical="center" wrapText="1"/>
    </xf>
    <xf numFmtId="14" fontId="0" fillId="84" borderId="10" xfId="0" applyNumberFormat="1" applyFill="1" applyBorder="1" applyAlignment="1">
      <alignment horizontal="center" vertical="center" wrapText="1"/>
    </xf>
    <xf numFmtId="167" fontId="0" fillId="84" borderId="10" xfId="0" applyNumberFormat="1" applyFill="1" applyBorder="1" applyAlignment="1">
      <alignment horizontal="center" vertical="center" wrapText="1"/>
    </xf>
    <xf numFmtId="167" fontId="0" fillId="84" borderId="39" xfId="0" applyNumberFormat="1" applyFill="1" applyBorder="1" applyAlignment="1">
      <alignment horizontal="center" vertical="center" wrapText="1"/>
    </xf>
    <xf numFmtId="167" fontId="0" fillId="84" borderId="29" xfId="0" applyNumberFormat="1" applyFill="1" applyBorder="1" applyAlignment="1">
      <alignment horizontal="center" vertical="center" wrapText="1"/>
    </xf>
    <xf numFmtId="0" fontId="0" fillId="84" borderId="85" xfId="0" applyFill="1" applyBorder="1" applyAlignment="1">
      <alignment vertical="center"/>
    </xf>
    <xf numFmtId="0" fontId="0" fillId="84" borderId="86" xfId="0" applyFill="1" applyBorder="1" applyAlignment="1">
      <alignment vertical="center"/>
    </xf>
    <xf numFmtId="167" fontId="16" fillId="84" borderId="98" xfId="0" applyNumberFormat="1" applyFont="1" applyFill="1" applyBorder="1" applyAlignment="1">
      <alignment vertical="center"/>
    </xf>
    <xf numFmtId="0" fontId="0" fillId="84" borderId="38" xfId="0" applyFill="1" applyBorder="1" applyAlignment="1">
      <alignment horizontal="center" vertical="center" wrapText="1"/>
    </xf>
    <xf numFmtId="0" fontId="0" fillId="84" borderId="89" xfId="0" applyFill="1" applyBorder="1" applyAlignment="1">
      <alignment vertical="center"/>
    </xf>
    <xf numFmtId="0" fontId="0" fillId="84" borderId="90" xfId="0" applyFill="1" applyBorder="1" applyAlignment="1">
      <alignment vertical="center"/>
    </xf>
    <xf numFmtId="167" fontId="16" fillId="84" borderId="99" xfId="0" applyNumberFormat="1" applyFont="1" applyFill="1" applyBorder="1" applyAlignment="1">
      <alignment vertical="center"/>
    </xf>
    <xf numFmtId="177" fontId="51" fillId="0" borderId="0" xfId="0" applyNumberFormat="1" applyFont="1" applyAlignment="1">
      <alignment vertical="center"/>
    </xf>
    <xf numFmtId="177" fontId="50" fillId="60" borderId="80" xfId="0" applyNumberFormat="1" applyFont="1" applyFill="1" applyBorder="1" applyAlignment="1">
      <alignment horizontal="center" vertical="center" wrapText="1"/>
    </xf>
    <xf numFmtId="177" fontId="51" fillId="73" borderId="10" xfId="0" applyNumberFormat="1" applyFont="1" applyFill="1" applyBorder="1" applyAlignment="1">
      <alignment horizontal="center" vertical="center"/>
    </xf>
    <xf numFmtId="177" fontId="50" fillId="0" borderId="108" xfId="0" applyNumberFormat="1" applyFont="1" applyBorder="1" applyAlignment="1">
      <alignment horizontal="center" vertical="center"/>
    </xf>
    <xf numFmtId="177" fontId="50" fillId="0" borderId="0" xfId="0" applyNumberFormat="1" applyFont="1" applyAlignment="1">
      <alignment horizontal="center" vertical="center"/>
    </xf>
    <xf numFmtId="177" fontId="51" fillId="58" borderId="10" xfId="0" applyNumberFormat="1" applyFont="1" applyFill="1" applyBorder="1" applyAlignment="1">
      <alignment horizontal="center" vertical="center"/>
    </xf>
    <xf numFmtId="177" fontId="51" fillId="58" borderId="30" xfId="0" applyNumberFormat="1" applyFont="1" applyFill="1" applyBorder="1" applyAlignment="1">
      <alignment horizontal="center" vertical="center"/>
    </xf>
    <xf numFmtId="177" fontId="50" fillId="0" borderId="150" xfId="0" applyNumberFormat="1" applyFont="1" applyBorder="1" applyAlignment="1">
      <alignment horizontal="center" vertical="center"/>
    </xf>
    <xf numFmtId="177" fontId="50" fillId="0" borderId="135" xfId="0" applyNumberFormat="1" applyFont="1" applyBorder="1" applyAlignment="1">
      <alignment vertical="center"/>
    </xf>
    <xf numFmtId="177" fontId="50" fillId="60" borderId="81" xfId="0" applyNumberFormat="1" applyFont="1" applyFill="1" applyBorder="1" applyAlignment="1">
      <alignment horizontal="center" vertical="center" wrapText="1"/>
    </xf>
    <xf numFmtId="177" fontId="51" fillId="58" borderId="83" xfId="0" applyNumberFormat="1" applyFont="1" applyFill="1" applyBorder="1" applyAlignment="1">
      <alignment horizontal="center" vertical="center"/>
    </xf>
    <xf numFmtId="177" fontId="50" fillId="0" borderId="101" xfId="0" applyNumberFormat="1" applyFont="1" applyBorder="1" applyAlignment="1">
      <alignment horizontal="center" vertical="center"/>
    </xf>
    <xf numFmtId="177" fontId="50" fillId="0" borderId="0" xfId="1" applyNumberFormat="1" applyFont="1" applyFill="1" applyBorder="1" applyAlignment="1">
      <alignment horizontal="center" vertical="center"/>
    </xf>
    <xf numFmtId="177" fontId="51" fillId="0" borderId="0" xfId="1" applyNumberFormat="1" applyFont="1" applyFill="1" applyBorder="1" applyAlignment="1">
      <alignment horizontal="center" vertical="center"/>
    </xf>
    <xf numFmtId="177" fontId="50" fillId="60" borderId="36" xfId="0" applyNumberFormat="1" applyFont="1" applyFill="1" applyBorder="1" applyAlignment="1">
      <alignment horizontal="center" vertical="center" wrapText="1"/>
    </xf>
    <xf numFmtId="177" fontId="51" fillId="0" borderId="10" xfId="0" applyNumberFormat="1" applyFont="1" applyBorder="1" applyAlignment="1">
      <alignment horizontal="center" vertical="center"/>
    </xf>
    <xf numFmtId="177" fontId="50" fillId="0" borderId="33" xfId="0" applyNumberFormat="1" applyFont="1" applyBorder="1" applyAlignment="1">
      <alignment horizontal="center" vertical="center"/>
    </xf>
    <xf numFmtId="177" fontId="51" fillId="0" borderId="12" xfId="0" applyNumberFormat="1" applyFont="1" applyBorder="1" applyAlignment="1">
      <alignment horizontal="center" vertical="center"/>
    </xf>
    <xf numFmtId="177" fontId="51" fillId="0" borderId="0" xfId="0" applyNumberFormat="1" applyFont="1" applyAlignment="1">
      <alignment horizontal="center" vertical="center"/>
    </xf>
    <xf numFmtId="177" fontId="50" fillId="58" borderId="101" xfId="0" applyNumberFormat="1" applyFont="1" applyFill="1" applyBorder="1" applyAlignment="1">
      <alignment horizontal="center" vertical="center"/>
    </xf>
    <xf numFmtId="0" fontId="16" fillId="60" borderId="91" xfId="0" applyFont="1" applyFill="1" applyBorder="1" applyAlignment="1">
      <alignment vertical="center"/>
    </xf>
    <xf numFmtId="167" fontId="0" fillId="60" borderId="29" xfId="0" applyNumberFormat="1" applyFill="1" applyBorder="1" applyAlignment="1">
      <alignment horizontal="center" vertical="center"/>
    </xf>
    <xf numFmtId="172" fontId="51" fillId="69" borderId="10" xfId="0" applyNumberFormat="1" applyFont="1" applyFill="1" applyBorder="1" applyAlignment="1">
      <alignment horizontal="left" vertical="center" indent="2"/>
    </xf>
    <xf numFmtId="1" fontId="0" fillId="60" borderId="12" xfId="0" applyNumberFormat="1" applyFill="1" applyBorder="1" applyAlignment="1">
      <alignment horizontal="center" vertical="center"/>
    </xf>
    <xf numFmtId="1" fontId="0" fillId="60" borderId="10" xfId="0" applyNumberFormat="1" applyFill="1" applyBorder="1" applyAlignment="1">
      <alignment horizontal="center" vertical="center"/>
    </xf>
    <xf numFmtId="1" fontId="0" fillId="60" borderId="108" xfId="0" applyNumberFormat="1" applyFill="1" applyBorder="1" applyAlignment="1">
      <alignment horizontal="center" vertical="center"/>
    </xf>
    <xf numFmtId="0" fontId="45" fillId="58" borderId="42" xfId="0" applyFont="1" applyFill="1" applyBorder="1" applyAlignment="1">
      <alignment horizontal="center" vertical="center"/>
    </xf>
    <xf numFmtId="0" fontId="45" fillId="58" borderId="22" xfId="0" applyFont="1" applyFill="1" applyBorder="1" applyAlignment="1">
      <alignment horizontal="center" vertical="center"/>
    </xf>
    <xf numFmtId="0" fontId="45" fillId="58" borderId="22" xfId="0" applyFont="1" applyFill="1" applyBorder="1" applyAlignment="1">
      <alignment horizontal="center" vertical="center" wrapText="1"/>
    </xf>
    <xf numFmtId="0" fontId="45" fillId="58" borderId="81" xfId="0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 vertical="center" wrapText="1"/>
    </xf>
    <xf numFmtId="0" fontId="45" fillId="58" borderId="95" xfId="0" applyFont="1" applyFill="1" applyBorder="1" applyAlignment="1">
      <alignment horizontal="center" vertical="center" wrapText="1"/>
    </xf>
    <xf numFmtId="0" fontId="47" fillId="58" borderId="97" xfId="0" applyFont="1" applyFill="1" applyBorder="1" applyAlignment="1">
      <alignment horizontal="center" vertical="center" wrapText="1"/>
    </xf>
    <xf numFmtId="1" fontId="0" fillId="60" borderId="22" xfId="0" applyNumberFormat="1" applyFill="1" applyBorder="1" applyAlignment="1">
      <alignment horizontal="center" vertical="center"/>
    </xf>
    <xf numFmtId="1" fontId="0" fillId="60" borderId="80" xfId="0" applyNumberFormat="1" applyFill="1" applyBorder="1" applyAlignment="1">
      <alignment horizontal="center" vertical="center"/>
    </xf>
    <xf numFmtId="0" fontId="23" fillId="58" borderId="26" xfId="0" applyFont="1" applyFill="1" applyBorder="1" applyAlignment="1">
      <alignment horizontal="left" vertical="center" wrapText="1"/>
    </xf>
    <xf numFmtId="0" fontId="66" fillId="58" borderId="26" xfId="0" applyFont="1" applyFill="1" applyBorder="1" applyAlignment="1">
      <alignment horizontal="left" vertical="center" wrapText="1"/>
    </xf>
    <xf numFmtId="177" fontId="50" fillId="73" borderId="10" xfId="0" applyNumberFormat="1" applyFont="1" applyFill="1" applyBorder="1" applyAlignment="1">
      <alignment horizontal="center" vertical="center"/>
    </xf>
    <xf numFmtId="177" fontId="50" fillId="58" borderId="10" xfId="0" applyNumberFormat="1" applyFont="1" applyFill="1" applyBorder="1" applyAlignment="1">
      <alignment horizontal="center" vertical="center"/>
    </xf>
    <xf numFmtId="170" fontId="50" fillId="58" borderId="10" xfId="1" applyNumberFormat="1" applyFont="1" applyFill="1" applyBorder="1" applyAlignment="1">
      <alignment horizontal="center" vertical="center"/>
    </xf>
    <xf numFmtId="167" fontId="53" fillId="58" borderId="24" xfId="0" applyNumberFormat="1" applyFont="1" applyFill="1" applyBorder="1" applyAlignment="1">
      <alignment horizontal="center" vertical="center"/>
    </xf>
    <xf numFmtId="10" fontId="50" fillId="58" borderId="103" xfId="1" applyNumberFormat="1" applyFont="1" applyFill="1" applyBorder="1" applyAlignment="1">
      <alignment horizontal="center" vertical="center"/>
    </xf>
    <xf numFmtId="177" fontId="50" fillId="58" borderId="83" xfId="0" applyNumberFormat="1" applyFont="1" applyFill="1" applyBorder="1" applyAlignment="1">
      <alignment horizontal="center" vertical="center"/>
    </xf>
    <xf numFmtId="0" fontId="50" fillId="0" borderId="83" xfId="0" applyFont="1" applyBorder="1" applyAlignment="1">
      <alignment horizontal="center" vertical="center"/>
    </xf>
    <xf numFmtId="177" fontId="50" fillId="0" borderId="10" xfId="0" applyNumberFormat="1" applyFont="1" applyBorder="1" applyAlignment="1">
      <alignment horizontal="center" vertical="center"/>
    </xf>
    <xf numFmtId="9" fontId="16" fillId="58" borderId="12" xfId="0" applyNumberFormat="1" applyFont="1" applyFill="1" applyBorder="1" applyAlignment="1">
      <alignment horizontal="center" vertical="center"/>
    </xf>
    <xf numFmtId="9" fontId="16" fillId="58" borderId="22" xfId="0" applyNumberFormat="1" applyFont="1" applyFill="1" applyBorder="1" applyAlignment="1">
      <alignment horizontal="center" vertical="center"/>
    </xf>
    <xf numFmtId="9" fontId="16" fillId="58" borderId="83" xfId="0" applyNumberFormat="1" applyFont="1" applyFill="1" applyBorder="1" applyAlignment="1">
      <alignment horizontal="center" vertical="center"/>
    </xf>
    <xf numFmtId="9" fontId="16" fillId="58" borderId="10" xfId="0" applyNumberFormat="1" applyFont="1" applyFill="1" applyBorder="1" applyAlignment="1">
      <alignment horizontal="center" vertical="center"/>
    </xf>
    <xf numFmtId="9" fontId="16" fillId="0" borderId="136" xfId="1" applyFont="1" applyFill="1" applyBorder="1" applyAlignment="1">
      <alignment horizontal="center" vertical="center"/>
    </xf>
    <xf numFmtId="9" fontId="16" fillId="0" borderId="137" xfId="1" applyFont="1" applyFill="1" applyBorder="1" applyAlignment="1">
      <alignment horizontal="center" vertical="center"/>
    </xf>
    <xf numFmtId="9" fontId="16" fillId="71" borderId="137" xfId="1" applyFont="1" applyFill="1" applyBorder="1" applyAlignment="1">
      <alignment horizontal="center" vertical="center"/>
    </xf>
    <xf numFmtId="9" fontId="16" fillId="0" borderId="138" xfId="1" applyFont="1" applyFill="1" applyBorder="1" applyAlignment="1">
      <alignment horizontal="center" vertical="center"/>
    </xf>
    <xf numFmtId="9" fontId="16" fillId="0" borderId="23" xfId="1" applyFont="1" applyFill="1" applyBorder="1" applyAlignment="1">
      <alignment horizontal="center" vertical="center"/>
    </xf>
    <xf numFmtId="9" fontId="16" fillId="0" borderId="151" xfId="1" applyFont="1" applyFill="1" applyBorder="1" applyAlignment="1">
      <alignment horizontal="center" vertical="center"/>
    </xf>
    <xf numFmtId="0" fontId="50" fillId="81" borderId="125" xfId="0" applyFont="1" applyFill="1" applyBorder="1" applyAlignment="1">
      <alignment horizontal="center" vertical="center" wrapText="1"/>
    </xf>
    <xf numFmtId="0" fontId="50" fillId="81" borderId="102" xfId="0" applyFont="1" applyFill="1" applyBorder="1" applyAlignment="1">
      <alignment horizontal="center" vertical="center" wrapText="1"/>
    </xf>
    <xf numFmtId="0" fontId="50" fillId="81" borderId="142" xfId="0" applyFont="1" applyFill="1" applyBorder="1" applyAlignment="1">
      <alignment horizontal="center" vertical="center" wrapText="1"/>
    </xf>
    <xf numFmtId="0" fontId="50" fillId="61" borderId="152" xfId="0" applyFont="1" applyFill="1" applyBorder="1" applyAlignment="1">
      <alignment horizontal="center" vertical="center" wrapText="1"/>
    </xf>
    <xf numFmtId="0" fontId="50" fillId="61" borderId="116" xfId="0" applyFont="1" applyFill="1" applyBorder="1" applyAlignment="1">
      <alignment horizontal="center" vertical="center" wrapText="1"/>
    </xf>
    <xf numFmtId="0" fontId="50" fillId="61" borderId="147" xfId="0" applyFont="1" applyFill="1" applyBorder="1" applyAlignment="1">
      <alignment horizontal="center" vertical="center" wrapText="1"/>
    </xf>
    <xf numFmtId="0" fontId="50" fillId="55" borderId="82" xfId="0" applyFont="1" applyFill="1" applyBorder="1" applyAlignment="1">
      <alignment horizontal="center" vertical="center" wrapText="1"/>
    </xf>
    <xf numFmtId="0" fontId="50" fillId="55" borderId="109" xfId="0" applyFont="1" applyFill="1" applyBorder="1" applyAlignment="1">
      <alignment horizontal="center" vertical="center" wrapText="1"/>
    </xf>
    <xf numFmtId="0" fontId="50" fillId="55" borderId="107" xfId="0" applyFont="1" applyFill="1" applyBorder="1" applyAlignment="1">
      <alignment horizontal="center" vertical="center" wrapText="1"/>
    </xf>
    <xf numFmtId="0" fontId="50" fillId="56" borderId="40" xfId="0" applyFont="1" applyFill="1" applyBorder="1" applyAlignment="1">
      <alignment horizontal="center" vertical="center" wrapText="1"/>
    </xf>
    <xf numFmtId="0" fontId="50" fillId="56" borderId="66" xfId="0" applyFont="1" applyFill="1" applyBorder="1" applyAlignment="1">
      <alignment horizontal="center" vertical="center" wrapText="1"/>
    </xf>
    <xf numFmtId="0" fontId="50" fillId="56" borderId="71" xfId="0" applyFont="1" applyFill="1" applyBorder="1" applyAlignment="1">
      <alignment horizontal="center" vertical="center" wrapText="1"/>
    </xf>
    <xf numFmtId="177" fontId="50" fillId="55" borderId="24" xfId="0" applyNumberFormat="1" applyFont="1" applyFill="1" applyBorder="1" applyAlignment="1">
      <alignment horizontal="center" vertical="top" wrapText="1"/>
    </xf>
    <xf numFmtId="177" fontId="50" fillId="55" borderId="25" xfId="0" applyNumberFormat="1" applyFont="1" applyFill="1" applyBorder="1" applyAlignment="1">
      <alignment horizontal="center" vertical="top" wrapText="1"/>
    </xf>
    <xf numFmtId="177" fontId="50" fillId="55" borderId="26" xfId="0" applyNumberFormat="1" applyFont="1" applyFill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169" fontId="50" fillId="55" borderId="11" xfId="0" applyNumberFormat="1" applyFont="1" applyFill="1" applyBorder="1" applyAlignment="1">
      <alignment horizontal="center" vertical="center" wrapText="1"/>
    </xf>
    <xf numFmtId="169" fontId="50" fillId="55" borderId="27" xfId="0" applyNumberFormat="1" applyFont="1" applyFill="1" applyBorder="1" applyAlignment="1">
      <alignment horizontal="center" vertical="center" wrapText="1"/>
    </xf>
    <xf numFmtId="169" fontId="50" fillId="55" borderId="28" xfId="0" applyNumberFormat="1" applyFont="1" applyFill="1" applyBorder="1" applyAlignment="1">
      <alignment horizontal="center" vertical="center" wrapText="1"/>
    </xf>
    <xf numFmtId="0" fontId="50" fillId="0" borderId="106" xfId="0" applyFont="1" applyBorder="1" applyAlignment="1">
      <alignment horizontal="center" vertical="center" wrapText="1"/>
    </xf>
    <xf numFmtId="0" fontId="50" fillId="0" borderId="118" xfId="0" applyFont="1" applyBorder="1" applyAlignment="1">
      <alignment horizontal="center" vertical="center" wrapText="1"/>
    </xf>
    <xf numFmtId="0" fontId="50" fillId="62" borderId="152" xfId="0" applyFont="1" applyFill="1" applyBorder="1" applyAlignment="1">
      <alignment horizontal="center" vertical="center" wrapText="1"/>
    </xf>
    <xf numFmtId="0" fontId="50" fillId="62" borderId="116" xfId="0" applyFont="1" applyFill="1" applyBorder="1" applyAlignment="1">
      <alignment horizontal="center" vertical="center" wrapText="1"/>
    </xf>
    <xf numFmtId="0" fontId="50" fillId="62" borderId="147" xfId="0" applyFont="1" applyFill="1" applyBorder="1" applyAlignment="1">
      <alignment horizontal="center" vertical="center" wrapText="1"/>
    </xf>
    <xf numFmtId="0" fontId="16" fillId="57" borderId="83" xfId="0" applyFont="1" applyFill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 wrapText="1"/>
    </xf>
    <xf numFmtId="0" fontId="16" fillId="56" borderId="97" xfId="0" applyFont="1" applyFill="1" applyBorder="1" applyAlignment="1">
      <alignment horizontal="center" vertical="center"/>
    </xf>
    <xf numFmtId="0" fontId="16" fillId="56" borderId="83" xfId="0" applyFont="1" applyFill="1" applyBorder="1" applyAlignment="1">
      <alignment horizontal="center" vertical="center"/>
    </xf>
    <xf numFmtId="2" fontId="16" fillId="57" borderId="23" xfId="0" applyNumberFormat="1" applyFont="1" applyFill="1" applyBorder="1" applyAlignment="1">
      <alignment horizontal="center" vertical="center"/>
    </xf>
    <xf numFmtId="2" fontId="16" fillId="57" borderId="12" xfId="0" applyNumberFormat="1" applyFont="1" applyFill="1" applyBorder="1" applyAlignment="1">
      <alignment horizontal="center" vertical="center"/>
    </xf>
    <xf numFmtId="0" fontId="16" fillId="57" borderId="23" xfId="0" applyFont="1" applyFill="1" applyBorder="1" applyAlignment="1">
      <alignment horizontal="center" vertical="center"/>
    </xf>
    <xf numFmtId="0" fontId="16" fillId="57" borderId="12" xfId="0" applyFont="1" applyFill="1" applyBorder="1" applyAlignment="1">
      <alignment horizontal="center" vertical="center"/>
    </xf>
    <xf numFmtId="2" fontId="16" fillId="57" borderId="11" xfId="0" applyNumberFormat="1" applyFont="1" applyFill="1" applyBorder="1" applyAlignment="1">
      <alignment horizontal="center" vertical="center"/>
    </xf>
    <xf numFmtId="2" fontId="16" fillId="57" borderId="28" xfId="0" applyNumberFormat="1" applyFont="1" applyFill="1" applyBorder="1" applyAlignment="1">
      <alignment horizontal="center" vertical="center"/>
    </xf>
    <xf numFmtId="0" fontId="16" fillId="57" borderId="32" xfId="0" applyFont="1" applyFill="1" applyBorder="1" applyAlignment="1">
      <alignment horizontal="center" vertical="center"/>
    </xf>
    <xf numFmtId="0" fontId="16" fillId="57" borderId="28" xfId="0" applyFont="1" applyFill="1" applyBorder="1" applyAlignment="1">
      <alignment horizontal="center" vertical="center"/>
    </xf>
    <xf numFmtId="0" fontId="16" fillId="56" borderId="10" xfId="0" applyFont="1" applyFill="1" applyBorder="1" applyAlignment="1">
      <alignment horizontal="center" vertical="center"/>
    </xf>
    <xf numFmtId="0" fontId="16" fillId="57" borderId="10" xfId="0" applyFont="1" applyFill="1" applyBorder="1" applyAlignment="1">
      <alignment horizontal="center" vertical="center"/>
    </xf>
    <xf numFmtId="2" fontId="16" fillId="57" borderId="10" xfId="0" applyNumberFormat="1" applyFont="1" applyFill="1" applyBorder="1" applyAlignment="1">
      <alignment horizontal="center" vertical="center"/>
    </xf>
    <xf numFmtId="2" fontId="16" fillId="57" borderId="22" xfId="0" applyNumberFormat="1" applyFont="1" applyFill="1" applyBorder="1" applyAlignment="1">
      <alignment horizontal="center" vertical="center"/>
    </xf>
    <xf numFmtId="0" fontId="16" fillId="55" borderId="24" xfId="0" applyFont="1" applyFill="1" applyBorder="1" applyAlignment="1">
      <alignment horizontal="center" vertical="center" wrapText="1"/>
    </xf>
    <xf numFmtId="0" fontId="16" fillId="55" borderId="25" xfId="0" applyFont="1" applyFill="1" applyBorder="1" applyAlignment="1">
      <alignment horizontal="center" vertical="center" wrapText="1"/>
    </xf>
    <xf numFmtId="0" fontId="16" fillId="55" borderId="26" xfId="0" applyFont="1" applyFill="1" applyBorder="1" applyAlignment="1">
      <alignment horizontal="center" vertical="center" wrapText="1"/>
    </xf>
    <xf numFmtId="169" fontId="16" fillId="55" borderId="11" xfId="0" applyNumberFormat="1" applyFont="1" applyFill="1" applyBorder="1" applyAlignment="1">
      <alignment horizontal="center" vertical="center" wrapText="1"/>
    </xf>
    <xf numFmtId="169" fontId="16" fillId="55" borderId="27" xfId="0" applyNumberFormat="1" applyFont="1" applyFill="1" applyBorder="1" applyAlignment="1">
      <alignment horizontal="center" vertical="center" wrapText="1"/>
    </xf>
    <xf numFmtId="169" fontId="16" fillId="55" borderId="28" xfId="0" applyNumberFormat="1" applyFont="1" applyFill="1" applyBorder="1" applyAlignment="1">
      <alignment horizontal="center" vertical="center" wrapText="1"/>
    </xf>
    <xf numFmtId="0" fontId="16" fillId="60" borderId="148" xfId="0" applyFont="1" applyFill="1" applyBorder="1" applyAlignment="1">
      <alignment horizontal="center" vertical="center"/>
    </xf>
    <xf numFmtId="0" fontId="16" fillId="60" borderId="149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60" borderId="105" xfId="0" applyFont="1" applyFill="1" applyBorder="1" applyAlignment="1">
      <alignment horizontal="center" vertical="center"/>
    </xf>
    <xf numFmtId="0" fontId="16" fillId="60" borderId="100" xfId="0" applyFont="1" applyFill="1" applyBorder="1" applyAlignment="1">
      <alignment horizontal="center" vertical="center"/>
    </xf>
    <xf numFmtId="0" fontId="16" fillId="60" borderId="117" xfId="0" applyFont="1" applyFill="1" applyBorder="1" applyAlignment="1">
      <alignment horizontal="center" vertical="center"/>
    </xf>
    <xf numFmtId="0" fontId="16" fillId="60" borderId="92" xfId="0" applyFont="1" applyFill="1" applyBorder="1" applyAlignment="1">
      <alignment horizontal="center" vertical="center"/>
    </xf>
    <xf numFmtId="0" fontId="16" fillId="60" borderId="93" xfId="0" applyFont="1" applyFill="1" applyBorder="1" applyAlignment="1">
      <alignment horizontal="center" vertical="center"/>
    </xf>
    <xf numFmtId="0" fontId="16" fillId="60" borderId="92" xfId="0" applyFont="1" applyFill="1" applyBorder="1" applyAlignment="1">
      <alignment horizontal="center" vertical="center" wrapText="1"/>
    </xf>
    <xf numFmtId="0" fontId="16" fillId="60" borderId="93" xfId="0" applyFont="1" applyFill="1" applyBorder="1" applyAlignment="1">
      <alignment horizontal="center" vertical="center" wrapText="1"/>
    </xf>
    <xf numFmtId="0" fontId="45" fillId="0" borderId="95" xfId="0" applyFont="1" applyBorder="1" applyAlignment="1">
      <alignment horizontal="center" vertical="center"/>
    </xf>
    <xf numFmtId="0" fontId="45" fillId="0" borderId="102" xfId="0" applyFont="1" applyBorder="1" applyAlignment="1">
      <alignment horizontal="center" vertical="center"/>
    </xf>
    <xf numFmtId="0" fontId="46" fillId="75" borderId="84" xfId="0" applyFont="1" applyFill="1" applyBorder="1" applyAlignment="1">
      <alignment horizontal="center" vertical="center" wrapText="1"/>
    </xf>
    <xf numFmtId="0" fontId="46" fillId="75" borderId="109" xfId="0" applyFont="1" applyFill="1" applyBorder="1" applyAlignment="1">
      <alignment horizontal="center" vertical="center" wrapText="1"/>
    </xf>
    <xf numFmtId="0" fontId="46" fillId="75" borderId="107" xfId="0" applyFont="1" applyFill="1" applyBorder="1" applyAlignment="1">
      <alignment horizontal="center" vertical="center" wrapText="1"/>
    </xf>
    <xf numFmtId="0" fontId="46" fillId="77" borderId="96" xfId="0" applyFont="1" applyFill="1" applyBorder="1" applyAlignment="1">
      <alignment horizontal="center" vertical="center" wrapText="1"/>
    </xf>
    <xf numFmtId="0" fontId="46" fillId="77" borderId="125" xfId="0" applyFont="1" applyFill="1" applyBorder="1" applyAlignment="1">
      <alignment horizontal="center" vertical="center" wrapText="1"/>
    </xf>
    <xf numFmtId="0" fontId="46" fillId="78" borderId="96" xfId="0" applyFont="1" applyFill="1" applyBorder="1" applyAlignment="1">
      <alignment horizontal="center" vertical="center" wrapText="1"/>
    </xf>
    <xf numFmtId="0" fontId="46" fillId="78" borderId="125" xfId="0" applyFont="1" applyFill="1" applyBorder="1" applyAlignment="1">
      <alignment horizontal="center" vertical="center" wrapText="1"/>
    </xf>
    <xf numFmtId="0" fontId="46" fillId="80" borderId="96" xfId="0" applyFont="1" applyFill="1" applyBorder="1" applyAlignment="1">
      <alignment horizontal="center" vertical="center" wrapText="1"/>
    </xf>
    <xf numFmtId="0" fontId="46" fillId="80" borderId="126" xfId="0" applyFont="1" applyFill="1" applyBorder="1" applyAlignment="1">
      <alignment horizontal="center" vertical="center" wrapText="1"/>
    </xf>
    <xf numFmtId="0" fontId="46" fillId="80" borderId="125" xfId="0" applyFont="1" applyFill="1" applyBorder="1" applyAlignment="1">
      <alignment horizontal="center" vertical="center" wrapText="1"/>
    </xf>
    <xf numFmtId="0" fontId="48" fillId="55" borderId="54" xfId="0" applyFont="1" applyFill="1" applyBorder="1" applyAlignment="1">
      <alignment horizontal="center" vertical="center" wrapText="1"/>
    </xf>
    <xf numFmtId="169" fontId="48" fillId="55" borderId="56" xfId="0" applyNumberFormat="1" applyFont="1" applyFill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60" borderId="10" xfId="0" applyFont="1" applyFill="1" applyBorder="1" applyAlignment="1">
      <alignment horizontal="center" vertical="center"/>
    </xf>
    <xf numFmtId="0" fontId="46" fillId="61" borderId="41" xfId="0" applyFont="1" applyFill="1" applyBorder="1" applyAlignment="1">
      <alignment horizontal="center" vertical="center" wrapText="1"/>
    </xf>
    <xf numFmtId="0" fontId="46" fillId="61" borderId="66" xfId="0" applyFont="1" applyFill="1" applyBorder="1" applyAlignment="1">
      <alignment horizontal="center" vertical="center" wrapText="1"/>
    </xf>
    <xf numFmtId="0" fontId="46" fillId="61" borderId="71" xfId="0" applyFont="1" applyFill="1" applyBorder="1" applyAlignment="1">
      <alignment horizontal="center" vertical="center" wrapText="1"/>
    </xf>
    <xf numFmtId="0" fontId="46" fillId="56" borderId="146" xfId="0" applyFont="1" applyFill="1" applyBorder="1" applyAlignment="1">
      <alignment horizontal="center" vertical="center" wrapText="1"/>
    </xf>
    <xf numFmtId="0" fontId="46" fillId="56" borderId="147" xfId="0" applyFont="1" applyFill="1" applyBorder="1" applyAlignment="1">
      <alignment horizontal="center" vertical="center" wrapText="1"/>
    </xf>
    <xf numFmtId="0" fontId="45" fillId="0" borderId="86" xfId="0" applyFont="1" applyBorder="1" applyAlignment="1">
      <alignment horizontal="center" vertical="center" wrapText="1"/>
    </xf>
    <xf numFmtId="0" fontId="45" fillId="0" borderId="90" xfId="0" applyFont="1" applyBorder="1" applyAlignment="1">
      <alignment horizontal="center" vertical="center" wrapText="1"/>
    </xf>
    <xf numFmtId="0" fontId="46" fillId="55" borderId="85" xfId="0" applyFont="1" applyFill="1" applyBorder="1" applyAlignment="1">
      <alignment horizontal="center" vertical="center" wrapText="1"/>
    </xf>
    <xf numFmtId="0" fontId="46" fillId="55" borderId="89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74" borderId="96" xfId="0" applyFont="1" applyFill="1" applyBorder="1" applyAlignment="1">
      <alignment horizontal="center" vertical="center" wrapText="1"/>
    </xf>
    <xf numFmtId="0" fontId="46" fillId="74" borderId="125" xfId="0" applyFont="1" applyFill="1" applyBorder="1" applyAlignment="1">
      <alignment horizontal="center" vertical="center" wrapText="1"/>
    </xf>
    <xf numFmtId="0" fontId="46" fillId="76" borderId="96" xfId="0" applyFont="1" applyFill="1" applyBorder="1" applyAlignment="1">
      <alignment horizontal="center" vertical="center" wrapText="1"/>
    </xf>
    <xf numFmtId="0" fontId="46" fillId="76" borderId="125" xfId="0" applyFont="1" applyFill="1" applyBorder="1" applyAlignment="1">
      <alignment horizontal="center" vertical="center" wrapText="1"/>
    </xf>
    <xf numFmtId="0" fontId="46" fillId="79" borderId="96" xfId="0" applyFont="1" applyFill="1" applyBorder="1" applyAlignment="1">
      <alignment horizontal="center" vertical="center" wrapText="1"/>
    </xf>
    <xf numFmtId="0" fontId="46" fillId="79" borderId="125" xfId="0" applyFont="1" applyFill="1" applyBorder="1" applyAlignment="1">
      <alignment horizontal="center" vertical="center" wrapText="1"/>
    </xf>
    <xf numFmtId="0" fontId="46" fillId="60" borderId="121" xfId="0" applyFont="1" applyFill="1" applyBorder="1" applyAlignment="1">
      <alignment horizontal="center" vertical="center"/>
    </xf>
    <xf numFmtId="0" fontId="46" fillId="60" borderId="89" xfId="0" applyFont="1" applyFill="1" applyBorder="1" applyAlignment="1">
      <alignment horizontal="center" vertical="center"/>
    </xf>
    <xf numFmtId="0" fontId="46" fillId="60" borderId="85" xfId="0" applyFont="1" applyFill="1" applyBorder="1" applyAlignment="1">
      <alignment horizontal="center" vertical="center"/>
    </xf>
    <xf numFmtId="0" fontId="16" fillId="72" borderId="146" xfId="0" applyFont="1" applyFill="1" applyBorder="1" applyAlignment="1">
      <alignment horizontal="center" vertical="center"/>
    </xf>
    <xf numFmtId="0" fontId="16" fillId="72" borderId="111" xfId="0" applyFont="1" applyFill="1" applyBorder="1" applyAlignment="1">
      <alignment horizontal="center" vertical="center"/>
    </xf>
    <xf numFmtId="0" fontId="16" fillId="72" borderId="113" xfId="0" applyFont="1" applyFill="1" applyBorder="1" applyAlignment="1">
      <alignment horizontal="center" vertical="center"/>
    </xf>
    <xf numFmtId="0" fontId="16" fillId="72" borderId="116" xfId="0" applyFont="1" applyFill="1" applyBorder="1" applyAlignment="1">
      <alignment horizontal="center" vertical="center"/>
    </xf>
    <xf numFmtId="0" fontId="16" fillId="72" borderId="0" xfId="0" applyFont="1" applyFill="1" applyAlignment="1">
      <alignment horizontal="center" vertical="center"/>
    </xf>
    <xf numFmtId="0" fontId="16" fillId="72" borderId="114" xfId="0" applyFont="1" applyFill="1" applyBorder="1" applyAlignment="1">
      <alignment horizontal="center" vertical="center"/>
    </xf>
    <xf numFmtId="169" fontId="16" fillId="72" borderId="147" xfId="0" applyNumberFormat="1" applyFont="1" applyFill="1" applyBorder="1" applyAlignment="1">
      <alignment horizontal="center"/>
    </xf>
    <xf numFmtId="169" fontId="16" fillId="72" borderId="135" xfId="0" applyNumberFormat="1" applyFont="1" applyFill="1" applyBorder="1" applyAlignment="1">
      <alignment horizontal="center"/>
    </xf>
    <xf numFmtId="169" fontId="16" fillId="72" borderId="115" xfId="0" applyNumberFormat="1" applyFont="1" applyFill="1" applyBorder="1" applyAlignment="1">
      <alignment horizontal="center"/>
    </xf>
    <xf numFmtId="0" fontId="46" fillId="60" borderId="96" xfId="0" applyFont="1" applyFill="1" applyBorder="1" applyAlignment="1">
      <alignment horizontal="center" vertical="center"/>
    </xf>
    <xf numFmtId="0" fontId="46" fillId="60" borderId="125" xfId="0" applyFont="1" applyFill="1" applyBorder="1" applyAlignment="1">
      <alignment horizontal="center" vertical="center"/>
    </xf>
    <xf numFmtId="0" fontId="46" fillId="0" borderId="190" xfId="0" applyFont="1" applyBorder="1" applyAlignment="1">
      <alignment horizontal="center" vertical="center"/>
    </xf>
    <xf numFmtId="0" fontId="46" fillId="0" borderId="175" xfId="0" applyFont="1" applyBorder="1" applyAlignment="1">
      <alignment horizontal="center" vertical="center"/>
    </xf>
    <xf numFmtId="0" fontId="46" fillId="0" borderId="192" xfId="0" applyFont="1" applyBorder="1" applyAlignment="1">
      <alignment horizontal="center" vertical="center"/>
    </xf>
    <xf numFmtId="0" fontId="45" fillId="58" borderId="189" xfId="0" applyFont="1" applyFill="1" applyBorder="1" applyAlignment="1">
      <alignment horizontal="center" vertical="center"/>
    </xf>
    <xf numFmtId="0" fontId="45" fillId="58" borderId="94" xfId="0" applyFont="1" applyFill="1" applyBorder="1" applyAlignment="1">
      <alignment horizontal="center" vertical="center"/>
    </xf>
    <xf numFmtId="0" fontId="45" fillId="58" borderId="186" xfId="0" applyFont="1" applyFill="1" applyBorder="1" applyAlignment="1">
      <alignment horizontal="center" vertical="center"/>
    </xf>
    <xf numFmtId="10" fontId="45" fillId="58" borderId="193" xfId="1" applyNumberFormat="1" applyFont="1" applyFill="1" applyBorder="1" applyAlignment="1">
      <alignment horizontal="center" vertical="center"/>
    </xf>
    <xf numFmtId="10" fontId="45" fillId="58" borderId="174" xfId="1" applyNumberFormat="1" applyFont="1" applyFill="1" applyBorder="1" applyAlignment="1">
      <alignment horizontal="center" vertical="center"/>
    </xf>
    <xf numFmtId="10" fontId="45" fillId="58" borderId="187" xfId="1" applyNumberFormat="1" applyFont="1" applyFill="1" applyBorder="1" applyAlignment="1">
      <alignment horizontal="center" vertical="center"/>
    </xf>
    <xf numFmtId="0" fontId="46" fillId="0" borderId="178" xfId="0" applyFont="1" applyBorder="1" applyAlignment="1">
      <alignment horizontal="center" vertical="center"/>
    </xf>
    <xf numFmtId="0" fontId="46" fillId="0" borderId="92" xfId="0" applyFont="1" applyBorder="1" applyAlignment="1">
      <alignment horizontal="center" vertical="center"/>
    </xf>
    <xf numFmtId="0" fontId="46" fillId="0" borderId="93" xfId="0" applyFont="1" applyBorder="1" applyAlignment="1">
      <alignment horizontal="center" vertical="center"/>
    </xf>
    <xf numFmtId="0" fontId="45" fillId="58" borderId="86" xfId="0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 vertical="center"/>
    </xf>
    <xf numFmtId="0" fontId="45" fillId="58" borderId="111" xfId="0" applyFont="1" applyFill="1" applyBorder="1" applyAlignment="1">
      <alignment horizontal="center" vertical="center"/>
    </xf>
    <xf numFmtId="0" fontId="45" fillId="58" borderId="0" xfId="0" applyFont="1" applyFill="1" applyAlignment="1">
      <alignment horizontal="center" vertical="center"/>
    </xf>
    <xf numFmtId="0" fontId="45" fillId="58" borderId="135" xfId="0" applyFont="1" applyFill="1" applyBorder="1" applyAlignment="1">
      <alignment horizontal="center" vertical="center"/>
    </xf>
    <xf numFmtId="0" fontId="45" fillId="58" borderId="110" xfId="0" applyFont="1" applyFill="1" applyBorder="1" applyAlignment="1">
      <alignment horizontal="center" vertical="center"/>
    </xf>
    <xf numFmtId="0" fontId="45" fillId="58" borderId="32" xfId="0" applyFont="1" applyFill="1" applyBorder="1" applyAlignment="1">
      <alignment horizontal="center" vertical="center"/>
    </xf>
    <xf numFmtId="0" fontId="45" fillId="58" borderId="177" xfId="0" applyFont="1" applyFill="1" applyBorder="1" applyAlignment="1">
      <alignment horizontal="center" vertical="center"/>
    </xf>
    <xf numFmtId="170" fontId="45" fillId="58" borderId="176" xfId="1" applyNumberFormat="1" applyFont="1" applyFill="1" applyBorder="1" applyAlignment="1">
      <alignment horizontal="center" vertical="center"/>
    </xf>
    <xf numFmtId="170" fontId="45" fillId="58" borderId="155" xfId="1" applyNumberFormat="1" applyFont="1" applyFill="1" applyBorder="1" applyAlignment="1">
      <alignment horizontal="center" vertical="center"/>
    </xf>
    <xf numFmtId="0" fontId="49" fillId="55" borderId="24" xfId="0" applyFont="1" applyFill="1" applyBorder="1" applyAlignment="1">
      <alignment horizontal="center" vertical="center"/>
    </xf>
    <xf numFmtId="0" fontId="49" fillId="55" borderId="25" xfId="0" applyFont="1" applyFill="1" applyBorder="1" applyAlignment="1">
      <alignment horizontal="center" vertical="center"/>
    </xf>
    <xf numFmtId="0" fontId="49" fillId="55" borderId="26" xfId="0" applyFont="1" applyFill="1" applyBorder="1" applyAlignment="1">
      <alignment horizontal="center" vertical="center"/>
    </xf>
    <xf numFmtId="169" fontId="49" fillId="55" borderId="11" xfId="0" applyNumberFormat="1" applyFont="1" applyFill="1" applyBorder="1" applyAlignment="1">
      <alignment horizontal="center" vertical="center"/>
    </xf>
    <xf numFmtId="169" fontId="49" fillId="55" borderId="27" xfId="0" applyNumberFormat="1" applyFont="1" applyFill="1" applyBorder="1" applyAlignment="1">
      <alignment horizontal="center" vertical="center"/>
    </xf>
    <xf numFmtId="169" fontId="49" fillId="55" borderId="28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58" borderId="95" xfId="0" applyFont="1" applyFill="1" applyBorder="1" applyAlignment="1">
      <alignment horizontal="center" vertical="center"/>
    </xf>
    <xf numFmtId="0" fontId="45" fillId="58" borderId="103" xfId="0" applyFont="1" applyFill="1" applyBorder="1" applyAlignment="1">
      <alignment horizontal="center" vertical="center"/>
    </xf>
    <xf numFmtId="170" fontId="45" fillId="58" borderId="158" xfId="1" applyNumberFormat="1" applyFont="1" applyFill="1" applyBorder="1" applyAlignment="1">
      <alignment horizontal="center" vertical="center"/>
    </xf>
    <xf numFmtId="170" fontId="45" fillId="58" borderId="159" xfId="1" applyNumberFormat="1" applyFont="1" applyFill="1" applyBorder="1" applyAlignment="1">
      <alignment horizontal="center" vertical="center"/>
    </xf>
    <xf numFmtId="170" fontId="45" fillId="58" borderId="145" xfId="1" applyNumberFormat="1" applyFont="1" applyFill="1" applyBorder="1" applyAlignment="1">
      <alignment horizontal="center" vertical="center"/>
    </xf>
    <xf numFmtId="9" fontId="45" fillId="58" borderId="98" xfId="1" applyFont="1" applyFill="1" applyBorder="1" applyAlignment="1">
      <alignment horizontal="center" vertical="center"/>
    </xf>
    <xf numFmtId="9" fontId="45" fillId="58" borderId="88" xfId="1" applyFont="1" applyFill="1" applyBorder="1" applyAlignment="1">
      <alignment horizontal="center" vertical="center"/>
    </xf>
    <xf numFmtId="9" fontId="45" fillId="58" borderId="120" xfId="1" applyFont="1" applyFill="1" applyBorder="1" applyAlignment="1">
      <alignment horizontal="center" vertical="center"/>
    </xf>
    <xf numFmtId="170" fontId="45" fillId="58" borderId="174" xfId="1" applyNumberFormat="1" applyFont="1" applyFill="1" applyBorder="1" applyAlignment="1">
      <alignment horizontal="center" vertical="center"/>
    </xf>
    <xf numFmtId="170" fontId="45" fillId="58" borderId="111" xfId="1" applyNumberFormat="1" applyFont="1" applyFill="1" applyBorder="1" applyAlignment="1">
      <alignment horizontal="center" vertical="center"/>
    </xf>
    <xf numFmtId="170" fontId="45" fillId="58" borderId="114" xfId="1" applyNumberFormat="1" applyFont="1" applyFill="1" applyBorder="1" applyAlignment="1">
      <alignment horizontal="center" vertical="center"/>
    </xf>
    <xf numFmtId="170" fontId="45" fillId="58" borderId="115" xfId="1" applyNumberFormat="1" applyFont="1" applyFill="1" applyBorder="1" applyAlignment="1">
      <alignment horizontal="center" vertical="center"/>
    </xf>
    <xf numFmtId="170" fontId="45" fillId="58" borderId="120" xfId="0" applyNumberFormat="1" applyFont="1" applyFill="1" applyBorder="1" applyAlignment="1">
      <alignment horizontal="center" vertical="center"/>
    </xf>
    <xf numFmtId="170" fontId="45" fillId="58" borderId="159" xfId="0" applyNumberFormat="1" applyFont="1" applyFill="1" applyBorder="1" applyAlignment="1">
      <alignment horizontal="center" vertical="center"/>
    </xf>
    <xf numFmtId="0" fontId="45" fillId="58" borderId="102" xfId="0" applyFont="1" applyFill="1" applyBorder="1" applyAlignment="1">
      <alignment horizontal="center" vertical="center"/>
    </xf>
    <xf numFmtId="170" fontId="45" fillId="58" borderId="180" xfId="1" applyNumberFormat="1" applyFont="1" applyFill="1" applyBorder="1" applyAlignment="1">
      <alignment horizontal="center" vertical="center"/>
    </xf>
    <xf numFmtId="0" fontId="46" fillId="0" borderId="113" xfId="0" applyFont="1" applyBorder="1" applyAlignment="1">
      <alignment horizontal="center" vertical="center"/>
    </xf>
    <xf numFmtId="0" fontId="46" fillId="0" borderId="114" xfId="0" applyFont="1" applyBorder="1" applyAlignment="1">
      <alignment horizontal="center" vertical="center"/>
    </xf>
    <xf numFmtId="0" fontId="46" fillId="0" borderId="129" xfId="0" applyFont="1" applyBorder="1" applyAlignment="1">
      <alignment horizontal="center" vertical="center"/>
    </xf>
    <xf numFmtId="0" fontId="46" fillId="0" borderId="146" xfId="0" applyFont="1" applyBorder="1" applyAlignment="1">
      <alignment horizontal="center" vertical="center"/>
    </xf>
    <xf numFmtId="0" fontId="46" fillId="0" borderId="116" xfId="0" applyFont="1" applyBorder="1" applyAlignment="1">
      <alignment horizontal="center" vertical="center"/>
    </xf>
    <xf numFmtId="0" fontId="45" fillId="58" borderId="181" xfId="0" applyFont="1" applyFill="1" applyBorder="1" applyAlignment="1">
      <alignment horizontal="center" vertical="center"/>
    </xf>
    <xf numFmtId="10" fontId="45" fillId="58" borderId="145" xfId="1" applyNumberFormat="1" applyFont="1" applyFill="1" applyBorder="1" applyAlignment="1">
      <alignment horizontal="center" vertical="center"/>
    </xf>
    <xf numFmtId="10" fontId="45" fillId="58" borderId="88" xfId="1" applyNumberFormat="1" applyFont="1" applyFill="1" applyBorder="1" applyAlignment="1">
      <alignment horizontal="center" vertical="center"/>
    </xf>
    <xf numFmtId="10" fontId="45" fillId="58" borderId="120" xfId="1" applyNumberFormat="1" applyFont="1" applyFill="1" applyBorder="1" applyAlignment="1">
      <alignment horizontal="center" vertical="center"/>
    </xf>
    <xf numFmtId="10" fontId="45" fillId="58" borderId="158" xfId="1" applyNumberFormat="1" applyFont="1" applyFill="1" applyBorder="1" applyAlignment="1">
      <alignment horizontal="center" vertical="center"/>
    </xf>
    <xf numFmtId="10" fontId="45" fillId="58" borderId="159" xfId="1" applyNumberFormat="1" applyFont="1" applyFill="1" applyBorder="1" applyAlignment="1">
      <alignment horizontal="center" vertical="center"/>
    </xf>
    <xf numFmtId="10" fontId="45" fillId="58" borderId="180" xfId="1" applyNumberFormat="1" applyFont="1" applyFill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166" xfId="0" applyFont="1" applyBorder="1" applyAlignment="1">
      <alignment horizontal="center" vertical="center"/>
    </xf>
    <xf numFmtId="0" fontId="46" fillId="0" borderId="188" xfId="0" applyFont="1" applyBorder="1" applyAlignment="1">
      <alignment horizontal="center" vertical="center"/>
    </xf>
    <xf numFmtId="0" fontId="51" fillId="58" borderId="130" xfId="0" applyFont="1" applyFill="1" applyBorder="1" applyAlignment="1">
      <alignment horizontal="center" vertical="center"/>
    </xf>
    <xf numFmtId="0" fontId="51" fillId="58" borderId="114" xfId="0" applyFont="1" applyFill="1" applyBorder="1" applyAlignment="1">
      <alignment horizontal="center" vertical="center"/>
    </xf>
    <xf numFmtId="0" fontId="51" fillId="58" borderId="129" xfId="0" applyFont="1" applyFill="1" applyBorder="1" applyAlignment="1">
      <alignment horizontal="center" vertical="center"/>
    </xf>
    <xf numFmtId="15" fontId="50" fillId="55" borderId="24" xfId="0" applyNumberFormat="1" applyFont="1" applyFill="1" applyBorder="1" applyAlignment="1">
      <alignment horizontal="center"/>
    </xf>
    <xf numFmtId="15" fontId="50" fillId="55" borderId="25" xfId="0" applyNumberFormat="1" applyFont="1" applyFill="1" applyBorder="1" applyAlignment="1">
      <alignment horizontal="center"/>
    </xf>
    <xf numFmtId="15" fontId="50" fillId="55" borderId="26" xfId="0" applyNumberFormat="1" applyFont="1" applyFill="1" applyBorder="1" applyAlignment="1">
      <alignment horizontal="center"/>
    </xf>
    <xf numFmtId="169" fontId="50" fillId="55" borderId="11" xfId="0" applyNumberFormat="1" applyFont="1" applyFill="1" applyBorder="1" applyAlignment="1">
      <alignment horizontal="center"/>
    </xf>
    <xf numFmtId="169" fontId="50" fillId="55" borderId="27" xfId="0" applyNumberFormat="1" applyFont="1" applyFill="1" applyBorder="1" applyAlignment="1">
      <alignment horizontal="center"/>
    </xf>
    <xf numFmtId="169" fontId="50" fillId="55" borderId="28" xfId="0" applyNumberFormat="1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16" fillId="0" borderId="147" xfId="0" applyFont="1" applyBorder="1" applyAlignment="1">
      <alignment horizontal="center" vertical="center"/>
    </xf>
    <xf numFmtId="0" fontId="16" fillId="0" borderId="118" xfId="0" applyFont="1" applyBorder="1" applyAlignment="1">
      <alignment horizontal="center" vertical="center"/>
    </xf>
    <xf numFmtId="0" fontId="49" fillId="55" borderId="54" xfId="0" applyFont="1" applyFill="1" applyBorder="1" applyAlignment="1">
      <alignment horizontal="center" vertical="center"/>
    </xf>
    <xf numFmtId="0" fontId="49" fillId="55" borderId="45" xfId="0" applyFont="1" applyFill="1" applyBorder="1" applyAlignment="1">
      <alignment horizontal="center" vertical="center"/>
    </xf>
    <xf numFmtId="0" fontId="49" fillId="55" borderId="55" xfId="0" applyFont="1" applyFill="1" applyBorder="1" applyAlignment="1">
      <alignment horizontal="center" vertical="center"/>
    </xf>
    <xf numFmtId="169" fontId="49" fillId="55" borderId="56" xfId="0" applyNumberFormat="1" applyFont="1" applyFill="1" applyBorder="1" applyAlignment="1">
      <alignment horizontal="center" vertical="center"/>
    </xf>
    <xf numFmtId="169" fontId="49" fillId="55" borderId="34" xfId="0" applyNumberFormat="1" applyFont="1" applyFill="1" applyBorder="1" applyAlignment="1">
      <alignment horizontal="center" vertical="center"/>
    </xf>
    <xf numFmtId="169" fontId="49" fillId="55" borderId="57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60" borderId="46" xfId="0" applyFont="1" applyFill="1" applyBorder="1" applyAlignment="1">
      <alignment horizontal="center" vertical="center"/>
    </xf>
    <xf numFmtId="0" fontId="49" fillId="60" borderId="36" xfId="0" applyFont="1" applyFill="1" applyBorder="1" applyAlignment="1">
      <alignment horizontal="center" vertical="center"/>
    </xf>
    <xf numFmtId="0" fontId="49" fillId="60" borderId="37" xfId="0" applyFont="1" applyFill="1" applyBorder="1" applyAlignment="1">
      <alignment horizontal="center" vertical="center"/>
    </xf>
    <xf numFmtId="0" fontId="16" fillId="64" borderId="74" xfId="0" applyFont="1" applyFill="1" applyBorder="1" applyAlignment="1">
      <alignment horizontal="center" vertical="center"/>
    </xf>
    <xf numFmtId="0" fontId="16" fillId="64" borderId="75" xfId="0" applyFont="1" applyFill="1" applyBorder="1" applyAlignment="1">
      <alignment horizontal="center" vertical="center"/>
    </xf>
    <xf numFmtId="0" fontId="16" fillId="64" borderId="76" xfId="0" applyFont="1" applyFill="1" applyBorder="1" applyAlignment="1">
      <alignment horizontal="center" vertical="center"/>
    </xf>
  </cellXfs>
  <cellStyles count="42113">
    <cellStyle name="20% - Énfasis1" xfId="20" builtinId="30" customBuiltin="1"/>
    <cellStyle name="20% - Énfasis1 2" xfId="946" xr:uid="{00000000-0005-0000-0000-000001000000}"/>
    <cellStyle name="20% - Énfasis1 2 2" xfId="947" xr:uid="{00000000-0005-0000-0000-000002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5" xr:uid="{00000000-0005-0000-0000-00000A000000}"/>
    <cellStyle name="20% - Énfasis2" xfId="24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8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2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6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40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1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5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9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3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7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1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2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6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30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4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8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2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7" builtinId="26" customBuiltin="1"/>
    <cellStyle name="Cálculo" xfId="12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4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3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3" builtinId="16" customBuiltin="1"/>
    <cellStyle name="Encabezado 4" xfId="6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9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3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7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1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5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9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10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stilo 1" xfId="42110" xr:uid="{00000000-0005-0000-0000-000097160000}"/>
    <cellStyle name="Excel Built-in Normal" xfId="1094" xr:uid="{00000000-0005-0000-0000-000098160000}"/>
    <cellStyle name="Hipervínculo 2" xfId="942" xr:uid="{00000000-0005-0000-0000-000099160000}"/>
    <cellStyle name="Hipervínculo 2 2" xfId="42106" xr:uid="{00000000-0005-0000-0000-00009A160000}"/>
    <cellStyle name="Hipervínculo 3" xfId="943" xr:uid="{00000000-0005-0000-0000-00009B160000}"/>
    <cellStyle name="Hipervínculo 3 2" xfId="1173" xr:uid="{00000000-0005-0000-0000-00009C160000}"/>
    <cellStyle name="Incorrecto" xfId="8" builtinId="27" customBuiltin="1"/>
    <cellStyle name="Incorrecto 2" xfId="1096" xr:uid="{00000000-0005-0000-0000-00009E160000}"/>
    <cellStyle name="Incorrecto 2 2" xfId="1097" xr:uid="{00000000-0005-0000-0000-00009F160000}"/>
    <cellStyle name="Incorrecto 2 3" xfId="1098" xr:uid="{00000000-0005-0000-0000-0000A0160000}"/>
    <cellStyle name="Incorrecto 2 4" xfId="6784" xr:uid="{00000000-0005-0000-0000-0000A1160000}"/>
    <cellStyle name="Incorrecto 3" xfId="1099" xr:uid="{00000000-0005-0000-0000-0000A2160000}"/>
    <cellStyle name="Incorrecto 4" xfId="6785" xr:uid="{00000000-0005-0000-0000-0000A3160000}"/>
    <cellStyle name="Incorrecto 5" xfId="6786" xr:uid="{00000000-0005-0000-0000-0000A4160000}"/>
    <cellStyle name="Incorrecto 6" xfId="6787" xr:uid="{00000000-0005-0000-0000-0000A5160000}"/>
    <cellStyle name="Incorrecto 7" xfId="6788" xr:uid="{00000000-0005-0000-0000-0000A6160000}"/>
    <cellStyle name="Incorrecto 8" xfId="1095" xr:uid="{00000000-0005-0000-0000-0000A7160000}"/>
    <cellStyle name="Millares 10" xfId="6789" xr:uid="{00000000-0005-0000-0000-0000A8160000}"/>
    <cellStyle name="Millares 11" xfId="6790" xr:uid="{00000000-0005-0000-0000-0000A9160000}"/>
    <cellStyle name="Millares 12" xfId="6791" xr:uid="{00000000-0005-0000-0000-0000AA160000}"/>
    <cellStyle name="Millares 13" xfId="6792" xr:uid="{00000000-0005-0000-0000-0000AB160000}"/>
    <cellStyle name="Millares 14" xfId="6793" xr:uid="{00000000-0005-0000-0000-0000AC160000}"/>
    <cellStyle name="Millares 15" xfId="6794" xr:uid="{00000000-0005-0000-0000-0000AD160000}"/>
    <cellStyle name="Millares 16" xfId="1100" xr:uid="{00000000-0005-0000-0000-0000AE160000}"/>
    <cellStyle name="Millares 2" xfId="1101" xr:uid="{00000000-0005-0000-0000-0000AF160000}"/>
    <cellStyle name="Millares 2 2" xfId="1102" xr:uid="{00000000-0005-0000-0000-0000B0160000}"/>
    <cellStyle name="Millares 2 2 10" xfId="6795" xr:uid="{00000000-0005-0000-0000-0000B1160000}"/>
    <cellStyle name="Millares 2 2 11" xfId="6796" xr:uid="{00000000-0005-0000-0000-0000B2160000}"/>
    <cellStyle name="Millares 2 2 12" xfId="6797" xr:uid="{00000000-0005-0000-0000-0000B3160000}"/>
    <cellStyle name="Millares 2 2 13" xfId="6798" xr:uid="{00000000-0005-0000-0000-0000B4160000}"/>
    <cellStyle name="Millares 2 2 14" xfId="6799" xr:uid="{00000000-0005-0000-0000-0000B5160000}"/>
    <cellStyle name="Millares 2 2 2" xfId="6800" xr:uid="{00000000-0005-0000-0000-0000B6160000}"/>
    <cellStyle name="Millares 2 2 3" xfId="6801" xr:uid="{00000000-0005-0000-0000-0000B7160000}"/>
    <cellStyle name="Millares 2 2 4" xfId="6802" xr:uid="{00000000-0005-0000-0000-0000B8160000}"/>
    <cellStyle name="Millares 2 2 5" xfId="6803" xr:uid="{00000000-0005-0000-0000-0000B9160000}"/>
    <cellStyle name="Millares 2 2 6" xfId="6804" xr:uid="{00000000-0005-0000-0000-0000BA160000}"/>
    <cellStyle name="Millares 2 2 7" xfId="6805" xr:uid="{00000000-0005-0000-0000-0000BB160000}"/>
    <cellStyle name="Millares 2 2 8" xfId="6806" xr:uid="{00000000-0005-0000-0000-0000BC160000}"/>
    <cellStyle name="Millares 2 2 9" xfId="6807" xr:uid="{00000000-0005-0000-0000-0000BD160000}"/>
    <cellStyle name="Millares 2 3" xfId="1103" xr:uid="{00000000-0005-0000-0000-0000BE160000}"/>
    <cellStyle name="Millares 2 3 10" xfId="6808" xr:uid="{00000000-0005-0000-0000-0000BF160000}"/>
    <cellStyle name="Millares 2 3 11" xfId="6809" xr:uid="{00000000-0005-0000-0000-0000C0160000}"/>
    <cellStyle name="Millares 2 3 12" xfId="6810" xr:uid="{00000000-0005-0000-0000-0000C1160000}"/>
    <cellStyle name="Millares 2 3 13" xfId="6811" xr:uid="{00000000-0005-0000-0000-0000C2160000}"/>
    <cellStyle name="Millares 2 3 14" xfId="6812" xr:uid="{00000000-0005-0000-0000-0000C3160000}"/>
    <cellStyle name="Millares 2 3 2" xfId="6813" xr:uid="{00000000-0005-0000-0000-0000C4160000}"/>
    <cellStyle name="Millares 2 3 3" xfId="6814" xr:uid="{00000000-0005-0000-0000-0000C5160000}"/>
    <cellStyle name="Millares 2 3 4" xfId="6815" xr:uid="{00000000-0005-0000-0000-0000C6160000}"/>
    <cellStyle name="Millares 2 3 5" xfId="6816" xr:uid="{00000000-0005-0000-0000-0000C7160000}"/>
    <cellStyle name="Millares 2 3 6" xfId="6817" xr:uid="{00000000-0005-0000-0000-0000C8160000}"/>
    <cellStyle name="Millares 2 3 7" xfId="6818" xr:uid="{00000000-0005-0000-0000-0000C9160000}"/>
    <cellStyle name="Millares 2 3 8" xfId="6819" xr:uid="{00000000-0005-0000-0000-0000CA160000}"/>
    <cellStyle name="Millares 2 3 9" xfId="6820" xr:uid="{00000000-0005-0000-0000-0000CB160000}"/>
    <cellStyle name="Millares 2 4" xfId="6821" xr:uid="{00000000-0005-0000-0000-0000CC160000}"/>
    <cellStyle name="Millares 2 5" xfId="6822" xr:uid="{00000000-0005-0000-0000-0000CD160000}"/>
    <cellStyle name="Millares 2 6" xfId="6823" xr:uid="{00000000-0005-0000-0000-0000CE160000}"/>
    <cellStyle name="Millares 2 7" xfId="6824" xr:uid="{00000000-0005-0000-0000-0000CF160000}"/>
    <cellStyle name="Millares 3" xfId="6825" xr:uid="{00000000-0005-0000-0000-0000D0160000}"/>
    <cellStyle name="Millares 4" xfId="6826" xr:uid="{00000000-0005-0000-0000-0000D1160000}"/>
    <cellStyle name="Millares 4 10" xfId="6827" xr:uid="{00000000-0005-0000-0000-0000D2160000}"/>
    <cellStyle name="Millares 4 10 2" xfId="6828" xr:uid="{00000000-0005-0000-0000-0000D3160000}"/>
    <cellStyle name="Millares 4 11" xfId="6829" xr:uid="{00000000-0005-0000-0000-0000D4160000}"/>
    <cellStyle name="Millares 4 11 2" xfId="6830" xr:uid="{00000000-0005-0000-0000-0000D5160000}"/>
    <cellStyle name="Millares 4 12" xfId="6831" xr:uid="{00000000-0005-0000-0000-0000D6160000}"/>
    <cellStyle name="Millares 4 12 2" xfId="6832" xr:uid="{00000000-0005-0000-0000-0000D7160000}"/>
    <cellStyle name="Millares 4 13" xfId="6833" xr:uid="{00000000-0005-0000-0000-0000D8160000}"/>
    <cellStyle name="Millares 4 2" xfId="6834" xr:uid="{00000000-0005-0000-0000-0000D9160000}"/>
    <cellStyle name="Millares 4 2 10" xfId="6835" xr:uid="{00000000-0005-0000-0000-0000DA160000}"/>
    <cellStyle name="Millares 4 2 10 2" xfId="6836" xr:uid="{00000000-0005-0000-0000-0000DB160000}"/>
    <cellStyle name="Millares 4 2 11" xfId="6837" xr:uid="{00000000-0005-0000-0000-0000DC160000}"/>
    <cellStyle name="Millares 4 2 11 2" xfId="6838" xr:uid="{00000000-0005-0000-0000-0000DD160000}"/>
    <cellStyle name="Millares 4 2 12" xfId="6839" xr:uid="{00000000-0005-0000-0000-0000DE160000}"/>
    <cellStyle name="Millares 4 2 2" xfId="6840" xr:uid="{00000000-0005-0000-0000-0000DF160000}"/>
    <cellStyle name="Millares 4 2 2 10" xfId="6841" xr:uid="{00000000-0005-0000-0000-0000E0160000}"/>
    <cellStyle name="Millares 4 2 2 10 2" xfId="6842" xr:uid="{00000000-0005-0000-0000-0000E1160000}"/>
    <cellStyle name="Millares 4 2 2 11" xfId="6843" xr:uid="{00000000-0005-0000-0000-0000E2160000}"/>
    <cellStyle name="Millares 4 2 2 2" xfId="6844" xr:uid="{00000000-0005-0000-0000-0000E3160000}"/>
    <cellStyle name="Millares 4 2 2 2 2" xfId="6845" xr:uid="{00000000-0005-0000-0000-0000E4160000}"/>
    <cellStyle name="Millares 4 2 2 3" xfId="6846" xr:uid="{00000000-0005-0000-0000-0000E5160000}"/>
    <cellStyle name="Millares 4 2 2 3 2" xfId="6847" xr:uid="{00000000-0005-0000-0000-0000E6160000}"/>
    <cellStyle name="Millares 4 2 2 4" xfId="6848" xr:uid="{00000000-0005-0000-0000-0000E7160000}"/>
    <cellStyle name="Millares 4 2 2 4 2" xfId="6849" xr:uid="{00000000-0005-0000-0000-0000E8160000}"/>
    <cellStyle name="Millares 4 2 2 5" xfId="6850" xr:uid="{00000000-0005-0000-0000-0000E9160000}"/>
    <cellStyle name="Millares 4 2 2 5 2" xfId="6851" xr:uid="{00000000-0005-0000-0000-0000EA160000}"/>
    <cellStyle name="Millares 4 2 2 6" xfId="6852" xr:uid="{00000000-0005-0000-0000-0000EB160000}"/>
    <cellStyle name="Millares 4 2 2 6 2" xfId="6853" xr:uid="{00000000-0005-0000-0000-0000EC160000}"/>
    <cellStyle name="Millares 4 2 2 7" xfId="6854" xr:uid="{00000000-0005-0000-0000-0000ED160000}"/>
    <cellStyle name="Millares 4 2 2 7 2" xfId="6855" xr:uid="{00000000-0005-0000-0000-0000EE160000}"/>
    <cellStyle name="Millares 4 2 2 8" xfId="6856" xr:uid="{00000000-0005-0000-0000-0000EF160000}"/>
    <cellStyle name="Millares 4 2 2 8 2" xfId="6857" xr:uid="{00000000-0005-0000-0000-0000F0160000}"/>
    <cellStyle name="Millares 4 2 2 9" xfId="6858" xr:uid="{00000000-0005-0000-0000-0000F1160000}"/>
    <cellStyle name="Millares 4 2 2 9 2" xfId="6859" xr:uid="{00000000-0005-0000-0000-0000F2160000}"/>
    <cellStyle name="Millares 4 2 3" xfId="6860" xr:uid="{00000000-0005-0000-0000-0000F3160000}"/>
    <cellStyle name="Millares 4 2 3 2" xfId="6861" xr:uid="{00000000-0005-0000-0000-0000F4160000}"/>
    <cellStyle name="Millares 4 2 4" xfId="6862" xr:uid="{00000000-0005-0000-0000-0000F5160000}"/>
    <cellStyle name="Millares 4 2 4 2" xfId="6863" xr:uid="{00000000-0005-0000-0000-0000F6160000}"/>
    <cellStyle name="Millares 4 2 5" xfId="6864" xr:uid="{00000000-0005-0000-0000-0000F7160000}"/>
    <cellStyle name="Millares 4 2 5 2" xfId="6865" xr:uid="{00000000-0005-0000-0000-0000F8160000}"/>
    <cellStyle name="Millares 4 2 6" xfId="6866" xr:uid="{00000000-0005-0000-0000-0000F9160000}"/>
    <cellStyle name="Millares 4 2 6 2" xfId="6867" xr:uid="{00000000-0005-0000-0000-0000FA160000}"/>
    <cellStyle name="Millares 4 2 7" xfId="6868" xr:uid="{00000000-0005-0000-0000-0000FB160000}"/>
    <cellStyle name="Millares 4 2 7 2" xfId="6869" xr:uid="{00000000-0005-0000-0000-0000FC160000}"/>
    <cellStyle name="Millares 4 2 8" xfId="6870" xr:uid="{00000000-0005-0000-0000-0000FD160000}"/>
    <cellStyle name="Millares 4 2 8 2" xfId="6871" xr:uid="{00000000-0005-0000-0000-0000FE160000}"/>
    <cellStyle name="Millares 4 2 9" xfId="6872" xr:uid="{00000000-0005-0000-0000-0000FF160000}"/>
    <cellStyle name="Millares 4 2 9 2" xfId="6873" xr:uid="{00000000-0005-0000-0000-000000170000}"/>
    <cellStyle name="Millares 4 3" xfId="6874" xr:uid="{00000000-0005-0000-0000-000001170000}"/>
    <cellStyle name="Millares 4 3 10" xfId="6875" xr:uid="{00000000-0005-0000-0000-000002170000}"/>
    <cellStyle name="Millares 4 3 10 2" xfId="6876" xr:uid="{00000000-0005-0000-0000-000003170000}"/>
    <cellStyle name="Millares 4 3 11" xfId="6877" xr:uid="{00000000-0005-0000-0000-000004170000}"/>
    <cellStyle name="Millares 4 3 2" xfId="6878" xr:uid="{00000000-0005-0000-0000-000005170000}"/>
    <cellStyle name="Millares 4 3 2 2" xfId="6879" xr:uid="{00000000-0005-0000-0000-000006170000}"/>
    <cellStyle name="Millares 4 3 3" xfId="6880" xr:uid="{00000000-0005-0000-0000-000007170000}"/>
    <cellStyle name="Millares 4 3 3 2" xfId="6881" xr:uid="{00000000-0005-0000-0000-000008170000}"/>
    <cellStyle name="Millares 4 3 4" xfId="6882" xr:uid="{00000000-0005-0000-0000-000009170000}"/>
    <cellStyle name="Millares 4 3 4 2" xfId="6883" xr:uid="{00000000-0005-0000-0000-00000A170000}"/>
    <cellStyle name="Millares 4 3 5" xfId="6884" xr:uid="{00000000-0005-0000-0000-00000B170000}"/>
    <cellStyle name="Millares 4 3 5 2" xfId="6885" xr:uid="{00000000-0005-0000-0000-00000C170000}"/>
    <cellStyle name="Millares 4 3 6" xfId="6886" xr:uid="{00000000-0005-0000-0000-00000D170000}"/>
    <cellStyle name="Millares 4 3 6 2" xfId="6887" xr:uid="{00000000-0005-0000-0000-00000E170000}"/>
    <cellStyle name="Millares 4 3 7" xfId="6888" xr:uid="{00000000-0005-0000-0000-00000F170000}"/>
    <cellStyle name="Millares 4 3 7 2" xfId="6889" xr:uid="{00000000-0005-0000-0000-000010170000}"/>
    <cellStyle name="Millares 4 3 8" xfId="6890" xr:uid="{00000000-0005-0000-0000-000011170000}"/>
    <cellStyle name="Millares 4 3 8 2" xfId="6891" xr:uid="{00000000-0005-0000-0000-000012170000}"/>
    <cellStyle name="Millares 4 3 9" xfId="6892" xr:uid="{00000000-0005-0000-0000-000013170000}"/>
    <cellStyle name="Millares 4 3 9 2" xfId="6893" xr:uid="{00000000-0005-0000-0000-000014170000}"/>
    <cellStyle name="Millares 4 4" xfId="6894" xr:uid="{00000000-0005-0000-0000-000015170000}"/>
    <cellStyle name="Millares 4 4 2" xfId="6895" xr:uid="{00000000-0005-0000-0000-000016170000}"/>
    <cellStyle name="Millares 4 5" xfId="6896" xr:uid="{00000000-0005-0000-0000-000017170000}"/>
    <cellStyle name="Millares 4 5 2" xfId="6897" xr:uid="{00000000-0005-0000-0000-000018170000}"/>
    <cellStyle name="Millares 4 6" xfId="6898" xr:uid="{00000000-0005-0000-0000-000019170000}"/>
    <cellStyle name="Millares 4 6 2" xfId="6899" xr:uid="{00000000-0005-0000-0000-00001A170000}"/>
    <cellStyle name="Millares 4 7" xfId="6900" xr:uid="{00000000-0005-0000-0000-00001B170000}"/>
    <cellStyle name="Millares 4 7 2" xfId="6901" xr:uid="{00000000-0005-0000-0000-00001C170000}"/>
    <cellStyle name="Millares 4 8" xfId="6902" xr:uid="{00000000-0005-0000-0000-00001D170000}"/>
    <cellStyle name="Millares 4 8 2" xfId="6903" xr:uid="{00000000-0005-0000-0000-00001E170000}"/>
    <cellStyle name="Millares 4 9" xfId="6904" xr:uid="{00000000-0005-0000-0000-00001F170000}"/>
    <cellStyle name="Millares 4 9 2" xfId="6905" xr:uid="{00000000-0005-0000-0000-000020170000}"/>
    <cellStyle name="Millares 5" xfId="6906" xr:uid="{00000000-0005-0000-0000-000021170000}"/>
    <cellStyle name="Millares 5 10" xfId="6907" xr:uid="{00000000-0005-0000-0000-000022170000}"/>
    <cellStyle name="Millares 5 10 2" xfId="6908" xr:uid="{00000000-0005-0000-0000-000023170000}"/>
    <cellStyle name="Millares 5 11" xfId="6909" xr:uid="{00000000-0005-0000-0000-000024170000}"/>
    <cellStyle name="Millares 5 11 2" xfId="6910" xr:uid="{00000000-0005-0000-0000-000025170000}"/>
    <cellStyle name="Millares 5 12" xfId="6911" xr:uid="{00000000-0005-0000-0000-000026170000}"/>
    <cellStyle name="Millares 5 12 2" xfId="6912" xr:uid="{00000000-0005-0000-0000-000027170000}"/>
    <cellStyle name="Millares 5 13" xfId="6913" xr:uid="{00000000-0005-0000-0000-000028170000}"/>
    <cellStyle name="Millares 5 2" xfId="6914" xr:uid="{00000000-0005-0000-0000-000029170000}"/>
    <cellStyle name="Millares 5 2 10" xfId="6915" xr:uid="{00000000-0005-0000-0000-00002A170000}"/>
    <cellStyle name="Millares 5 2 10 2" xfId="6916" xr:uid="{00000000-0005-0000-0000-00002B170000}"/>
    <cellStyle name="Millares 5 2 11" xfId="6917" xr:uid="{00000000-0005-0000-0000-00002C170000}"/>
    <cellStyle name="Millares 5 2 11 2" xfId="6918" xr:uid="{00000000-0005-0000-0000-00002D170000}"/>
    <cellStyle name="Millares 5 2 12" xfId="6919" xr:uid="{00000000-0005-0000-0000-00002E170000}"/>
    <cellStyle name="Millares 5 2 2" xfId="6920" xr:uid="{00000000-0005-0000-0000-00002F170000}"/>
    <cellStyle name="Millares 5 2 2 10" xfId="6921" xr:uid="{00000000-0005-0000-0000-000030170000}"/>
    <cellStyle name="Millares 5 2 2 10 2" xfId="6922" xr:uid="{00000000-0005-0000-0000-000031170000}"/>
    <cellStyle name="Millares 5 2 2 11" xfId="6923" xr:uid="{00000000-0005-0000-0000-000032170000}"/>
    <cellStyle name="Millares 5 2 2 2" xfId="6924" xr:uid="{00000000-0005-0000-0000-000033170000}"/>
    <cellStyle name="Millares 5 2 2 2 2" xfId="6925" xr:uid="{00000000-0005-0000-0000-000034170000}"/>
    <cellStyle name="Millares 5 2 2 3" xfId="6926" xr:uid="{00000000-0005-0000-0000-000035170000}"/>
    <cellStyle name="Millares 5 2 2 3 2" xfId="6927" xr:uid="{00000000-0005-0000-0000-000036170000}"/>
    <cellStyle name="Millares 5 2 2 4" xfId="6928" xr:uid="{00000000-0005-0000-0000-000037170000}"/>
    <cellStyle name="Millares 5 2 2 4 2" xfId="6929" xr:uid="{00000000-0005-0000-0000-000038170000}"/>
    <cellStyle name="Millares 5 2 2 5" xfId="6930" xr:uid="{00000000-0005-0000-0000-000039170000}"/>
    <cellStyle name="Millares 5 2 2 5 2" xfId="6931" xr:uid="{00000000-0005-0000-0000-00003A170000}"/>
    <cellStyle name="Millares 5 2 2 6" xfId="6932" xr:uid="{00000000-0005-0000-0000-00003B170000}"/>
    <cellStyle name="Millares 5 2 2 6 2" xfId="6933" xr:uid="{00000000-0005-0000-0000-00003C170000}"/>
    <cellStyle name="Millares 5 2 2 7" xfId="6934" xr:uid="{00000000-0005-0000-0000-00003D170000}"/>
    <cellStyle name="Millares 5 2 2 7 2" xfId="6935" xr:uid="{00000000-0005-0000-0000-00003E170000}"/>
    <cellStyle name="Millares 5 2 2 8" xfId="6936" xr:uid="{00000000-0005-0000-0000-00003F170000}"/>
    <cellStyle name="Millares 5 2 2 8 2" xfId="6937" xr:uid="{00000000-0005-0000-0000-000040170000}"/>
    <cellStyle name="Millares 5 2 2 9" xfId="6938" xr:uid="{00000000-0005-0000-0000-000041170000}"/>
    <cellStyle name="Millares 5 2 2 9 2" xfId="6939" xr:uid="{00000000-0005-0000-0000-000042170000}"/>
    <cellStyle name="Millares 5 2 3" xfId="6940" xr:uid="{00000000-0005-0000-0000-000043170000}"/>
    <cellStyle name="Millares 5 2 3 2" xfId="6941" xr:uid="{00000000-0005-0000-0000-000044170000}"/>
    <cellStyle name="Millares 5 2 4" xfId="6942" xr:uid="{00000000-0005-0000-0000-000045170000}"/>
    <cellStyle name="Millares 5 2 4 2" xfId="6943" xr:uid="{00000000-0005-0000-0000-000046170000}"/>
    <cellStyle name="Millares 5 2 5" xfId="6944" xr:uid="{00000000-0005-0000-0000-000047170000}"/>
    <cellStyle name="Millares 5 2 5 2" xfId="6945" xr:uid="{00000000-0005-0000-0000-000048170000}"/>
    <cellStyle name="Millares 5 2 6" xfId="6946" xr:uid="{00000000-0005-0000-0000-000049170000}"/>
    <cellStyle name="Millares 5 2 6 2" xfId="6947" xr:uid="{00000000-0005-0000-0000-00004A170000}"/>
    <cellStyle name="Millares 5 2 7" xfId="6948" xr:uid="{00000000-0005-0000-0000-00004B170000}"/>
    <cellStyle name="Millares 5 2 7 2" xfId="6949" xr:uid="{00000000-0005-0000-0000-00004C170000}"/>
    <cellStyle name="Millares 5 2 8" xfId="6950" xr:uid="{00000000-0005-0000-0000-00004D170000}"/>
    <cellStyle name="Millares 5 2 8 2" xfId="6951" xr:uid="{00000000-0005-0000-0000-00004E170000}"/>
    <cellStyle name="Millares 5 2 9" xfId="6952" xr:uid="{00000000-0005-0000-0000-00004F170000}"/>
    <cellStyle name="Millares 5 2 9 2" xfId="6953" xr:uid="{00000000-0005-0000-0000-000050170000}"/>
    <cellStyle name="Millares 5 3" xfId="6954" xr:uid="{00000000-0005-0000-0000-000051170000}"/>
    <cellStyle name="Millares 5 3 10" xfId="6955" xr:uid="{00000000-0005-0000-0000-000052170000}"/>
    <cellStyle name="Millares 5 3 10 2" xfId="6956" xr:uid="{00000000-0005-0000-0000-000053170000}"/>
    <cellStyle name="Millares 5 3 11" xfId="6957" xr:uid="{00000000-0005-0000-0000-000054170000}"/>
    <cellStyle name="Millares 5 3 2" xfId="6958" xr:uid="{00000000-0005-0000-0000-000055170000}"/>
    <cellStyle name="Millares 5 3 2 2" xfId="6959" xr:uid="{00000000-0005-0000-0000-000056170000}"/>
    <cellStyle name="Millares 5 3 3" xfId="6960" xr:uid="{00000000-0005-0000-0000-000057170000}"/>
    <cellStyle name="Millares 5 3 3 2" xfId="6961" xr:uid="{00000000-0005-0000-0000-000058170000}"/>
    <cellStyle name="Millares 5 3 4" xfId="6962" xr:uid="{00000000-0005-0000-0000-000059170000}"/>
    <cellStyle name="Millares 5 3 4 2" xfId="6963" xr:uid="{00000000-0005-0000-0000-00005A170000}"/>
    <cellStyle name="Millares 5 3 5" xfId="6964" xr:uid="{00000000-0005-0000-0000-00005B170000}"/>
    <cellStyle name="Millares 5 3 5 2" xfId="6965" xr:uid="{00000000-0005-0000-0000-00005C170000}"/>
    <cellStyle name="Millares 5 3 6" xfId="6966" xr:uid="{00000000-0005-0000-0000-00005D170000}"/>
    <cellStyle name="Millares 5 3 6 2" xfId="6967" xr:uid="{00000000-0005-0000-0000-00005E170000}"/>
    <cellStyle name="Millares 5 3 7" xfId="6968" xr:uid="{00000000-0005-0000-0000-00005F170000}"/>
    <cellStyle name="Millares 5 3 7 2" xfId="6969" xr:uid="{00000000-0005-0000-0000-000060170000}"/>
    <cellStyle name="Millares 5 3 8" xfId="6970" xr:uid="{00000000-0005-0000-0000-000061170000}"/>
    <cellStyle name="Millares 5 3 8 2" xfId="6971" xr:uid="{00000000-0005-0000-0000-000062170000}"/>
    <cellStyle name="Millares 5 3 9" xfId="6972" xr:uid="{00000000-0005-0000-0000-000063170000}"/>
    <cellStyle name="Millares 5 3 9 2" xfId="6973" xr:uid="{00000000-0005-0000-0000-000064170000}"/>
    <cellStyle name="Millares 5 4" xfId="6974" xr:uid="{00000000-0005-0000-0000-000065170000}"/>
    <cellStyle name="Millares 5 4 2" xfId="6975" xr:uid="{00000000-0005-0000-0000-000066170000}"/>
    <cellStyle name="Millares 5 5" xfId="6976" xr:uid="{00000000-0005-0000-0000-000067170000}"/>
    <cellStyle name="Millares 5 5 2" xfId="6977" xr:uid="{00000000-0005-0000-0000-000068170000}"/>
    <cellStyle name="Millares 5 6" xfId="6978" xr:uid="{00000000-0005-0000-0000-000069170000}"/>
    <cellStyle name="Millares 5 6 2" xfId="6979" xr:uid="{00000000-0005-0000-0000-00006A170000}"/>
    <cellStyle name="Millares 5 7" xfId="6980" xr:uid="{00000000-0005-0000-0000-00006B170000}"/>
    <cellStyle name="Millares 5 7 2" xfId="6981" xr:uid="{00000000-0005-0000-0000-00006C170000}"/>
    <cellStyle name="Millares 5 8" xfId="6982" xr:uid="{00000000-0005-0000-0000-00006D170000}"/>
    <cellStyle name="Millares 5 8 2" xfId="6983" xr:uid="{00000000-0005-0000-0000-00006E170000}"/>
    <cellStyle name="Millares 5 9" xfId="6984" xr:uid="{00000000-0005-0000-0000-00006F170000}"/>
    <cellStyle name="Millares 5 9 2" xfId="6985" xr:uid="{00000000-0005-0000-0000-000070170000}"/>
    <cellStyle name="Millares 6" xfId="6986" xr:uid="{00000000-0005-0000-0000-000071170000}"/>
    <cellStyle name="Millares 6 10" xfId="6987" xr:uid="{00000000-0005-0000-0000-000072170000}"/>
    <cellStyle name="Millares 6 10 2" xfId="6988" xr:uid="{00000000-0005-0000-0000-000073170000}"/>
    <cellStyle name="Millares 6 11" xfId="6989" xr:uid="{00000000-0005-0000-0000-000074170000}"/>
    <cellStyle name="Millares 6 11 2" xfId="6990" xr:uid="{00000000-0005-0000-0000-000075170000}"/>
    <cellStyle name="Millares 6 12" xfId="6991" xr:uid="{00000000-0005-0000-0000-000076170000}"/>
    <cellStyle name="Millares 6 12 2" xfId="6992" xr:uid="{00000000-0005-0000-0000-000077170000}"/>
    <cellStyle name="Millares 6 13" xfId="6993" xr:uid="{00000000-0005-0000-0000-000078170000}"/>
    <cellStyle name="Millares 6 2" xfId="6994" xr:uid="{00000000-0005-0000-0000-000079170000}"/>
    <cellStyle name="Millares 6 2 10" xfId="6995" xr:uid="{00000000-0005-0000-0000-00007A170000}"/>
    <cellStyle name="Millares 6 2 10 2" xfId="6996" xr:uid="{00000000-0005-0000-0000-00007B170000}"/>
    <cellStyle name="Millares 6 2 11" xfId="6997" xr:uid="{00000000-0005-0000-0000-00007C170000}"/>
    <cellStyle name="Millares 6 2 11 2" xfId="6998" xr:uid="{00000000-0005-0000-0000-00007D170000}"/>
    <cellStyle name="Millares 6 2 12" xfId="6999" xr:uid="{00000000-0005-0000-0000-00007E170000}"/>
    <cellStyle name="Millares 6 2 2" xfId="7000" xr:uid="{00000000-0005-0000-0000-00007F170000}"/>
    <cellStyle name="Millares 6 2 2 10" xfId="7001" xr:uid="{00000000-0005-0000-0000-000080170000}"/>
    <cellStyle name="Millares 6 2 2 10 2" xfId="7002" xr:uid="{00000000-0005-0000-0000-000081170000}"/>
    <cellStyle name="Millares 6 2 2 11" xfId="7003" xr:uid="{00000000-0005-0000-0000-000082170000}"/>
    <cellStyle name="Millares 6 2 2 2" xfId="7004" xr:uid="{00000000-0005-0000-0000-000083170000}"/>
    <cellStyle name="Millares 6 2 2 2 2" xfId="7005" xr:uid="{00000000-0005-0000-0000-000084170000}"/>
    <cellStyle name="Millares 6 2 2 3" xfId="7006" xr:uid="{00000000-0005-0000-0000-000085170000}"/>
    <cellStyle name="Millares 6 2 2 3 2" xfId="7007" xr:uid="{00000000-0005-0000-0000-000086170000}"/>
    <cellStyle name="Millares 6 2 2 4" xfId="7008" xr:uid="{00000000-0005-0000-0000-000087170000}"/>
    <cellStyle name="Millares 6 2 2 4 2" xfId="7009" xr:uid="{00000000-0005-0000-0000-000088170000}"/>
    <cellStyle name="Millares 6 2 2 5" xfId="7010" xr:uid="{00000000-0005-0000-0000-000089170000}"/>
    <cellStyle name="Millares 6 2 2 5 2" xfId="7011" xr:uid="{00000000-0005-0000-0000-00008A170000}"/>
    <cellStyle name="Millares 6 2 2 6" xfId="7012" xr:uid="{00000000-0005-0000-0000-00008B170000}"/>
    <cellStyle name="Millares 6 2 2 6 2" xfId="7013" xr:uid="{00000000-0005-0000-0000-00008C170000}"/>
    <cellStyle name="Millares 6 2 2 7" xfId="7014" xr:uid="{00000000-0005-0000-0000-00008D170000}"/>
    <cellStyle name="Millares 6 2 2 7 2" xfId="7015" xr:uid="{00000000-0005-0000-0000-00008E170000}"/>
    <cellStyle name="Millares 6 2 2 8" xfId="7016" xr:uid="{00000000-0005-0000-0000-00008F170000}"/>
    <cellStyle name="Millares 6 2 2 8 2" xfId="7017" xr:uid="{00000000-0005-0000-0000-000090170000}"/>
    <cellStyle name="Millares 6 2 2 9" xfId="7018" xr:uid="{00000000-0005-0000-0000-000091170000}"/>
    <cellStyle name="Millares 6 2 2 9 2" xfId="7019" xr:uid="{00000000-0005-0000-0000-000092170000}"/>
    <cellStyle name="Millares 6 2 3" xfId="7020" xr:uid="{00000000-0005-0000-0000-000093170000}"/>
    <cellStyle name="Millares 6 2 3 2" xfId="7021" xr:uid="{00000000-0005-0000-0000-000094170000}"/>
    <cellStyle name="Millares 6 2 4" xfId="7022" xr:uid="{00000000-0005-0000-0000-000095170000}"/>
    <cellStyle name="Millares 6 2 4 2" xfId="7023" xr:uid="{00000000-0005-0000-0000-000096170000}"/>
    <cellStyle name="Millares 6 2 5" xfId="7024" xr:uid="{00000000-0005-0000-0000-000097170000}"/>
    <cellStyle name="Millares 6 2 5 2" xfId="7025" xr:uid="{00000000-0005-0000-0000-000098170000}"/>
    <cellStyle name="Millares 6 2 6" xfId="7026" xr:uid="{00000000-0005-0000-0000-000099170000}"/>
    <cellStyle name="Millares 6 2 6 2" xfId="7027" xr:uid="{00000000-0005-0000-0000-00009A170000}"/>
    <cellStyle name="Millares 6 2 7" xfId="7028" xr:uid="{00000000-0005-0000-0000-00009B170000}"/>
    <cellStyle name="Millares 6 2 7 2" xfId="7029" xr:uid="{00000000-0005-0000-0000-00009C170000}"/>
    <cellStyle name="Millares 6 2 8" xfId="7030" xr:uid="{00000000-0005-0000-0000-00009D170000}"/>
    <cellStyle name="Millares 6 2 8 2" xfId="7031" xr:uid="{00000000-0005-0000-0000-00009E170000}"/>
    <cellStyle name="Millares 6 2 9" xfId="7032" xr:uid="{00000000-0005-0000-0000-00009F170000}"/>
    <cellStyle name="Millares 6 2 9 2" xfId="7033" xr:uid="{00000000-0005-0000-0000-0000A0170000}"/>
    <cellStyle name="Millares 6 3" xfId="7034" xr:uid="{00000000-0005-0000-0000-0000A1170000}"/>
    <cellStyle name="Millares 6 3 10" xfId="7035" xr:uid="{00000000-0005-0000-0000-0000A2170000}"/>
    <cellStyle name="Millares 6 3 10 2" xfId="7036" xr:uid="{00000000-0005-0000-0000-0000A3170000}"/>
    <cellStyle name="Millares 6 3 11" xfId="7037" xr:uid="{00000000-0005-0000-0000-0000A4170000}"/>
    <cellStyle name="Millares 6 3 2" xfId="7038" xr:uid="{00000000-0005-0000-0000-0000A5170000}"/>
    <cellStyle name="Millares 6 3 2 2" xfId="7039" xr:uid="{00000000-0005-0000-0000-0000A6170000}"/>
    <cellStyle name="Millares 6 3 3" xfId="7040" xr:uid="{00000000-0005-0000-0000-0000A7170000}"/>
    <cellStyle name="Millares 6 3 3 2" xfId="7041" xr:uid="{00000000-0005-0000-0000-0000A8170000}"/>
    <cellStyle name="Millares 6 3 4" xfId="7042" xr:uid="{00000000-0005-0000-0000-0000A9170000}"/>
    <cellStyle name="Millares 6 3 4 2" xfId="7043" xr:uid="{00000000-0005-0000-0000-0000AA170000}"/>
    <cellStyle name="Millares 6 3 5" xfId="7044" xr:uid="{00000000-0005-0000-0000-0000AB170000}"/>
    <cellStyle name="Millares 6 3 5 2" xfId="7045" xr:uid="{00000000-0005-0000-0000-0000AC170000}"/>
    <cellStyle name="Millares 6 3 6" xfId="7046" xr:uid="{00000000-0005-0000-0000-0000AD170000}"/>
    <cellStyle name="Millares 6 3 6 2" xfId="7047" xr:uid="{00000000-0005-0000-0000-0000AE170000}"/>
    <cellStyle name="Millares 6 3 7" xfId="7048" xr:uid="{00000000-0005-0000-0000-0000AF170000}"/>
    <cellStyle name="Millares 6 3 7 2" xfId="7049" xr:uid="{00000000-0005-0000-0000-0000B0170000}"/>
    <cellStyle name="Millares 6 3 8" xfId="7050" xr:uid="{00000000-0005-0000-0000-0000B1170000}"/>
    <cellStyle name="Millares 6 3 8 2" xfId="7051" xr:uid="{00000000-0005-0000-0000-0000B2170000}"/>
    <cellStyle name="Millares 6 3 9" xfId="7052" xr:uid="{00000000-0005-0000-0000-0000B3170000}"/>
    <cellStyle name="Millares 6 3 9 2" xfId="7053" xr:uid="{00000000-0005-0000-0000-0000B4170000}"/>
    <cellStyle name="Millares 6 4" xfId="7054" xr:uid="{00000000-0005-0000-0000-0000B5170000}"/>
    <cellStyle name="Millares 6 4 2" xfId="7055" xr:uid="{00000000-0005-0000-0000-0000B6170000}"/>
    <cellStyle name="Millares 6 5" xfId="7056" xr:uid="{00000000-0005-0000-0000-0000B7170000}"/>
    <cellStyle name="Millares 6 5 2" xfId="7057" xr:uid="{00000000-0005-0000-0000-0000B8170000}"/>
    <cellStyle name="Millares 6 6" xfId="7058" xr:uid="{00000000-0005-0000-0000-0000B9170000}"/>
    <cellStyle name="Millares 6 6 2" xfId="7059" xr:uid="{00000000-0005-0000-0000-0000BA170000}"/>
    <cellStyle name="Millares 6 7" xfId="7060" xr:uid="{00000000-0005-0000-0000-0000BB170000}"/>
    <cellStyle name="Millares 6 7 2" xfId="7061" xr:uid="{00000000-0005-0000-0000-0000BC170000}"/>
    <cellStyle name="Millares 6 8" xfId="7062" xr:uid="{00000000-0005-0000-0000-0000BD170000}"/>
    <cellStyle name="Millares 6 8 2" xfId="7063" xr:uid="{00000000-0005-0000-0000-0000BE170000}"/>
    <cellStyle name="Millares 6 9" xfId="7064" xr:uid="{00000000-0005-0000-0000-0000BF170000}"/>
    <cellStyle name="Millares 6 9 2" xfId="7065" xr:uid="{00000000-0005-0000-0000-0000C0170000}"/>
    <cellStyle name="Millares 7" xfId="7066" xr:uid="{00000000-0005-0000-0000-0000C1170000}"/>
    <cellStyle name="Millares 7 10" xfId="7067" xr:uid="{00000000-0005-0000-0000-0000C2170000}"/>
    <cellStyle name="Millares 7 11" xfId="7068" xr:uid="{00000000-0005-0000-0000-0000C3170000}"/>
    <cellStyle name="Millares 7 12" xfId="7069" xr:uid="{00000000-0005-0000-0000-0000C4170000}"/>
    <cellStyle name="Millares 7 2" xfId="7070" xr:uid="{00000000-0005-0000-0000-0000C5170000}"/>
    <cellStyle name="Millares 7 3" xfId="7071" xr:uid="{00000000-0005-0000-0000-0000C6170000}"/>
    <cellStyle name="Millares 7 4" xfId="7072" xr:uid="{00000000-0005-0000-0000-0000C7170000}"/>
    <cellStyle name="Millares 7 5" xfId="7073" xr:uid="{00000000-0005-0000-0000-0000C8170000}"/>
    <cellStyle name="Millares 7 6" xfId="7074" xr:uid="{00000000-0005-0000-0000-0000C9170000}"/>
    <cellStyle name="Millares 7 7" xfId="7075" xr:uid="{00000000-0005-0000-0000-0000CA170000}"/>
    <cellStyle name="Millares 7 8" xfId="7076" xr:uid="{00000000-0005-0000-0000-0000CB170000}"/>
    <cellStyle name="Millares 7 9" xfId="7077" xr:uid="{00000000-0005-0000-0000-0000CC170000}"/>
    <cellStyle name="Millares 8" xfId="7078" xr:uid="{00000000-0005-0000-0000-0000CD170000}"/>
    <cellStyle name="Millares 9" xfId="7079" xr:uid="{00000000-0005-0000-0000-0000CE170000}"/>
    <cellStyle name="Moneda 2" xfId="7080" xr:uid="{00000000-0005-0000-0000-0000CF170000}"/>
    <cellStyle name="Moneda 2 2" xfId="7081" xr:uid="{00000000-0005-0000-0000-0000D0170000}"/>
    <cellStyle name="Moneda 2 3" xfId="7082" xr:uid="{00000000-0005-0000-0000-0000D1170000}"/>
    <cellStyle name="Moneda 3" xfId="7083" xr:uid="{00000000-0005-0000-0000-0000D2170000}"/>
    <cellStyle name="Moneda 4" xfId="7084" xr:uid="{00000000-0005-0000-0000-0000D3170000}"/>
    <cellStyle name="Moneda 5" xfId="7085" xr:uid="{00000000-0005-0000-0000-0000D4170000}"/>
    <cellStyle name="Moneda 6" xfId="7086" xr:uid="{00000000-0005-0000-0000-0000D5170000}"/>
    <cellStyle name="Moneda 7" xfId="7087" xr:uid="{00000000-0005-0000-0000-0000D6170000}"/>
    <cellStyle name="Moneda 8" xfId="1104" xr:uid="{00000000-0005-0000-0000-0000D7170000}"/>
    <cellStyle name="Neutral" xfId="9" builtinId="28" customBuiltin="1"/>
    <cellStyle name="Neutral 2" xfId="1106" xr:uid="{00000000-0005-0000-0000-0000D9170000}"/>
    <cellStyle name="Neutral 2 2" xfId="1107" xr:uid="{00000000-0005-0000-0000-0000DA170000}"/>
    <cellStyle name="Neutral 2 3" xfId="1108" xr:uid="{00000000-0005-0000-0000-0000DB170000}"/>
    <cellStyle name="Neutral 2 4" xfId="7088" xr:uid="{00000000-0005-0000-0000-0000DC170000}"/>
    <cellStyle name="Neutral 3" xfId="1109" xr:uid="{00000000-0005-0000-0000-0000DD170000}"/>
    <cellStyle name="Neutral 4" xfId="7089" xr:uid="{00000000-0005-0000-0000-0000DE170000}"/>
    <cellStyle name="Neutral 5" xfId="7090" xr:uid="{00000000-0005-0000-0000-0000DF170000}"/>
    <cellStyle name="Neutral 6" xfId="7091" xr:uid="{00000000-0005-0000-0000-0000E0170000}"/>
    <cellStyle name="Neutral 7" xfId="7092" xr:uid="{00000000-0005-0000-0000-0000E1170000}"/>
    <cellStyle name="Neutral 8" xfId="1105" xr:uid="{00000000-0005-0000-0000-0000E2170000}"/>
    <cellStyle name="Normal" xfId="0" builtinId="0"/>
    <cellStyle name="Normal 10" xfId="43" xr:uid="{00000000-0005-0000-0000-0000E4170000}"/>
    <cellStyle name="Normal 10 10" xfId="7094" xr:uid="{00000000-0005-0000-0000-0000E5170000}"/>
    <cellStyle name="Normal 10 10 2" xfId="7095" xr:uid="{00000000-0005-0000-0000-0000E6170000}"/>
    <cellStyle name="Normal 10 11" xfId="7096" xr:uid="{00000000-0005-0000-0000-0000E7170000}"/>
    <cellStyle name="Normal 10 11 2" xfId="7097" xr:uid="{00000000-0005-0000-0000-0000E8170000}"/>
    <cellStyle name="Normal 10 12" xfId="7098" xr:uid="{00000000-0005-0000-0000-0000E9170000}"/>
    <cellStyle name="Normal 10 12 2" xfId="7099" xr:uid="{00000000-0005-0000-0000-0000EA170000}"/>
    <cellStyle name="Normal 10 13" xfId="7100" xr:uid="{00000000-0005-0000-0000-0000EB170000}"/>
    <cellStyle name="Normal 10 13 2" xfId="7101" xr:uid="{00000000-0005-0000-0000-0000EC170000}"/>
    <cellStyle name="Normal 10 14" xfId="7102" xr:uid="{00000000-0005-0000-0000-0000ED170000}"/>
    <cellStyle name="Normal 10 14 2" xfId="7103" xr:uid="{00000000-0005-0000-0000-0000EE170000}"/>
    <cellStyle name="Normal 10 15" xfId="7104" xr:uid="{00000000-0005-0000-0000-0000EF170000}"/>
    <cellStyle name="Normal 10 15 2" xfId="7105" xr:uid="{00000000-0005-0000-0000-0000F0170000}"/>
    <cellStyle name="Normal 10 16" xfId="7106" xr:uid="{00000000-0005-0000-0000-0000F1170000}"/>
    <cellStyle name="Normal 10 16 2" xfId="7107" xr:uid="{00000000-0005-0000-0000-0000F2170000}"/>
    <cellStyle name="Normal 10 17" xfId="7108" xr:uid="{00000000-0005-0000-0000-0000F3170000}"/>
    <cellStyle name="Normal 10 17 2" xfId="7109" xr:uid="{00000000-0005-0000-0000-0000F4170000}"/>
    <cellStyle name="Normal 10 18" xfId="7110" xr:uid="{00000000-0005-0000-0000-0000F5170000}"/>
    <cellStyle name="Normal 10 18 2" xfId="7111" xr:uid="{00000000-0005-0000-0000-0000F6170000}"/>
    <cellStyle name="Normal 10 19" xfId="7112" xr:uid="{00000000-0005-0000-0000-0000F7170000}"/>
    <cellStyle name="Normal 10 2" xfId="44" xr:uid="{00000000-0005-0000-0000-0000F8170000}"/>
    <cellStyle name="Normal 10 2 2" xfId="45" xr:uid="{00000000-0005-0000-0000-0000F9170000}"/>
    <cellStyle name="Normal 10 20" xfId="7093" xr:uid="{00000000-0005-0000-0000-0000FA170000}"/>
    <cellStyle name="Normal 10 3" xfId="46" xr:uid="{00000000-0005-0000-0000-0000FB170000}"/>
    <cellStyle name="Normal 10 3 2" xfId="47" xr:uid="{00000000-0005-0000-0000-0000FC170000}"/>
    <cellStyle name="Normal 10 4" xfId="48" xr:uid="{00000000-0005-0000-0000-0000FD170000}"/>
    <cellStyle name="Normal 10 4 2" xfId="49" xr:uid="{00000000-0005-0000-0000-0000FE170000}"/>
    <cellStyle name="Normal 10 5" xfId="50" xr:uid="{00000000-0005-0000-0000-0000FF170000}"/>
    <cellStyle name="Normal 10 5 2" xfId="51" xr:uid="{00000000-0005-0000-0000-000000180000}"/>
    <cellStyle name="Normal 10 6" xfId="52" xr:uid="{00000000-0005-0000-0000-000001180000}"/>
    <cellStyle name="Normal 10 6 2" xfId="53" xr:uid="{00000000-0005-0000-0000-000002180000}"/>
    <cellStyle name="Normal 10 7" xfId="54" xr:uid="{00000000-0005-0000-0000-000003180000}"/>
    <cellStyle name="Normal 10 8" xfId="7113" xr:uid="{00000000-0005-0000-0000-000004180000}"/>
    <cellStyle name="Normal 10 8 10" xfId="7114" xr:uid="{00000000-0005-0000-0000-000005180000}"/>
    <cellStyle name="Normal 10 8 10 2" xfId="7115" xr:uid="{00000000-0005-0000-0000-000006180000}"/>
    <cellStyle name="Normal 10 8 11" xfId="7116" xr:uid="{00000000-0005-0000-0000-000007180000}"/>
    <cellStyle name="Normal 10 8 11 2" xfId="7117" xr:uid="{00000000-0005-0000-0000-000008180000}"/>
    <cellStyle name="Normal 10 8 12" xfId="7118" xr:uid="{00000000-0005-0000-0000-000009180000}"/>
    <cellStyle name="Normal 10 8 2" xfId="7119" xr:uid="{00000000-0005-0000-0000-00000A180000}"/>
    <cellStyle name="Normal 10 8 2 10" xfId="7120" xr:uid="{00000000-0005-0000-0000-00000B180000}"/>
    <cellStyle name="Normal 10 8 2 10 2" xfId="7121" xr:uid="{00000000-0005-0000-0000-00000C180000}"/>
    <cellStyle name="Normal 10 8 2 11" xfId="7122" xr:uid="{00000000-0005-0000-0000-00000D180000}"/>
    <cellStyle name="Normal 10 8 2 2" xfId="7123" xr:uid="{00000000-0005-0000-0000-00000E180000}"/>
    <cellStyle name="Normal 10 8 2 2 2" xfId="7124" xr:uid="{00000000-0005-0000-0000-00000F180000}"/>
    <cellStyle name="Normal 10 8 2 3" xfId="7125" xr:uid="{00000000-0005-0000-0000-000010180000}"/>
    <cellStyle name="Normal 10 8 2 3 2" xfId="7126" xr:uid="{00000000-0005-0000-0000-000011180000}"/>
    <cellStyle name="Normal 10 8 2 4" xfId="7127" xr:uid="{00000000-0005-0000-0000-000012180000}"/>
    <cellStyle name="Normal 10 8 2 4 2" xfId="7128" xr:uid="{00000000-0005-0000-0000-000013180000}"/>
    <cellStyle name="Normal 10 8 2 5" xfId="7129" xr:uid="{00000000-0005-0000-0000-000014180000}"/>
    <cellStyle name="Normal 10 8 2 5 2" xfId="7130" xr:uid="{00000000-0005-0000-0000-000015180000}"/>
    <cellStyle name="Normal 10 8 2 6" xfId="7131" xr:uid="{00000000-0005-0000-0000-000016180000}"/>
    <cellStyle name="Normal 10 8 2 6 2" xfId="7132" xr:uid="{00000000-0005-0000-0000-000017180000}"/>
    <cellStyle name="Normal 10 8 2 7" xfId="7133" xr:uid="{00000000-0005-0000-0000-000018180000}"/>
    <cellStyle name="Normal 10 8 2 7 2" xfId="7134" xr:uid="{00000000-0005-0000-0000-000019180000}"/>
    <cellStyle name="Normal 10 8 2 8" xfId="7135" xr:uid="{00000000-0005-0000-0000-00001A180000}"/>
    <cellStyle name="Normal 10 8 2 8 2" xfId="7136" xr:uid="{00000000-0005-0000-0000-00001B180000}"/>
    <cellStyle name="Normal 10 8 2 9" xfId="7137" xr:uid="{00000000-0005-0000-0000-00001C180000}"/>
    <cellStyle name="Normal 10 8 2 9 2" xfId="7138" xr:uid="{00000000-0005-0000-0000-00001D180000}"/>
    <cellStyle name="Normal 10 8 3" xfId="7139" xr:uid="{00000000-0005-0000-0000-00001E180000}"/>
    <cellStyle name="Normal 10 8 3 2" xfId="7140" xr:uid="{00000000-0005-0000-0000-00001F180000}"/>
    <cellStyle name="Normal 10 8 4" xfId="7141" xr:uid="{00000000-0005-0000-0000-000020180000}"/>
    <cellStyle name="Normal 10 8 4 2" xfId="7142" xr:uid="{00000000-0005-0000-0000-000021180000}"/>
    <cellStyle name="Normal 10 8 5" xfId="7143" xr:uid="{00000000-0005-0000-0000-000022180000}"/>
    <cellStyle name="Normal 10 8 5 2" xfId="7144" xr:uid="{00000000-0005-0000-0000-000023180000}"/>
    <cellStyle name="Normal 10 8 6" xfId="7145" xr:uid="{00000000-0005-0000-0000-000024180000}"/>
    <cellStyle name="Normal 10 8 6 2" xfId="7146" xr:uid="{00000000-0005-0000-0000-000025180000}"/>
    <cellStyle name="Normal 10 8 7" xfId="7147" xr:uid="{00000000-0005-0000-0000-000026180000}"/>
    <cellStyle name="Normal 10 8 7 2" xfId="7148" xr:uid="{00000000-0005-0000-0000-000027180000}"/>
    <cellStyle name="Normal 10 8 8" xfId="7149" xr:uid="{00000000-0005-0000-0000-000028180000}"/>
    <cellStyle name="Normal 10 8 8 2" xfId="7150" xr:uid="{00000000-0005-0000-0000-000029180000}"/>
    <cellStyle name="Normal 10 8 9" xfId="7151" xr:uid="{00000000-0005-0000-0000-00002A180000}"/>
    <cellStyle name="Normal 10 8 9 2" xfId="7152" xr:uid="{00000000-0005-0000-0000-00002B180000}"/>
    <cellStyle name="Normal 10 9" xfId="7153" xr:uid="{00000000-0005-0000-0000-00002C180000}"/>
    <cellStyle name="Normal 10 9 10" xfId="7154" xr:uid="{00000000-0005-0000-0000-00002D180000}"/>
    <cellStyle name="Normal 10 9 10 2" xfId="7155" xr:uid="{00000000-0005-0000-0000-00002E180000}"/>
    <cellStyle name="Normal 10 9 11" xfId="7156" xr:uid="{00000000-0005-0000-0000-00002F180000}"/>
    <cellStyle name="Normal 10 9 2" xfId="7157" xr:uid="{00000000-0005-0000-0000-000030180000}"/>
    <cellStyle name="Normal 10 9 2 2" xfId="7158" xr:uid="{00000000-0005-0000-0000-000031180000}"/>
    <cellStyle name="Normal 10 9 3" xfId="7159" xr:uid="{00000000-0005-0000-0000-000032180000}"/>
    <cellStyle name="Normal 10 9 3 2" xfId="7160" xr:uid="{00000000-0005-0000-0000-000033180000}"/>
    <cellStyle name="Normal 10 9 4" xfId="7161" xr:uid="{00000000-0005-0000-0000-000034180000}"/>
    <cellStyle name="Normal 10 9 4 2" xfId="7162" xr:uid="{00000000-0005-0000-0000-000035180000}"/>
    <cellStyle name="Normal 10 9 5" xfId="7163" xr:uid="{00000000-0005-0000-0000-000036180000}"/>
    <cellStyle name="Normal 10 9 5 2" xfId="7164" xr:uid="{00000000-0005-0000-0000-000037180000}"/>
    <cellStyle name="Normal 10 9 6" xfId="7165" xr:uid="{00000000-0005-0000-0000-000038180000}"/>
    <cellStyle name="Normal 10 9 6 2" xfId="7166" xr:uid="{00000000-0005-0000-0000-000039180000}"/>
    <cellStyle name="Normal 10 9 7" xfId="7167" xr:uid="{00000000-0005-0000-0000-00003A180000}"/>
    <cellStyle name="Normal 10 9 7 2" xfId="7168" xr:uid="{00000000-0005-0000-0000-00003B180000}"/>
    <cellStyle name="Normal 10 9 8" xfId="7169" xr:uid="{00000000-0005-0000-0000-00003C180000}"/>
    <cellStyle name="Normal 10 9 8 2" xfId="7170" xr:uid="{00000000-0005-0000-0000-00003D180000}"/>
    <cellStyle name="Normal 10 9 9" xfId="7171" xr:uid="{00000000-0005-0000-0000-00003E180000}"/>
    <cellStyle name="Normal 10 9 9 2" xfId="7172" xr:uid="{00000000-0005-0000-0000-00003F180000}"/>
    <cellStyle name="Normal 11" xfId="55" xr:uid="{00000000-0005-0000-0000-000040180000}"/>
    <cellStyle name="Normal 11 2" xfId="56" xr:uid="{00000000-0005-0000-0000-000041180000}"/>
    <cellStyle name="Normal 11 2 10" xfId="7173" xr:uid="{00000000-0005-0000-0000-000042180000}"/>
    <cellStyle name="Normal 11 2 11" xfId="7174" xr:uid="{00000000-0005-0000-0000-000043180000}"/>
    <cellStyle name="Normal 11 2 12" xfId="7175" xr:uid="{00000000-0005-0000-0000-000044180000}"/>
    <cellStyle name="Normal 11 2 13" xfId="7176" xr:uid="{00000000-0005-0000-0000-000045180000}"/>
    <cellStyle name="Normal 11 2 14" xfId="7177" xr:uid="{00000000-0005-0000-0000-000046180000}"/>
    <cellStyle name="Normal 11 2 15" xfId="7178" xr:uid="{00000000-0005-0000-0000-000047180000}"/>
    <cellStyle name="Normal 11 2 2" xfId="57" xr:uid="{00000000-0005-0000-0000-000048180000}"/>
    <cellStyle name="Normal 11 2 3" xfId="7179" xr:uid="{00000000-0005-0000-0000-000049180000}"/>
    <cellStyle name="Normal 11 2 4" xfId="7180" xr:uid="{00000000-0005-0000-0000-00004A180000}"/>
    <cellStyle name="Normal 11 2 5" xfId="7181" xr:uid="{00000000-0005-0000-0000-00004B180000}"/>
    <cellStyle name="Normal 11 2 6" xfId="7182" xr:uid="{00000000-0005-0000-0000-00004C180000}"/>
    <cellStyle name="Normal 11 2 7" xfId="7183" xr:uid="{00000000-0005-0000-0000-00004D180000}"/>
    <cellStyle name="Normal 11 2 8" xfId="7184" xr:uid="{00000000-0005-0000-0000-00004E180000}"/>
    <cellStyle name="Normal 11 2 9" xfId="7185" xr:uid="{00000000-0005-0000-0000-00004F180000}"/>
    <cellStyle name="Normal 11 3" xfId="58" xr:uid="{00000000-0005-0000-0000-000050180000}"/>
    <cellStyle name="Normal 11 3 10" xfId="7186" xr:uid="{00000000-0005-0000-0000-000051180000}"/>
    <cellStyle name="Normal 11 3 11" xfId="7187" xr:uid="{00000000-0005-0000-0000-000052180000}"/>
    <cellStyle name="Normal 11 3 12" xfId="7188" xr:uid="{00000000-0005-0000-0000-000053180000}"/>
    <cellStyle name="Normal 11 3 13" xfId="7189" xr:uid="{00000000-0005-0000-0000-000054180000}"/>
    <cellStyle name="Normal 11 3 14" xfId="7190" xr:uid="{00000000-0005-0000-0000-000055180000}"/>
    <cellStyle name="Normal 11 3 2" xfId="59" xr:uid="{00000000-0005-0000-0000-000056180000}"/>
    <cellStyle name="Normal 11 3 3" xfId="7191" xr:uid="{00000000-0005-0000-0000-000057180000}"/>
    <cellStyle name="Normal 11 3 4" xfId="7192" xr:uid="{00000000-0005-0000-0000-000058180000}"/>
    <cellStyle name="Normal 11 3 5" xfId="7193" xr:uid="{00000000-0005-0000-0000-000059180000}"/>
    <cellStyle name="Normal 11 3 6" xfId="7194" xr:uid="{00000000-0005-0000-0000-00005A180000}"/>
    <cellStyle name="Normal 11 3 7" xfId="7195" xr:uid="{00000000-0005-0000-0000-00005B180000}"/>
    <cellStyle name="Normal 11 3 8" xfId="7196" xr:uid="{00000000-0005-0000-0000-00005C180000}"/>
    <cellStyle name="Normal 11 3 9" xfId="7197" xr:uid="{00000000-0005-0000-0000-00005D180000}"/>
    <cellStyle name="Normal 11 4" xfId="60" xr:uid="{00000000-0005-0000-0000-00005E180000}"/>
    <cellStyle name="Normal 11 4 2" xfId="61" xr:uid="{00000000-0005-0000-0000-00005F180000}"/>
    <cellStyle name="Normal 11 5" xfId="62" xr:uid="{00000000-0005-0000-0000-000060180000}"/>
    <cellStyle name="Normal 11 5 2" xfId="63" xr:uid="{00000000-0005-0000-0000-000061180000}"/>
    <cellStyle name="Normal 11 6" xfId="64" xr:uid="{00000000-0005-0000-0000-000062180000}"/>
    <cellStyle name="Normal 11 6 2" xfId="65" xr:uid="{00000000-0005-0000-0000-000063180000}"/>
    <cellStyle name="Normal 11 7" xfId="66" xr:uid="{00000000-0005-0000-0000-000064180000}"/>
    <cellStyle name="Normal 12" xfId="67" xr:uid="{00000000-0005-0000-0000-000065180000}"/>
    <cellStyle name="Normal 12 2" xfId="68" xr:uid="{00000000-0005-0000-0000-000066180000}"/>
    <cellStyle name="Normal 12 2 10" xfId="7198" xr:uid="{00000000-0005-0000-0000-000067180000}"/>
    <cellStyle name="Normal 12 2 11" xfId="7199" xr:uid="{00000000-0005-0000-0000-000068180000}"/>
    <cellStyle name="Normal 12 2 12" xfId="7200" xr:uid="{00000000-0005-0000-0000-000069180000}"/>
    <cellStyle name="Normal 12 2 13" xfId="7201" xr:uid="{00000000-0005-0000-0000-00006A180000}"/>
    <cellStyle name="Normal 12 2 14" xfId="7202" xr:uid="{00000000-0005-0000-0000-00006B180000}"/>
    <cellStyle name="Normal 12 2 15" xfId="7203" xr:uid="{00000000-0005-0000-0000-00006C180000}"/>
    <cellStyle name="Normal 12 2 2" xfId="69" xr:uid="{00000000-0005-0000-0000-00006D180000}"/>
    <cellStyle name="Normal 12 2 3" xfId="7204" xr:uid="{00000000-0005-0000-0000-00006E180000}"/>
    <cellStyle name="Normal 12 2 4" xfId="7205" xr:uid="{00000000-0005-0000-0000-00006F180000}"/>
    <cellStyle name="Normal 12 2 5" xfId="7206" xr:uid="{00000000-0005-0000-0000-000070180000}"/>
    <cellStyle name="Normal 12 2 6" xfId="7207" xr:uid="{00000000-0005-0000-0000-000071180000}"/>
    <cellStyle name="Normal 12 2 7" xfId="7208" xr:uid="{00000000-0005-0000-0000-000072180000}"/>
    <cellStyle name="Normal 12 2 8" xfId="7209" xr:uid="{00000000-0005-0000-0000-000073180000}"/>
    <cellStyle name="Normal 12 2 9" xfId="7210" xr:uid="{00000000-0005-0000-0000-000074180000}"/>
    <cellStyle name="Normal 12 3" xfId="70" xr:uid="{00000000-0005-0000-0000-000075180000}"/>
    <cellStyle name="Normal 12 3 10" xfId="7211" xr:uid="{00000000-0005-0000-0000-000076180000}"/>
    <cellStyle name="Normal 12 3 11" xfId="7212" xr:uid="{00000000-0005-0000-0000-000077180000}"/>
    <cellStyle name="Normal 12 3 12" xfId="7213" xr:uid="{00000000-0005-0000-0000-000078180000}"/>
    <cellStyle name="Normal 12 3 13" xfId="7214" xr:uid="{00000000-0005-0000-0000-000079180000}"/>
    <cellStyle name="Normal 12 3 14" xfId="7215" xr:uid="{00000000-0005-0000-0000-00007A180000}"/>
    <cellStyle name="Normal 12 3 2" xfId="7216" xr:uid="{00000000-0005-0000-0000-00007B180000}"/>
    <cellStyle name="Normal 12 3 3" xfId="7217" xr:uid="{00000000-0005-0000-0000-00007C180000}"/>
    <cellStyle name="Normal 12 3 4" xfId="7218" xr:uid="{00000000-0005-0000-0000-00007D180000}"/>
    <cellStyle name="Normal 12 3 5" xfId="7219" xr:uid="{00000000-0005-0000-0000-00007E180000}"/>
    <cellStyle name="Normal 12 3 6" xfId="7220" xr:uid="{00000000-0005-0000-0000-00007F180000}"/>
    <cellStyle name="Normal 12 3 7" xfId="7221" xr:uid="{00000000-0005-0000-0000-000080180000}"/>
    <cellStyle name="Normal 12 3 8" xfId="7222" xr:uid="{00000000-0005-0000-0000-000081180000}"/>
    <cellStyle name="Normal 12 3 9" xfId="7223" xr:uid="{00000000-0005-0000-0000-000082180000}"/>
    <cellStyle name="Normal 13" xfId="71" xr:uid="{00000000-0005-0000-0000-000083180000}"/>
    <cellStyle name="Normal 13 2" xfId="72" xr:uid="{00000000-0005-0000-0000-000084180000}"/>
    <cellStyle name="Normal 13 2 2" xfId="73" xr:uid="{00000000-0005-0000-0000-000085180000}"/>
    <cellStyle name="Normal 13 3" xfId="74" xr:uid="{00000000-0005-0000-0000-000086180000}"/>
    <cellStyle name="Normal 14" xfId="75" xr:uid="{00000000-0005-0000-0000-000087180000}"/>
    <cellStyle name="Normal 14 10" xfId="7225" xr:uid="{00000000-0005-0000-0000-000088180000}"/>
    <cellStyle name="Normal 14 10 2" xfId="7226" xr:uid="{00000000-0005-0000-0000-000089180000}"/>
    <cellStyle name="Normal 14 11" xfId="7227" xr:uid="{00000000-0005-0000-0000-00008A180000}"/>
    <cellStyle name="Normal 14 11 2" xfId="7228" xr:uid="{00000000-0005-0000-0000-00008B180000}"/>
    <cellStyle name="Normal 14 12" xfId="7229" xr:uid="{00000000-0005-0000-0000-00008C180000}"/>
    <cellStyle name="Normal 14 12 2" xfId="7230" xr:uid="{00000000-0005-0000-0000-00008D180000}"/>
    <cellStyle name="Normal 14 13" xfId="7231" xr:uid="{00000000-0005-0000-0000-00008E180000}"/>
    <cellStyle name="Normal 14 13 2" xfId="7232" xr:uid="{00000000-0005-0000-0000-00008F180000}"/>
    <cellStyle name="Normal 14 14" xfId="7233" xr:uid="{00000000-0005-0000-0000-000090180000}"/>
    <cellStyle name="Normal 14 14 2" xfId="7234" xr:uid="{00000000-0005-0000-0000-000091180000}"/>
    <cellStyle name="Normal 14 15" xfId="7235" xr:uid="{00000000-0005-0000-0000-000092180000}"/>
    <cellStyle name="Normal 14 16" xfId="7224" xr:uid="{00000000-0005-0000-0000-000093180000}"/>
    <cellStyle name="Normal 14 2" xfId="76" xr:uid="{00000000-0005-0000-0000-000094180000}"/>
    <cellStyle name="Normal 14 2 2" xfId="77" xr:uid="{00000000-0005-0000-0000-000095180000}"/>
    <cellStyle name="Normal 14 3" xfId="78" xr:uid="{00000000-0005-0000-0000-000096180000}"/>
    <cellStyle name="Normal 14 4" xfId="7236" xr:uid="{00000000-0005-0000-0000-000097180000}"/>
    <cellStyle name="Normal 14 4 10" xfId="7237" xr:uid="{00000000-0005-0000-0000-000098180000}"/>
    <cellStyle name="Normal 14 4 10 2" xfId="7238" xr:uid="{00000000-0005-0000-0000-000099180000}"/>
    <cellStyle name="Normal 14 4 11" xfId="7239" xr:uid="{00000000-0005-0000-0000-00009A180000}"/>
    <cellStyle name="Normal 14 4 11 2" xfId="7240" xr:uid="{00000000-0005-0000-0000-00009B180000}"/>
    <cellStyle name="Normal 14 4 12" xfId="7241" xr:uid="{00000000-0005-0000-0000-00009C180000}"/>
    <cellStyle name="Normal 14 4 2" xfId="7242" xr:uid="{00000000-0005-0000-0000-00009D180000}"/>
    <cellStyle name="Normal 14 4 2 10" xfId="7243" xr:uid="{00000000-0005-0000-0000-00009E180000}"/>
    <cellStyle name="Normal 14 4 2 10 2" xfId="7244" xr:uid="{00000000-0005-0000-0000-00009F180000}"/>
    <cellStyle name="Normal 14 4 2 11" xfId="7245" xr:uid="{00000000-0005-0000-0000-0000A0180000}"/>
    <cellStyle name="Normal 14 4 2 2" xfId="7246" xr:uid="{00000000-0005-0000-0000-0000A1180000}"/>
    <cellStyle name="Normal 14 4 2 2 2" xfId="7247" xr:uid="{00000000-0005-0000-0000-0000A2180000}"/>
    <cellStyle name="Normal 14 4 2 3" xfId="7248" xr:uid="{00000000-0005-0000-0000-0000A3180000}"/>
    <cellStyle name="Normal 14 4 2 3 2" xfId="7249" xr:uid="{00000000-0005-0000-0000-0000A4180000}"/>
    <cellStyle name="Normal 14 4 2 4" xfId="7250" xr:uid="{00000000-0005-0000-0000-0000A5180000}"/>
    <cellStyle name="Normal 14 4 2 4 2" xfId="7251" xr:uid="{00000000-0005-0000-0000-0000A6180000}"/>
    <cellStyle name="Normal 14 4 2 5" xfId="7252" xr:uid="{00000000-0005-0000-0000-0000A7180000}"/>
    <cellStyle name="Normal 14 4 2 5 2" xfId="7253" xr:uid="{00000000-0005-0000-0000-0000A8180000}"/>
    <cellStyle name="Normal 14 4 2 6" xfId="7254" xr:uid="{00000000-0005-0000-0000-0000A9180000}"/>
    <cellStyle name="Normal 14 4 2 6 2" xfId="7255" xr:uid="{00000000-0005-0000-0000-0000AA180000}"/>
    <cellStyle name="Normal 14 4 2 7" xfId="7256" xr:uid="{00000000-0005-0000-0000-0000AB180000}"/>
    <cellStyle name="Normal 14 4 2 7 2" xfId="7257" xr:uid="{00000000-0005-0000-0000-0000AC180000}"/>
    <cellStyle name="Normal 14 4 2 8" xfId="7258" xr:uid="{00000000-0005-0000-0000-0000AD180000}"/>
    <cellStyle name="Normal 14 4 2 8 2" xfId="7259" xr:uid="{00000000-0005-0000-0000-0000AE180000}"/>
    <cellStyle name="Normal 14 4 2 9" xfId="7260" xr:uid="{00000000-0005-0000-0000-0000AF180000}"/>
    <cellStyle name="Normal 14 4 2 9 2" xfId="7261" xr:uid="{00000000-0005-0000-0000-0000B0180000}"/>
    <cellStyle name="Normal 14 4 3" xfId="7262" xr:uid="{00000000-0005-0000-0000-0000B1180000}"/>
    <cellStyle name="Normal 14 4 3 2" xfId="7263" xr:uid="{00000000-0005-0000-0000-0000B2180000}"/>
    <cellStyle name="Normal 14 4 4" xfId="7264" xr:uid="{00000000-0005-0000-0000-0000B3180000}"/>
    <cellStyle name="Normal 14 4 4 2" xfId="7265" xr:uid="{00000000-0005-0000-0000-0000B4180000}"/>
    <cellStyle name="Normal 14 4 5" xfId="7266" xr:uid="{00000000-0005-0000-0000-0000B5180000}"/>
    <cellStyle name="Normal 14 4 5 2" xfId="7267" xr:uid="{00000000-0005-0000-0000-0000B6180000}"/>
    <cellStyle name="Normal 14 4 6" xfId="7268" xr:uid="{00000000-0005-0000-0000-0000B7180000}"/>
    <cellStyle name="Normal 14 4 6 2" xfId="7269" xr:uid="{00000000-0005-0000-0000-0000B8180000}"/>
    <cellStyle name="Normal 14 4 7" xfId="7270" xr:uid="{00000000-0005-0000-0000-0000B9180000}"/>
    <cellStyle name="Normal 14 4 7 2" xfId="7271" xr:uid="{00000000-0005-0000-0000-0000BA180000}"/>
    <cellStyle name="Normal 14 4 8" xfId="7272" xr:uid="{00000000-0005-0000-0000-0000BB180000}"/>
    <cellStyle name="Normal 14 4 8 2" xfId="7273" xr:uid="{00000000-0005-0000-0000-0000BC180000}"/>
    <cellStyle name="Normal 14 4 9" xfId="7274" xr:uid="{00000000-0005-0000-0000-0000BD180000}"/>
    <cellStyle name="Normal 14 4 9 2" xfId="7275" xr:uid="{00000000-0005-0000-0000-0000BE180000}"/>
    <cellStyle name="Normal 14 5" xfId="7276" xr:uid="{00000000-0005-0000-0000-0000BF180000}"/>
    <cellStyle name="Normal 14 5 10" xfId="7277" xr:uid="{00000000-0005-0000-0000-0000C0180000}"/>
    <cellStyle name="Normal 14 5 10 2" xfId="7278" xr:uid="{00000000-0005-0000-0000-0000C1180000}"/>
    <cellStyle name="Normal 14 5 11" xfId="7279" xr:uid="{00000000-0005-0000-0000-0000C2180000}"/>
    <cellStyle name="Normal 14 5 2" xfId="7280" xr:uid="{00000000-0005-0000-0000-0000C3180000}"/>
    <cellStyle name="Normal 14 5 2 2" xfId="7281" xr:uid="{00000000-0005-0000-0000-0000C4180000}"/>
    <cellStyle name="Normal 14 5 3" xfId="7282" xr:uid="{00000000-0005-0000-0000-0000C5180000}"/>
    <cellStyle name="Normal 14 5 3 2" xfId="7283" xr:uid="{00000000-0005-0000-0000-0000C6180000}"/>
    <cellStyle name="Normal 14 5 4" xfId="7284" xr:uid="{00000000-0005-0000-0000-0000C7180000}"/>
    <cellStyle name="Normal 14 5 4 2" xfId="7285" xr:uid="{00000000-0005-0000-0000-0000C8180000}"/>
    <cellStyle name="Normal 14 5 5" xfId="7286" xr:uid="{00000000-0005-0000-0000-0000C9180000}"/>
    <cellStyle name="Normal 14 5 5 2" xfId="7287" xr:uid="{00000000-0005-0000-0000-0000CA180000}"/>
    <cellStyle name="Normal 14 5 6" xfId="7288" xr:uid="{00000000-0005-0000-0000-0000CB180000}"/>
    <cellStyle name="Normal 14 5 6 2" xfId="7289" xr:uid="{00000000-0005-0000-0000-0000CC180000}"/>
    <cellStyle name="Normal 14 5 7" xfId="7290" xr:uid="{00000000-0005-0000-0000-0000CD180000}"/>
    <cellStyle name="Normal 14 5 7 2" xfId="7291" xr:uid="{00000000-0005-0000-0000-0000CE180000}"/>
    <cellStyle name="Normal 14 5 8" xfId="7292" xr:uid="{00000000-0005-0000-0000-0000CF180000}"/>
    <cellStyle name="Normal 14 5 8 2" xfId="7293" xr:uid="{00000000-0005-0000-0000-0000D0180000}"/>
    <cellStyle name="Normal 14 5 9" xfId="7294" xr:uid="{00000000-0005-0000-0000-0000D1180000}"/>
    <cellStyle name="Normal 14 5 9 2" xfId="7295" xr:uid="{00000000-0005-0000-0000-0000D2180000}"/>
    <cellStyle name="Normal 14 6" xfId="7296" xr:uid="{00000000-0005-0000-0000-0000D3180000}"/>
    <cellStyle name="Normal 14 6 2" xfId="7297" xr:uid="{00000000-0005-0000-0000-0000D4180000}"/>
    <cellStyle name="Normal 14 7" xfId="7298" xr:uid="{00000000-0005-0000-0000-0000D5180000}"/>
    <cellStyle name="Normal 14 7 2" xfId="7299" xr:uid="{00000000-0005-0000-0000-0000D6180000}"/>
    <cellStyle name="Normal 14 8" xfId="7300" xr:uid="{00000000-0005-0000-0000-0000D7180000}"/>
    <cellStyle name="Normal 14 8 2" xfId="7301" xr:uid="{00000000-0005-0000-0000-0000D8180000}"/>
    <cellStyle name="Normal 14 9" xfId="7302" xr:uid="{00000000-0005-0000-0000-0000D9180000}"/>
    <cellStyle name="Normal 14 9 2" xfId="7303" xr:uid="{00000000-0005-0000-0000-0000DA180000}"/>
    <cellStyle name="Normal 15" xfId="79" xr:uid="{00000000-0005-0000-0000-0000DB180000}"/>
    <cellStyle name="Normal 15 10" xfId="7305" xr:uid="{00000000-0005-0000-0000-0000DC180000}"/>
    <cellStyle name="Normal 15 10 2" xfId="7306" xr:uid="{00000000-0005-0000-0000-0000DD180000}"/>
    <cellStyle name="Normal 15 11" xfId="7307" xr:uid="{00000000-0005-0000-0000-0000DE180000}"/>
    <cellStyle name="Normal 15 11 2" xfId="7308" xr:uid="{00000000-0005-0000-0000-0000DF180000}"/>
    <cellStyle name="Normal 15 12" xfId="7309" xr:uid="{00000000-0005-0000-0000-0000E0180000}"/>
    <cellStyle name="Normal 15 12 2" xfId="7310" xr:uid="{00000000-0005-0000-0000-0000E1180000}"/>
    <cellStyle name="Normal 15 13" xfId="7311" xr:uid="{00000000-0005-0000-0000-0000E2180000}"/>
    <cellStyle name="Normal 15 13 2" xfId="7312" xr:uid="{00000000-0005-0000-0000-0000E3180000}"/>
    <cellStyle name="Normal 15 14" xfId="7313" xr:uid="{00000000-0005-0000-0000-0000E4180000}"/>
    <cellStyle name="Normal 15 14 2" xfId="7314" xr:uid="{00000000-0005-0000-0000-0000E5180000}"/>
    <cellStyle name="Normal 15 15" xfId="7315" xr:uid="{00000000-0005-0000-0000-0000E6180000}"/>
    <cellStyle name="Normal 15 16" xfId="7304" xr:uid="{00000000-0005-0000-0000-0000E7180000}"/>
    <cellStyle name="Normal 15 2" xfId="80" xr:uid="{00000000-0005-0000-0000-0000E8180000}"/>
    <cellStyle name="Normal 15 2 2" xfId="81" xr:uid="{00000000-0005-0000-0000-0000E9180000}"/>
    <cellStyle name="Normal 15 3" xfId="82" xr:uid="{00000000-0005-0000-0000-0000EA180000}"/>
    <cellStyle name="Normal 15 4" xfId="7316" xr:uid="{00000000-0005-0000-0000-0000EB180000}"/>
    <cellStyle name="Normal 15 4 10" xfId="7317" xr:uid="{00000000-0005-0000-0000-0000EC180000}"/>
    <cellStyle name="Normal 15 4 10 2" xfId="7318" xr:uid="{00000000-0005-0000-0000-0000ED180000}"/>
    <cellStyle name="Normal 15 4 11" xfId="7319" xr:uid="{00000000-0005-0000-0000-0000EE180000}"/>
    <cellStyle name="Normal 15 4 11 2" xfId="7320" xr:uid="{00000000-0005-0000-0000-0000EF180000}"/>
    <cellStyle name="Normal 15 4 12" xfId="7321" xr:uid="{00000000-0005-0000-0000-0000F0180000}"/>
    <cellStyle name="Normal 15 4 2" xfId="7322" xr:uid="{00000000-0005-0000-0000-0000F1180000}"/>
    <cellStyle name="Normal 15 4 2 10" xfId="7323" xr:uid="{00000000-0005-0000-0000-0000F2180000}"/>
    <cellStyle name="Normal 15 4 2 10 2" xfId="7324" xr:uid="{00000000-0005-0000-0000-0000F3180000}"/>
    <cellStyle name="Normal 15 4 2 11" xfId="7325" xr:uid="{00000000-0005-0000-0000-0000F4180000}"/>
    <cellStyle name="Normal 15 4 2 2" xfId="7326" xr:uid="{00000000-0005-0000-0000-0000F5180000}"/>
    <cellStyle name="Normal 15 4 2 2 2" xfId="7327" xr:uid="{00000000-0005-0000-0000-0000F6180000}"/>
    <cellStyle name="Normal 15 4 2 3" xfId="7328" xr:uid="{00000000-0005-0000-0000-0000F7180000}"/>
    <cellStyle name="Normal 15 4 2 3 2" xfId="7329" xr:uid="{00000000-0005-0000-0000-0000F8180000}"/>
    <cellStyle name="Normal 15 4 2 4" xfId="7330" xr:uid="{00000000-0005-0000-0000-0000F9180000}"/>
    <cellStyle name="Normal 15 4 2 4 2" xfId="7331" xr:uid="{00000000-0005-0000-0000-0000FA180000}"/>
    <cellStyle name="Normal 15 4 2 5" xfId="7332" xr:uid="{00000000-0005-0000-0000-0000FB180000}"/>
    <cellStyle name="Normal 15 4 2 5 2" xfId="7333" xr:uid="{00000000-0005-0000-0000-0000FC180000}"/>
    <cellStyle name="Normal 15 4 2 6" xfId="7334" xr:uid="{00000000-0005-0000-0000-0000FD180000}"/>
    <cellStyle name="Normal 15 4 2 6 2" xfId="7335" xr:uid="{00000000-0005-0000-0000-0000FE180000}"/>
    <cellStyle name="Normal 15 4 2 7" xfId="7336" xr:uid="{00000000-0005-0000-0000-0000FF180000}"/>
    <cellStyle name="Normal 15 4 2 7 2" xfId="7337" xr:uid="{00000000-0005-0000-0000-000000190000}"/>
    <cellStyle name="Normal 15 4 2 8" xfId="7338" xr:uid="{00000000-0005-0000-0000-000001190000}"/>
    <cellStyle name="Normal 15 4 2 8 2" xfId="7339" xr:uid="{00000000-0005-0000-0000-000002190000}"/>
    <cellStyle name="Normal 15 4 2 9" xfId="7340" xr:uid="{00000000-0005-0000-0000-000003190000}"/>
    <cellStyle name="Normal 15 4 2 9 2" xfId="7341" xr:uid="{00000000-0005-0000-0000-000004190000}"/>
    <cellStyle name="Normal 15 4 3" xfId="7342" xr:uid="{00000000-0005-0000-0000-000005190000}"/>
    <cellStyle name="Normal 15 4 3 2" xfId="7343" xr:uid="{00000000-0005-0000-0000-000006190000}"/>
    <cellStyle name="Normal 15 4 4" xfId="7344" xr:uid="{00000000-0005-0000-0000-000007190000}"/>
    <cellStyle name="Normal 15 4 4 2" xfId="7345" xr:uid="{00000000-0005-0000-0000-000008190000}"/>
    <cellStyle name="Normal 15 4 5" xfId="7346" xr:uid="{00000000-0005-0000-0000-000009190000}"/>
    <cellStyle name="Normal 15 4 5 2" xfId="7347" xr:uid="{00000000-0005-0000-0000-00000A190000}"/>
    <cellStyle name="Normal 15 4 6" xfId="7348" xr:uid="{00000000-0005-0000-0000-00000B190000}"/>
    <cellStyle name="Normal 15 4 6 2" xfId="7349" xr:uid="{00000000-0005-0000-0000-00000C190000}"/>
    <cellStyle name="Normal 15 4 7" xfId="7350" xr:uid="{00000000-0005-0000-0000-00000D190000}"/>
    <cellStyle name="Normal 15 4 7 2" xfId="7351" xr:uid="{00000000-0005-0000-0000-00000E190000}"/>
    <cellStyle name="Normal 15 4 8" xfId="7352" xr:uid="{00000000-0005-0000-0000-00000F190000}"/>
    <cellStyle name="Normal 15 4 8 2" xfId="7353" xr:uid="{00000000-0005-0000-0000-000010190000}"/>
    <cellStyle name="Normal 15 4 9" xfId="7354" xr:uid="{00000000-0005-0000-0000-000011190000}"/>
    <cellStyle name="Normal 15 4 9 2" xfId="7355" xr:uid="{00000000-0005-0000-0000-000012190000}"/>
    <cellStyle name="Normal 15 5" xfId="7356" xr:uid="{00000000-0005-0000-0000-000013190000}"/>
    <cellStyle name="Normal 15 5 10" xfId="7357" xr:uid="{00000000-0005-0000-0000-000014190000}"/>
    <cellStyle name="Normal 15 5 10 2" xfId="7358" xr:uid="{00000000-0005-0000-0000-000015190000}"/>
    <cellStyle name="Normal 15 5 11" xfId="7359" xr:uid="{00000000-0005-0000-0000-000016190000}"/>
    <cellStyle name="Normal 15 5 2" xfId="7360" xr:uid="{00000000-0005-0000-0000-000017190000}"/>
    <cellStyle name="Normal 15 5 2 2" xfId="7361" xr:uid="{00000000-0005-0000-0000-000018190000}"/>
    <cellStyle name="Normal 15 5 3" xfId="7362" xr:uid="{00000000-0005-0000-0000-000019190000}"/>
    <cellStyle name="Normal 15 5 3 2" xfId="7363" xr:uid="{00000000-0005-0000-0000-00001A190000}"/>
    <cellStyle name="Normal 15 5 4" xfId="7364" xr:uid="{00000000-0005-0000-0000-00001B190000}"/>
    <cellStyle name="Normal 15 5 4 2" xfId="7365" xr:uid="{00000000-0005-0000-0000-00001C190000}"/>
    <cellStyle name="Normal 15 5 5" xfId="7366" xr:uid="{00000000-0005-0000-0000-00001D190000}"/>
    <cellStyle name="Normal 15 5 5 2" xfId="7367" xr:uid="{00000000-0005-0000-0000-00001E190000}"/>
    <cellStyle name="Normal 15 5 6" xfId="7368" xr:uid="{00000000-0005-0000-0000-00001F190000}"/>
    <cellStyle name="Normal 15 5 6 2" xfId="7369" xr:uid="{00000000-0005-0000-0000-000020190000}"/>
    <cellStyle name="Normal 15 5 7" xfId="7370" xr:uid="{00000000-0005-0000-0000-000021190000}"/>
    <cellStyle name="Normal 15 5 7 2" xfId="7371" xr:uid="{00000000-0005-0000-0000-000022190000}"/>
    <cellStyle name="Normal 15 5 8" xfId="7372" xr:uid="{00000000-0005-0000-0000-000023190000}"/>
    <cellStyle name="Normal 15 5 8 2" xfId="7373" xr:uid="{00000000-0005-0000-0000-000024190000}"/>
    <cellStyle name="Normal 15 5 9" xfId="7374" xr:uid="{00000000-0005-0000-0000-000025190000}"/>
    <cellStyle name="Normal 15 5 9 2" xfId="7375" xr:uid="{00000000-0005-0000-0000-000026190000}"/>
    <cellStyle name="Normal 15 6" xfId="7376" xr:uid="{00000000-0005-0000-0000-000027190000}"/>
    <cellStyle name="Normal 15 6 2" xfId="7377" xr:uid="{00000000-0005-0000-0000-000028190000}"/>
    <cellStyle name="Normal 15 7" xfId="7378" xr:uid="{00000000-0005-0000-0000-000029190000}"/>
    <cellStyle name="Normal 15 7 2" xfId="7379" xr:uid="{00000000-0005-0000-0000-00002A190000}"/>
    <cellStyle name="Normal 15 8" xfId="7380" xr:uid="{00000000-0005-0000-0000-00002B190000}"/>
    <cellStyle name="Normal 15 8 2" xfId="7381" xr:uid="{00000000-0005-0000-0000-00002C190000}"/>
    <cellStyle name="Normal 15 9" xfId="7382" xr:uid="{00000000-0005-0000-0000-00002D190000}"/>
    <cellStyle name="Normal 15 9 2" xfId="7383" xr:uid="{00000000-0005-0000-0000-00002E190000}"/>
    <cellStyle name="Normal 16" xfId="83" xr:uid="{00000000-0005-0000-0000-00002F190000}"/>
    <cellStyle name="Normal 16 10" xfId="7384" xr:uid="{00000000-0005-0000-0000-000030190000}"/>
    <cellStyle name="Normal 16 11" xfId="7385" xr:uid="{00000000-0005-0000-0000-000031190000}"/>
    <cellStyle name="Normal 16 12" xfId="7386" xr:uid="{00000000-0005-0000-0000-000032190000}"/>
    <cellStyle name="Normal 16 13" xfId="7387" xr:uid="{00000000-0005-0000-0000-000033190000}"/>
    <cellStyle name="Normal 16 14" xfId="7388" xr:uid="{00000000-0005-0000-0000-000034190000}"/>
    <cellStyle name="Normal 16 15" xfId="7389" xr:uid="{00000000-0005-0000-0000-000035190000}"/>
    <cellStyle name="Normal 16 2" xfId="84" xr:uid="{00000000-0005-0000-0000-000036190000}"/>
    <cellStyle name="Normal 16 3" xfId="7390" xr:uid="{00000000-0005-0000-0000-000037190000}"/>
    <cellStyle name="Normal 16 4" xfId="7391" xr:uid="{00000000-0005-0000-0000-000038190000}"/>
    <cellStyle name="Normal 16 5" xfId="7392" xr:uid="{00000000-0005-0000-0000-000039190000}"/>
    <cellStyle name="Normal 16 6" xfId="7393" xr:uid="{00000000-0005-0000-0000-00003A190000}"/>
    <cellStyle name="Normal 16 7" xfId="7394" xr:uid="{00000000-0005-0000-0000-00003B190000}"/>
    <cellStyle name="Normal 16 8" xfId="7395" xr:uid="{00000000-0005-0000-0000-00003C190000}"/>
    <cellStyle name="Normal 16 9" xfId="7396" xr:uid="{00000000-0005-0000-0000-00003D190000}"/>
    <cellStyle name="Normal 17" xfId="85" xr:uid="{00000000-0005-0000-0000-00003E190000}"/>
    <cellStyle name="Normal 17 10" xfId="7398" xr:uid="{00000000-0005-0000-0000-00003F190000}"/>
    <cellStyle name="Normal 17 10 2" xfId="7399" xr:uid="{00000000-0005-0000-0000-000040190000}"/>
    <cellStyle name="Normal 17 11" xfId="7400" xr:uid="{00000000-0005-0000-0000-000041190000}"/>
    <cellStyle name="Normal 17 11 2" xfId="7401" xr:uid="{00000000-0005-0000-0000-000042190000}"/>
    <cellStyle name="Normal 17 12" xfId="7402" xr:uid="{00000000-0005-0000-0000-000043190000}"/>
    <cellStyle name="Normal 17 12 2" xfId="7403" xr:uid="{00000000-0005-0000-0000-000044190000}"/>
    <cellStyle name="Normal 17 13" xfId="7404" xr:uid="{00000000-0005-0000-0000-000045190000}"/>
    <cellStyle name="Normal 17 14" xfId="7397" xr:uid="{00000000-0005-0000-0000-000046190000}"/>
    <cellStyle name="Normal 17 2" xfId="86" xr:uid="{00000000-0005-0000-0000-000047190000}"/>
    <cellStyle name="Normal 17 2 10" xfId="7406" xr:uid="{00000000-0005-0000-0000-000048190000}"/>
    <cellStyle name="Normal 17 2 10 2" xfId="7407" xr:uid="{00000000-0005-0000-0000-000049190000}"/>
    <cellStyle name="Normal 17 2 11" xfId="7408" xr:uid="{00000000-0005-0000-0000-00004A190000}"/>
    <cellStyle name="Normal 17 2 11 2" xfId="7409" xr:uid="{00000000-0005-0000-0000-00004B190000}"/>
    <cellStyle name="Normal 17 2 12" xfId="7410" xr:uid="{00000000-0005-0000-0000-00004C190000}"/>
    <cellStyle name="Normal 17 2 13" xfId="7405" xr:uid="{00000000-0005-0000-0000-00004D190000}"/>
    <cellStyle name="Normal 17 2 2" xfId="7411" xr:uid="{00000000-0005-0000-0000-00004E190000}"/>
    <cellStyle name="Normal 17 2 2 10" xfId="7412" xr:uid="{00000000-0005-0000-0000-00004F190000}"/>
    <cellStyle name="Normal 17 2 2 10 2" xfId="7413" xr:uid="{00000000-0005-0000-0000-000050190000}"/>
    <cellStyle name="Normal 17 2 2 11" xfId="7414" xr:uid="{00000000-0005-0000-0000-000051190000}"/>
    <cellStyle name="Normal 17 2 2 2" xfId="7415" xr:uid="{00000000-0005-0000-0000-000052190000}"/>
    <cellStyle name="Normal 17 2 2 2 2" xfId="7416" xr:uid="{00000000-0005-0000-0000-000053190000}"/>
    <cellStyle name="Normal 17 2 2 3" xfId="7417" xr:uid="{00000000-0005-0000-0000-000054190000}"/>
    <cellStyle name="Normal 17 2 2 3 2" xfId="7418" xr:uid="{00000000-0005-0000-0000-000055190000}"/>
    <cellStyle name="Normal 17 2 2 4" xfId="7419" xr:uid="{00000000-0005-0000-0000-000056190000}"/>
    <cellStyle name="Normal 17 2 2 4 2" xfId="7420" xr:uid="{00000000-0005-0000-0000-000057190000}"/>
    <cellStyle name="Normal 17 2 2 5" xfId="7421" xr:uid="{00000000-0005-0000-0000-000058190000}"/>
    <cellStyle name="Normal 17 2 2 5 2" xfId="7422" xr:uid="{00000000-0005-0000-0000-000059190000}"/>
    <cellStyle name="Normal 17 2 2 6" xfId="7423" xr:uid="{00000000-0005-0000-0000-00005A190000}"/>
    <cellStyle name="Normal 17 2 2 6 2" xfId="7424" xr:uid="{00000000-0005-0000-0000-00005B190000}"/>
    <cellStyle name="Normal 17 2 2 7" xfId="7425" xr:uid="{00000000-0005-0000-0000-00005C190000}"/>
    <cellStyle name="Normal 17 2 2 7 2" xfId="7426" xr:uid="{00000000-0005-0000-0000-00005D190000}"/>
    <cellStyle name="Normal 17 2 2 8" xfId="7427" xr:uid="{00000000-0005-0000-0000-00005E190000}"/>
    <cellStyle name="Normal 17 2 2 8 2" xfId="7428" xr:uid="{00000000-0005-0000-0000-00005F190000}"/>
    <cellStyle name="Normal 17 2 2 9" xfId="7429" xr:uid="{00000000-0005-0000-0000-000060190000}"/>
    <cellStyle name="Normal 17 2 2 9 2" xfId="7430" xr:uid="{00000000-0005-0000-0000-000061190000}"/>
    <cellStyle name="Normal 17 2 3" xfId="7431" xr:uid="{00000000-0005-0000-0000-000062190000}"/>
    <cellStyle name="Normal 17 2 3 2" xfId="7432" xr:uid="{00000000-0005-0000-0000-000063190000}"/>
    <cellStyle name="Normal 17 2 4" xfId="7433" xr:uid="{00000000-0005-0000-0000-000064190000}"/>
    <cellStyle name="Normal 17 2 4 2" xfId="7434" xr:uid="{00000000-0005-0000-0000-000065190000}"/>
    <cellStyle name="Normal 17 2 5" xfId="7435" xr:uid="{00000000-0005-0000-0000-000066190000}"/>
    <cellStyle name="Normal 17 2 5 2" xfId="7436" xr:uid="{00000000-0005-0000-0000-000067190000}"/>
    <cellStyle name="Normal 17 2 6" xfId="7437" xr:uid="{00000000-0005-0000-0000-000068190000}"/>
    <cellStyle name="Normal 17 2 6 2" xfId="7438" xr:uid="{00000000-0005-0000-0000-000069190000}"/>
    <cellStyle name="Normal 17 2 7" xfId="7439" xr:uid="{00000000-0005-0000-0000-00006A190000}"/>
    <cellStyle name="Normal 17 2 7 2" xfId="7440" xr:uid="{00000000-0005-0000-0000-00006B190000}"/>
    <cellStyle name="Normal 17 2 8" xfId="7441" xr:uid="{00000000-0005-0000-0000-00006C190000}"/>
    <cellStyle name="Normal 17 2 8 2" xfId="7442" xr:uid="{00000000-0005-0000-0000-00006D190000}"/>
    <cellStyle name="Normal 17 2 9" xfId="7443" xr:uid="{00000000-0005-0000-0000-00006E190000}"/>
    <cellStyle name="Normal 17 2 9 2" xfId="7444" xr:uid="{00000000-0005-0000-0000-00006F190000}"/>
    <cellStyle name="Normal 17 3" xfId="7445" xr:uid="{00000000-0005-0000-0000-000070190000}"/>
    <cellStyle name="Normal 17 3 10" xfId="7446" xr:uid="{00000000-0005-0000-0000-000071190000}"/>
    <cellStyle name="Normal 17 3 10 2" xfId="7447" xr:uid="{00000000-0005-0000-0000-000072190000}"/>
    <cellStyle name="Normal 17 3 11" xfId="7448" xr:uid="{00000000-0005-0000-0000-000073190000}"/>
    <cellStyle name="Normal 17 3 2" xfId="7449" xr:uid="{00000000-0005-0000-0000-000074190000}"/>
    <cellStyle name="Normal 17 3 2 2" xfId="7450" xr:uid="{00000000-0005-0000-0000-000075190000}"/>
    <cellStyle name="Normal 17 3 3" xfId="7451" xr:uid="{00000000-0005-0000-0000-000076190000}"/>
    <cellStyle name="Normal 17 3 3 2" xfId="7452" xr:uid="{00000000-0005-0000-0000-000077190000}"/>
    <cellStyle name="Normal 17 3 4" xfId="7453" xr:uid="{00000000-0005-0000-0000-000078190000}"/>
    <cellStyle name="Normal 17 3 4 2" xfId="7454" xr:uid="{00000000-0005-0000-0000-000079190000}"/>
    <cellStyle name="Normal 17 3 5" xfId="7455" xr:uid="{00000000-0005-0000-0000-00007A190000}"/>
    <cellStyle name="Normal 17 3 5 2" xfId="7456" xr:uid="{00000000-0005-0000-0000-00007B190000}"/>
    <cellStyle name="Normal 17 3 6" xfId="7457" xr:uid="{00000000-0005-0000-0000-00007C190000}"/>
    <cellStyle name="Normal 17 3 6 2" xfId="7458" xr:uid="{00000000-0005-0000-0000-00007D190000}"/>
    <cellStyle name="Normal 17 3 7" xfId="7459" xr:uid="{00000000-0005-0000-0000-00007E190000}"/>
    <cellStyle name="Normal 17 3 7 2" xfId="7460" xr:uid="{00000000-0005-0000-0000-00007F190000}"/>
    <cellStyle name="Normal 17 3 8" xfId="7461" xr:uid="{00000000-0005-0000-0000-000080190000}"/>
    <cellStyle name="Normal 17 3 8 2" xfId="7462" xr:uid="{00000000-0005-0000-0000-000081190000}"/>
    <cellStyle name="Normal 17 3 9" xfId="7463" xr:uid="{00000000-0005-0000-0000-000082190000}"/>
    <cellStyle name="Normal 17 3 9 2" xfId="7464" xr:uid="{00000000-0005-0000-0000-000083190000}"/>
    <cellStyle name="Normal 17 4" xfId="7465" xr:uid="{00000000-0005-0000-0000-000084190000}"/>
    <cellStyle name="Normal 17 4 2" xfId="7466" xr:uid="{00000000-0005-0000-0000-000085190000}"/>
    <cellStyle name="Normal 17 5" xfId="7467" xr:uid="{00000000-0005-0000-0000-000086190000}"/>
    <cellStyle name="Normal 17 5 2" xfId="7468" xr:uid="{00000000-0005-0000-0000-000087190000}"/>
    <cellStyle name="Normal 17 6" xfId="7469" xr:uid="{00000000-0005-0000-0000-000088190000}"/>
    <cellStyle name="Normal 17 6 2" xfId="7470" xr:uid="{00000000-0005-0000-0000-000089190000}"/>
    <cellStyle name="Normal 17 7" xfId="7471" xr:uid="{00000000-0005-0000-0000-00008A190000}"/>
    <cellStyle name="Normal 17 7 2" xfId="7472" xr:uid="{00000000-0005-0000-0000-00008B190000}"/>
    <cellStyle name="Normal 17 8" xfId="7473" xr:uid="{00000000-0005-0000-0000-00008C190000}"/>
    <cellStyle name="Normal 17 8 2" xfId="7474" xr:uid="{00000000-0005-0000-0000-00008D190000}"/>
    <cellStyle name="Normal 17 9" xfId="7475" xr:uid="{00000000-0005-0000-0000-00008E190000}"/>
    <cellStyle name="Normal 17 9 2" xfId="7476" xr:uid="{00000000-0005-0000-0000-00008F190000}"/>
    <cellStyle name="Normal 18" xfId="87" xr:uid="{00000000-0005-0000-0000-000090190000}"/>
    <cellStyle name="Normal 18 10" xfId="7477" xr:uid="{00000000-0005-0000-0000-000091190000}"/>
    <cellStyle name="Normal 18 11" xfId="7478" xr:uid="{00000000-0005-0000-0000-000092190000}"/>
    <cellStyle name="Normal 18 12" xfId="7479" xr:uid="{00000000-0005-0000-0000-000093190000}"/>
    <cellStyle name="Normal 18 13" xfId="7480" xr:uid="{00000000-0005-0000-0000-000094190000}"/>
    <cellStyle name="Normal 18 14" xfId="7481" xr:uid="{00000000-0005-0000-0000-000095190000}"/>
    <cellStyle name="Normal 18 15" xfId="7482" xr:uid="{00000000-0005-0000-0000-000096190000}"/>
    <cellStyle name="Normal 18 16" xfId="7483" xr:uid="{00000000-0005-0000-0000-000097190000}"/>
    <cellStyle name="Normal 18 2" xfId="88" xr:uid="{00000000-0005-0000-0000-000098190000}"/>
    <cellStyle name="Normal 18 2 10" xfId="7484" xr:uid="{00000000-0005-0000-0000-000099190000}"/>
    <cellStyle name="Normal 18 2 11" xfId="7485" xr:uid="{00000000-0005-0000-0000-00009A190000}"/>
    <cellStyle name="Normal 18 2 12" xfId="7486" xr:uid="{00000000-0005-0000-0000-00009B190000}"/>
    <cellStyle name="Normal 18 2 13" xfId="7487" xr:uid="{00000000-0005-0000-0000-00009C190000}"/>
    <cellStyle name="Normal 18 2 14" xfId="7488" xr:uid="{00000000-0005-0000-0000-00009D190000}"/>
    <cellStyle name="Normal 18 2 2" xfId="7489" xr:uid="{00000000-0005-0000-0000-00009E190000}"/>
    <cellStyle name="Normal 18 2 3" xfId="7490" xr:uid="{00000000-0005-0000-0000-00009F190000}"/>
    <cellStyle name="Normal 18 2 4" xfId="7491" xr:uid="{00000000-0005-0000-0000-0000A0190000}"/>
    <cellStyle name="Normal 18 2 5" xfId="7492" xr:uid="{00000000-0005-0000-0000-0000A1190000}"/>
    <cellStyle name="Normal 18 2 6" xfId="7493" xr:uid="{00000000-0005-0000-0000-0000A2190000}"/>
    <cellStyle name="Normal 18 2 7" xfId="7494" xr:uid="{00000000-0005-0000-0000-0000A3190000}"/>
    <cellStyle name="Normal 18 2 8" xfId="7495" xr:uid="{00000000-0005-0000-0000-0000A4190000}"/>
    <cellStyle name="Normal 18 2 9" xfId="7496" xr:uid="{00000000-0005-0000-0000-0000A5190000}"/>
    <cellStyle name="Normal 18 3" xfId="7497" xr:uid="{00000000-0005-0000-0000-0000A6190000}"/>
    <cellStyle name="Normal 18 4" xfId="7498" xr:uid="{00000000-0005-0000-0000-0000A7190000}"/>
    <cellStyle name="Normal 18 5" xfId="7499" xr:uid="{00000000-0005-0000-0000-0000A8190000}"/>
    <cellStyle name="Normal 18 6" xfId="7500" xr:uid="{00000000-0005-0000-0000-0000A9190000}"/>
    <cellStyle name="Normal 18 7" xfId="7501" xr:uid="{00000000-0005-0000-0000-0000AA190000}"/>
    <cellStyle name="Normal 18 8" xfId="7502" xr:uid="{00000000-0005-0000-0000-0000AB190000}"/>
    <cellStyle name="Normal 18 9" xfId="7503" xr:uid="{00000000-0005-0000-0000-0000AC190000}"/>
    <cellStyle name="Normal 19" xfId="89" xr:uid="{00000000-0005-0000-0000-0000AD190000}"/>
    <cellStyle name="Normal 19 10" xfId="7504" xr:uid="{00000000-0005-0000-0000-0000AE190000}"/>
    <cellStyle name="Normal 19 11" xfId="7505" xr:uid="{00000000-0005-0000-0000-0000AF190000}"/>
    <cellStyle name="Normal 19 12" xfId="7506" xr:uid="{00000000-0005-0000-0000-0000B0190000}"/>
    <cellStyle name="Normal 19 13" xfId="7507" xr:uid="{00000000-0005-0000-0000-0000B1190000}"/>
    <cellStyle name="Normal 19 14" xfId="7508" xr:uid="{00000000-0005-0000-0000-0000B2190000}"/>
    <cellStyle name="Normal 19 15" xfId="7509" xr:uid="{00000000-0005-0000-0000-0000B3190000}"/>
    <cellStyle name="Normal 19 2" xfId="90" xr:uid="{00000000-0005-0000-0000-0000B4190000}"/>
    <cellStyle name="Normal 19 3" xfId="7510" xr:uid="{00000000-0005-0000-0000-0000B5190000}"/>
    <cellStyle name="Normal 19 4" xfId="7511" xr:uid="{00000000-0005-0000-0000-0000B6190000}"/>
    <cellStyle name="Normal 19 5" xfId="7512" xr:uid="{00000000-0005-0000-0000-0000B7190000}"/>
    <cellStyle name="Normal 19 6" xfId="7513" xr:uid="{00000000-0005-0000-0000-0000B8190000}"/>
    <cellStyle name="Normal 19 7" xfId="7514" xr:uid="{00000000-0005-0000-0000-0000B9190000}"/>
    <cellStyle name="Normal 19 8" xfId="7515" xr:uid="{00000000-0005-0000-0000-0000BA190000}"/>
    <cellStyle name="Normal 19 9" xfId="7516" xr:uid="{00000000-0005-0000-0000-0000BB190000}"/>
    <cellStyle name="Normal 2" xfId="91" xr:uid="{00000000-0005-0000-0000-0000BC190000}"/>
    <cellStyle name="Normal 2 10" xfId="92" xr:uid="{00000000-0005-0000-0000-0000BD190000}"/>
    <cellStyle name="Normal 2 10 10" xfId="7517" xr:uid="{00000000-0005-0000-0000-0000BE190000}"/>
    <cellStyle name="Normal 2 10 10 2" xfId="7518" xr:uid="{00000000-0005-0000-0000-0000BF190000}"/>
    <cellStyle name="Normal 2 10 11" xfId="7519" xr:uid="{00000000-0005-0000-0000-0000C0190000}"/>
    <cellStyle name="Normal 2 10 11 2" xfId="7520" xr:uid="{00000000-0005-0000-0000-0000C1190000}"/>
    <cellStyle name="Normal 2 10 12" xfId="7521" xr:uid="{00000000-0005-0000-0000-0000C2190000}"/>
    <cellStyle name="Normal 2 10 12 2" xfId="7522" xr:uid="{00000000-0005-0000-0000-0000C3190000}"/>
    <cellStyle name="Normal 2 10 13" xfId="7523" xr:uid="{00000000-0005-0000-0000-0000C4190000}"/>
    <cellStyle name="Normal 2 10 2" xfId="7524" xr:uid="{00000000-0005-0000-0000-0000C5190000}"/>
    <cellStyle name="Normal 2 10 2 10" xfId="7525" xr:uid="{00000000-0005-0000-0000-0000C6190000}"/>
    <cellStyle name="Normal 2 10 2 10 2" xfId="7526" xr:uid="{00000000-0005-0000-0000-0000C7190000}"/>
    <cellStyle name="Normal 2 10 2 11" xfId="7527" xr:uid="{00000000-0005-0000-0000-0000C8190000}"/>
    <cellStyle name="Normal 2 10 2 11 2" xfId="7528" xr:uid="{00000000-0005-0000-0000-0000C9190000}"/>
    <cellStyle name="Normal 2 10 2 12" xfId="7529" xr:uid="{00000000-0005-0000-0000-0000CA190000}"/>
    <cellStyle name="Normal 2 10 2 2" xfId="7530" xr:uid="{00000000-0005-0000-0000-0000CB190000}"/>
    <cellStyle name="Normal 2 10 2 2 10" xfId="7531" xr:uid="{00000000-0005-0000-0000-0000CC190000}"/>
    <cellStyle name="Normal 2 10 2 2 10 2" xfId="7532" xr:uid="{00000000-0005-0000-0000-0000CD190000}"/>
    <cellStyle name="Normal 2 10 2 2 11" xfId="7533" xr:uid="{00000000-0005-0000-0000-0000CE190000}"/>
    <cellStyle name="Normal 2 10 2 2 2" xfId="7534" xr:uid="{00000000-0005-0000-0000-0000CF190000}"/>
    <cellStyle name="Normal 2 10 2 2 2 2" xfId="7535" xr:uid="{00000000-0005-0000-0000-0000D0190000}"/>
    <cellStyle name="Normal 2 10 2 2 3" xfId="7536" xr:uid="{00000000-0005-0000-0000-0000D1190000}"/>
    <cellStyle name="Normal 2 10 2 2 3 2" xfId="7537" xr:uid="{00000000-0005-0000-0000-0000D2190000}"/>
    <cellStyle name="Normal 2 10 2 2 4" xfId="7538" xr:uid="{00000000-0005-0000-0000-0000D3190000}"/>
    <cellStyle name="Normal 2 10 2 2 4 2" xfId="7539" xr:uid="{00000000-0005-0000-0000-0000D4190000}"/>
    <cellStyle name="Normal 2 10 2 2 5" xfId="7540" xr:uid="{00000000-0005-0000-0000-0000D5190000}"/>
    <cellStyle name="Normal 2 10 2 2 5 2" xfId="7541" xr:uid="{00000000-0005-0000-0000-0000D6190000}"/>
    <cellStyle name="Normal 2 10 2 2 6" xfId="7542" xr:uid="{00000000-0005-0000-0000-0000D7190000}"/>
    <cellStyle name="Normal 2 10 2 2 6 2" xfId="7543" xr:uid="{00000000-0005-0000-0000-0000D8190000}"/>
    <cellStyle name="Normal 2 10 2 2 7" xfId="7544" xr:uid="{00000000-0005-0000-0000-0000D9190000}"/>
    <cellStyle name="Normal 2 10 2 2 7 2" xfId="7545" xr:uid="{00000000-0005-0000-0000-0000DA190000}"/>
    <cellStyle name="Normal 2 10 2 2 8" xfId="7546" xr:uid="{00000000-0005-0000-0000-0000DB190000}"/>
    <cellStyle name="Normal 2 10 2 2 8 2" xfId="7547" xr:uid="{00000000-0005-0000-0000-0000DC190000}"/>
    <cellStyle name="Normal 2 10 2 2 9" xfId="7548" xr:uid="{00000000-0005-0000-0000-0000DD190000}"/>
    <cellStyle name="Normal 2 10 2 2 9 2" xfId="7549" xr:uid="{00000000-0005-0000-0000-0000DE190000}"/>
    <cellStyle name="Normal 2 10 2 3" xfId="7550" xr:uid="{00000000-0005-0000-0000-0000DF190000}"/>
    <cellStyle name="Normal 2 10 2 3 2" xfId="7551" xr:uid="{00000000-0005-0000-0000-0000E0190000}"/>
    <cellStyle name="Normal 2 10 2 4" xfId="7552" xr:uid="{00000000-0005-0000-0000-0000E1190000}"/>
    <cellStyle name="Normal 2 10 2 4 2" xfId="7553" xr:uid="{00000000-0005-0000-0000-0000E2190000}"/>
    <cellStyle name="Normal 2 10 2 5" xfId="7554" xr:uid="{00000000-0005-0000-0000-0000E3190000}"/>
    <cellStyle name="Normal 2 10 2 5 2" xfId="7555" xr:uid="{00000000-0005-0000-0000-0000E4190000}"/>
    <cellStyle name="Normal 2 10 2 6" xfId="7556" xr:uid="{00000000-0005-0000-0000-0000E5190000}"/>
    <cellStyle name="Normal 2 10 2 6 2" xfId="7557" xr:uid="{00000000-0005-0000-0000-0000E6190000}"/>
    <cellStyle name="Normal 2 10 2 7" xfId="7558" xr:uid="{00000000-0005-0000-0000-0000E7190000}"/>
    <cellStyle name="Normal 2 10 2 7 2" xfId="7559" xr:uid="{00000000-0005-0000-0000-0000E8190000}"/>
    <cellStyle name="Normal 2 10 2 8" xfId="7560" xr:uid="{00000000-0005-0000-0000-0000E9190000}"/>
    <cellStyle name="Normal 2 10 2 8 2" xfId="7561" xr:uid="{00000000-0005-0000-0000-0000EA190000}"/>
    <cellStyle name="Normal 2 10 2 9" xfId="7562" xr:uid="{00000000-0005-0000-0000-0000EB190000}"/>
    <cellStyle name="Normal 2 10 2 9 2" xfId="7563" xr:uid="{00000000-0005-0000-0000-0000EC190000}"/>
    <cellStyle name="Normal 2 10 3" xfId="7564" xr:uid="{00000000-0005-0000-0000-0000ED190000}"/>
    <cellStyle name="Normal 2 10 3 10" xfId="7565" xr:uid="{00000000-0005-0000-0000-0000EE190000}"/>
    <cellStyle name="Normal 2 10 3 10 2" xfId="7566" xr:uid="{00000000-0005-0000-0000-0000EF190000}"/>
    <cellStyle name="Normal 2 10 3 11" xfId="7567" xr:uid="{00000000-0005-0000-0000-0000F0190000}"/>
    <cellStyle name="Normal 2 10 3 2" xfId="7568" xr:uid="{00000000-0005-0000-0000-0000F1190000}"/>
    <cellStyle name="Normal 2 10 3 2 2" xfId="7569" xr:uid="{00000000-0005-0000-0000-0000F2190000}"/>
    <cellStyle name="Normal 2 10 3 3" xfId="7570" xr:uid="{00000000-0005-0000-0000-0000F3190000}"/>
    <cellStyle name="Normal 2 10 3 3 2" xfId="7571" xr:uid="{00000000-0005-0000-0000-0000F4190000}"/>
    <cellStyle name="Normal 2 10 3 4" xfId="7572" xr:uid="{00000000-0005-0000-0000-0000F5190000}"/>
    <cellStyle name="Normal 2 10 3 4 2" xfId="7573" xr:uid="{00000000-0005-0000-0000-0000F6190000}"/>
    <cellStyle name="Normal 2 10 3 5" xfId="7574" xr:uid="{00000000-0005-0000-0000-0000F7190000}"/>
    <cellStyle name="Normal 2 10 3 5 2" xfId="7575" xr:uid="{00000000-0005-0000-0000-0000F8190000}"/>
    <cellStyle name="Normal 2 10 3 6" xfId="7576" xr:uid="{00000000-0005-0000-0000-0000F9190000}"/>
    <cellStyle name="Normal 2 10 3 6 2" xfId="7577" xr:uid="{00000000-0005-0000-0000-0000FA190000}"/>
    <cellStyle name="Normal 2 10 3 7" xfId="7578" xr:uid="{00000000-0005-0000-0000-0000FB190000}"/>
    <cellStyle name="Normal 2 10 3 7 2" xfId="7579" xr:uid="{00000000-0005-0000-0000-0000FC190000}"/>
    <cellStyle name="Normal 2 10 3 8" xfId="7580" xr:uid="{00000000-0005-0000-0000-0000FD190000}"/>
    <cellStyle name="Normal 2 10 3 8 2" xfId="7581" xr:uid="{00000000-0005-0000-0000-0000FE190000}"/>
    <cellStyle name="Normal 2 10 3 9" xfId="7582" xr:uid="{00000000-0005-0000-0000-0000FF190000}"/>
    <cellStyle name="Normal 2 10 3 9 2" xfId="7583" xr:uid="{00000000-0005-0000-0000-0000001A0000}"/>
    <cellStyle name="Normal 2 10 4" xfId="7584" xr:uid="{00000000-0005-0000-0000-0000011A0000}"/>
    <cellStyle name="Normal 2 10 4 2" xfId="7585" xr:uid="{00000000-0005-0000-0000-0000021A0000}"/>
    <cellStyle name="Normal 2 10 5" xfId="7586" xr:uid="{00000000-0005-0000-0000-0000031A0000}"/>
    <cellStyle name="Normal 2 10 5 2" xfId="7587" xr:uid="{00000000-0005-0000-0000-0000041A0000}"/>
    <cellStyle name="Normal 2 10 6" xfId="7588" xr:uid="{00000000-0005-0000-0000-0000051A0000}"/>
    <cellStyle name="Normal 2 10 6 2" xfId="7589" xr:uid="{00000000-0005-0000-0000-0000061A0000}"/>
    <cellStyle name="Normal 2 10 7" xfId="7590" xr:uid="{00000000-0005-0000-0000-0000071A0000}"/>
    <cellStyle name="Normal 2 10 7 2" xfId="7591" xr:uid="{00000000-0005-0000-0000-0000081A0000}"/>
    <cellStyle name="Normal 2 10 8" xfId="7592" xr:uid="{00000000-0005-0000-0000-0000091A0000}"/>
    <cellStyle name="Normal 2 10 8 2" xfId="7593" xr:uid="{00000000-0005-0000-0000-00000A1A0000}"/>
    <cellStyle name="Normal 2 10 9" xfId="7594" xr:uid="{00000000-0005-0000-0000-00000B1A0000}"/>
    <cellStyle name="Normal 2 10 9 2" xfId="7595" xr:uid="{00000000-0005-0000-0000-00000C1A0000}"/>
    <cellStyle name="Normal 2 11" xfId="93" xr:uid="{00000000-0005-0000-0000-00000D1A0000}"/>
    <cellStyle name="Normal 2 11 2" xfId="94" xr:uid="{00000000-0005-0000-0000-00000E1A0000}"/>
    <cellStyle name="Normal 2 11 2 10" xfId="7596" xr:uid="{00000000-0005-0000-0000-00000F1A0000}"/>
    <cellStyle name="Normal 2 11 2 10 2" xfId="7597" xr:uid="{00000000-0005-0000-0000-0000101A0000}"/>
    <cellStyle name="Normal 2 11 2 11" xfId="7598" xr:uid="{00000000-0005-0000-0000-0000111A0000}"/>
    <cellStyle name="Normal 2 11 2 11 2" xfId="7599" xr:uid="{00000000-0005-0000-0000-0000121A0000}"/>
    <cellStyle name="Normal 2 11 2 12" xfId="7600" xr:uid="{00000000-0005-0000-0000-0000131A0000}"/>
    <cellStyle name="Normal 2 11 2 12 2" xfId="7601" xr:uid="{00000000-0005-0000-0000-0000141A0000}"/>
    <cellStyle name="Normal 2 11 2 13" xfId="7602" xr:uid="{00000000-0005-0000-0000-0000151A0000}"/>
    <cellStyle name="Normal 2 11 2 13 2" xfId="7603" xr:uid="{00000000-0005-0000-0000-0000161A0000}"/>
    <cellStyle name="Normal 2 11 2 14" xfId="7604" xr:uid="{00000000-0005-0000-0000-0000171A0000}"/>
    <cellStyle name="Normal 2 11 2 14 2" xfId="7605" xr:uid="{00000000-0005-0000-0000-0000181A0000}"/>
    <cellStyle name="Normal 2 11 2 15" xfId="7606" xr:uid="{00000000-0005-0000-0000-0000191A0000}"/>
    <cellStyle name="Normal 2 11 2 15 2" xfId="7607" xr:uid="{00000000-0005-0000-0000-00001A1A0000}"/>
    <cellStyle name="Normal 2 11 2 16" xfId="7608" xr:uid="{00000000-0005-0000-0000-00001B1A0000}"/>
    <cellStyle name="Normal 2 11 2 16 2" xfId="7609" xr:uid="{00000000-0005-0000-0000-00001C1A0000}"/>
    <cellStyle name="Normal 2 11 2 17" xfId="7610" xr:uid="{00000000-0005-0000-0000-00001D1A0000}"/>
    <cellStyle name="Normal 2 11 2 2" xfId="95" xr:uid="{00000000-0005-0000-0000-00001E1A0000}"/>
    <cellStyle name="Normal 2 11 2 2 2" xfId="96" xr:uid="{00000000-0005-0000-0000-00001F1A0000}"/>
    <cellStyle name="Normal 2 11 2 2 2 10" xfId="7611" xr:uid="{00000000-0005-0000-0000-0000201A0000}"/>
    <cellStyle name="Normal 2 11 2 2 2 10 2" xfId="7612" xr:uid="{00000000-0005-0000-0000-0000211A0000}"/>
    <cellStyle name="Normal 2 11 2 2 2 11" xfId="7613" xr:uid="{00000000-0005-0000-0000-0000221A0000}"/>
    <cellStyle name="Normal 2 11 2 2 2 11 2" xfId="7614" xr:uid="{00000000-0005-0000-0000-0000231A0000}"/>
    <cellStyle name="Normal 2 11 2 2 2 12" xfId="7615" xr:uid="{00000000-0005-0000-0000-0000241A0000}"/>
    <cellStyle name="Normal 2 11 2 2 2 12 2" xfId="7616" xr:uid="{00000000-0005-0000-0000-0000251A0000}"/>
    <cellStyle name="Normal 2 11 2 2 2 13" xfId="7617" xr:uid="{00000000-0005-0000-0000-0000261A0000}"/>
    <cellStyle name="Normal 2 11 2 2 2 2" xfId="7618" xr:uid="{00000000-0005-0000-0000-0000271A0000}"/>
    <cellStyle name="Normal 2 11 2 2 2 2 10" xfId="7619" xr:uid="{00000000-0005-0000-0000-0000281A0000}"/>
    <cellStyle name="Normal 2 11 2 2 2 2 10 2" xfId="7620" xr:uid="{00000000-0005-0000-0000-0000291A0000}"/>
    <cellStyle name="Normal 2 11 2 2 2 2 11" xfId="7621" xr:uid="{00000000-0005-0000-0000-00002A1A0000}"/>
    <cellStyle name="Normal 2 11 2 2 2 2 11 2" xfId="7622" xr:uid="{00000000-0005-0000-0000-00002B1A0000}"/>
    <cellStyle name="Normal 2 11 2 2 2 2 12" xfId="7623" xr:uid="{00000000-0005-0000-0000-00002C1A0000}"/>
    <cellStyle name="Normal 2 11 2 2 2 2 2" xfId="7624" xr:uid="{00000000-0005-0000-0000-00002D1A0000}"/>
    <cellStyle name="Normal 2 11 2 2 2 2 2 10" xfId="7625" xr:uid="{00000000-0005-0000-0000-00002E1A0000}"/>
    <cellStyle name="Normal 2 11 2 2 2 2 2 10 2" xfId="7626" xr:uid="{00000000-0005-0000-0000-00002F1A0000}"/>
    <cellStyle name="Normal 2 11 2 2 2 2 2 11" xfId="7627" xr:uid="{00000000-0005-0000-0000-0000301A0000}"/>
    <cellStyle name="Normal 2 11 2 2 2 2 2 2" xfId="7628" xr:uid="{00000000-0005-0000-0000-0000311A0000}"/>
    <cellStyle name="Normal 2 11 2 2 2 2 2 2 2" xfId="7629" xr:uid="{00000000-0005-0000-0000-0000321A0000}"/>
    <cellStyle name="Normal 2 11 2 2 2 2 2 3" xfId="7630" xr:uid="{00000000-0005-0000-0000-0000331A0000}"/>
    <cellStyle name="Normal 2 11 2 2 2 2 2 3 2" xfId="7631" xr:uid="{00000000-0005-0000-0000-0000341A0000}"/>
    <cellStyle name="Normal 2 11 2 2 2 2 2 4" xfId="7632" xr:uid="{00000000-0005-0000-0000-0000351A0000}"/>
    <cellStyle name="Normal 2 11 2 2 2 2 2 4 2" xfId="7633" xr:uid="{00000000-0005-0000-0000-0000361A0000}"/>
    <cellStyle name="Normal 2 11 2 2 2 2 2 5" xfId="7634" xr:uid="{00000000-0005-0000-0000-0000371A0000}"/>
    <cellStyle name="Normal 2 11 2 2 2 2 2 5 2" xfId="7635" xr:uid="{00000000-0005-0000-0000-0000381A0000}"/>
    <cellStyle name="Normal 2 11 2 2 2 2 2 6" xfId="7636" xr:uid="{00000000-0005-0000-0000-0000391A0000}"/>
    <cellStyle name="Normal 2 11 2 2 2 2 2 6 2" xfId="7637" xr:uid="{00000000-0005-0000-0000-00003A1A0000}"/>
    <cellStyle name="Normal 2 11 2 2 2 2 2 7" xfId="7638" xr:uid="{00000000-0005-0000-0000-00003B1A0000}"/>
    <cellStyle name="Normal 2 11 2 2 2 2 2 7 2" xfId="7639" xr:uid="{00000000-0005-0000-0000-00003C1A0000}"/>
    <cellStyle name="Normal 2 11 2 2 2 2 2 8" xfId="7640" xr:uid="{00000000-0005-0000-0000-00003D1A0000}"/>
    <cellStyle name="Normal 2 11 2 2 2 2 2 8 2" xfId="7641" xr:uid="{00000000-0005-0000-0000-00003E1A0000}"/>
    <cellStyle name="Normal 2 11 2 2 2 2 2 9" xfId="7642" xr:uid="{00000000-0005-0000-0000-00003F1A0000}"/>
    <cellStyle name="Normal 2 11 2 2 2 2 2 9 2" xfId="7643" xr:uid="{00000000-0005-0000-0000-0000401A0000}"/>
    <cellStyle name="Normal 2 11 2 2 2 2 3" xfId="7644" xr:uid="{00000000-0005-0000-0000-0000411A0000}"/>
    <cellStyle name="Normal 2 11 2 2 2 2 3 2" xfId="7645" xr:uid="{00000000-0005-0000-0000-0000421A0000}"/>
    <cellStyle name="Normal 2 11 2 2 2 2 4" xfId="7646" xr:uid="{00000000-0005-0000-0000-0000431A0000}"/>
    <cellStyle name="Normal 2 11 2 2 2 2 4 2" xfId="7647" xr:uid="{00000000-0005-0000-0000-0000441A0000}"/>
    <cellStyle name="Normal 2 11 2 2 2 2 5" xfId="7648" xr:uid="{00000000-0005-0000-0000-0000451A0000}"/>
    <cellStyle name="Normal 2 11 2 2 2 2 5 2" xfId="7649" xr:uid="{00000000-0005-0000-0000-0000461A0000}"/>
    <cellStyle name="Normal 2 11 2 2 2 2 6" xfId="7650" xr:uid="{00000000-0005-0000-0000-0000471A0000}"/>
    <cellStyle name="Normal 2 11 2 2 2 2 6 2" xfId="7651" xr:uid="{00000000-0005-0000-0000-0000481A0000}"/>
    <cellStyle name="Normal 2 11 2 2 2 2 7" xfId="7652" xr:uid="{00000000-0005-0000-0000-0000491A0000}"/>
    <cellStyle name="Normal 2 11 2 2 2 2 7 2" xfId="7653" xr:uid="{00000000-0005-0000-0000-00004A1A0000}"/>
    <cellStyle name="Normal 2 11 2 2 2 2 8" xfId="7654" xr:uid="{00000000-0005-0000-0000-00004B1A0000}"/>
    <cellStyle name="Normal 2 11 2 2 2 2 8 2" xfId="7655" xr:uid="{00000000-0005-0000-0000-00004C1A0000}"/>
    <cellStyle name="Normal 2 11 2 2 2 2 9" xfId="7656" xr:uid="{00000000-0005-0000-0000-00004D1A0000}"/>
    <cellStyle name="Normal 2 11 2 2 2 2 9 2" xfId="7657" xr:uid="{00000000-0005-0000-0000-00004E1A0000}"/>
    <cellStyle name="Normal 2 11 2 2 2 3" xfId="7658" xr:uid="{00000000-0005-0000-0000-00004F1A0000}"/>
    <cellStyle name="Normal 2 11 2 2 2 3 10" xfId="7659" xr:uid="{00000000-0005-0000-0000-0000501A0000}"/>
    <cellStyle name="Normal 2 11 2 2 2 3 10 2" xfId="7660" xr:uid="{00000000-0005-0000-0000-0000511A0000}"/>
    <cellStyle name="Normal 2 11 2 2 2 3 11" xfId="7661" xr:uid="{00000000-0005-0000-0000-0000521A0000}"/>
    <cellStyle name="Normal 2 11 2 2 2 3 2" xfId="7662" xr:uid="{00000000-0005-0000-0000-0000531A0000}"/>
    <cellStyle name="Normal 2 11 2 2 2 3 2 2" xfId="7663" xr:uid="{00000000-0005-0000-0000-0000541A0000}"/>
    <cellStyle name="Normal 2 11 2 2 2 3 3" xfId="7664" xr:uid="{00000000-0005-0000-0000-0000551A0000}"/>
    <cellStyle name="Normal 2 11 2 2 2 3 3 2" xfId="7665" xr:uid="{00000000-0005-0000-0000-0000561A0000}"/>
    <cellStyle name="Normal 2 11 2 2 2 3 4" xfId="7666" xr:uid="{00000000-0005-0000-0000-0000571A0000}"/>
    <cellStyle name="Normal 2 11 2 2 2 3 4 2" xfId="7667" xr:uid="{00000000-0005-0000-0000-0000581A0000}"/>
    <cellStyle name="Normal 2 11 2 2 2 3 5" xfId="7668" xr:uid="{00000000-0005-0000-0000-0000591A0000}"/>
    <cellStyle name="Normal 2 11 2 2 2 3 5 2" xfId="7669" xr:uid="{00000000-0005-0000-0000-00005A1A0000}"/>
    <cellStyle name="Normal 2 11 2 2 2 3 6" xfId="7670" xr:uid="{00000000-0005-0000-0000-00005B1A0000}"/>
    <cellStyle name="Normal 2 11 2 2 2 3 6 2" xfId="7671" xr:uid="{00000000-0005-0000-0000-00005C1A0000}"/>
    <cellStyle name="Normal 2 11 2 2 2 3 7" xfId="7672" xr:uid="{00000000-0005-0000-0000-00005D1A0000}"/>
    <cellStyle name="Normal 2 11 2 2 2 3 7 2" xfId="7673" xr:uid="{00000000-0005-0000-0000-00005E1A0000}"/>
    <cellStyle name="Normal 2 11 2 2 2 3 8" xfId="7674" xr:uid="{00000000-0005-0000-0000-00005F1A0000}"/>
    <cellStyle name="Normal 2 11 2 2 2 3 8 2" xfId="7675" xr:uid="{00000000-0005-0000-0000-0000601A0000}"/>
    <cellStyle name="Normal 2 11 2 2 2 3 9" xfId="7676" xr:uid="{00000000-0005-0000-0000-0000611A0000}"/>
    <cellStyle name="Normal 2 11 2 2 2 3 9 2" xfId="7677" xr:uid="{00000000-0005-0000-0000-0000621A0000}"/>
    <cellStyle name="Normal 2 11 2 2 2 4" xfId="7678" xr:uid="{00000000-0005-0000-0000-0000631A0000}"/>
    <cellStyle name="Normal 2 11 2 2 2 4 2" xfId="7679" xr:uid="{00000000-0005-0000-0000-0000641A0000}"/>
    <cellStyle name="Normal 2 11 2 2 2 5" xfId="7680" xr:uid="{00000000-0005-0000-0000-0000651A0000}"/>
    <cellStyle name="Normal 2 11 2 2 2 5 2" xfId="7681" xr:uid="{00000000-0005-0000-0000-0000661A0000}"/>
    <cellStyle name="Normal 2 11 2 2 2 6" xfId="7682" xr:uid="{00000000-0005-0000-0000-0000671A0000}"/>
    <cellStyle name="Normal 2 11 2 2 2 6 2" xfId="7683" xr:uid="{00000000-0005-0000-0000-0000681A0000}"/>
    <cellStyle name="Normal 2 11 2 2 2 7" xfId="7684" xr:uid="{00000000-0005-0000-0000-0000691A0000}"/>
    <cellStyle name="Normal 2 11 2 2 2 7 2" xfId="7685" xr:uid="{00000000-0005-0000-0000-00006A1A0000}"/>
    <cellStyle name="Normal 2 11 2 2 2 8" xfId="7686" xr:uid="{00000000-0005-0000-0000-00006B1A0000}"/>
    <cellStyle name="Normal 2 11 2 2 2 8 2" xfId="7687" xr:uid="{00000000-0005-0000-0000-00006C1A0000}"/>
    <cellStyle name="Normal 2 11 2 2 2 9" xfId="7688" xr:uid="{00000000-0005-0000-0000-00006D1A0000}"/>
    <cellStyle name="Normal 2 11 2 2 2 9 2" xfId="7689" xr:uid="{00000000-0005-0000-0000-00006E1A0000}"/>
    <cellStyle name="Normal 2 11 2 2 3" xfId="97" xr:uid="{00000000-0005-0000-0000-00006F1A0000}"/>
    <cellStyle name="Normal 2 11 2 2 3 10" xfId="7690" xr:uid="{00000000-0005-0000-0000-0000701A0000}"/>
    <cellStyle name="Normal 2 11 2 2 3 10 2" xfId="7691" xr:uid="{00000000-0005-0000-0000-0000711A0000}"/>
    <cellStyle name="Normal 2 11 2 2 3 11" xfId="7692" xr:uid="{00000000-0005-0000-0000-0000721A0000}"/>
    <cellStyle name="Normal 2 11 2 2 3 11 2" xfId="7693" xr:uid="{00000000-0005-0000-0000-0000731A0000}"/>
    <cellStyle name="Normal 2 11 2 2 3 12" xfId="7694" xr:uid="{00000000-0005-0000-0000-0000741A0000}"/>
    <cellStyle name="Normal 2 11 2 2 3 12 2" xfId="7695" xr:uid="{00000000-0005-0000-0000-0000751A0000}"/>
    <cellStyle name="Normal 2 11 2 2 3 13" xfId="7696" xr:uid="{00000000-0005-0000-0000-0000761A0000}"/>
    <cellStyle name="Normal 2 11 2 2 3 2" xfId="7697" xr:uid="{00000000-0005-0000-0000-0000771A0000}"/>
    <cellStyle name="Normal 2 11 2 2 3 2 10" xfId="7698" xr:uid="{00000000-0005-0000-0000-0000781A0000}"/>
    <cellStyle name="Normal 2 11 2 2 3 2 10 2" xfId="7699" xr:uid="{00000000-0005-0000-0000-0000791A0000}"/>
    <cellStyle name="Normal 2 11 2 2 3 2 11" xfId="7700" xr:uid="{00000000-0005-0000-0000-00007A1A0000}"/>
    <cellStyle name="Normal 2 11 2 2 3 2 11 2" xfId="7701" xr:uid="{00000000-0005-0000-0000-00007B1A0000}"/>
    <cellStyle name="Normal 2 11 2 2 3 2 12" xfId="7702" xr:uid="{00000000-0005-0000-0000-00007C1A0000}"/>
    <cellStyle name="Normal 2 11 2 2 3 2 2" xfId="7703" xr:uid="{00000000-0005-0000-0000-00007D1A0000}"/>
    <cellStyle name="Normal 2 11 2 2 3 2 2 10" xfId="7704" xr:uid="{00000000-0005-0000-0000-00007E1A0000}"/>
    <cellStyle name="Normal 2 11 2 2 3 2 2 10 2" xfId="7705" xr:uid="{00000000-0005-0000-0000-00007F1A0000}"/>
    <cellStyle name="Normal 2 11 2 2 3 2 2 11" xfId="7706" xr:uid="{00000000-0005-0000-0000-0000801A0000}"/>
    <cellStyle name="Normal 2 11 2 2 3 2 2 2" xfId="7707" xr:uid="{00000000-0005-0000-0000-0000811A0000}"/>
    <cellStyle name="Normal 2 11 2 2 3 2 2 2 2" xfId="7708" xr:uid="{00000000-0005-0000-0000-0000821A0000}"/>
    <cellStyle name="Normal 2 11 2 2 3 2 2 3" xfId="7709" xr:uid="{00000000-0005-0000-0000-0000831A0000}"/>
    <cellStyle name="Normal 2 11 2 2 3 2 2 3 2" xfId="7710" xr:uid="{00000000-0005-0000-0000-0000841A0000}"/>
    <cellStyle name="Normal 2 11 2 2 3 2 2 4" xfId="7711" xr:uid="{00000000-0005-0000-0000-0000851A0000}"/>
    <cellStyle name="Normal 2 11 2 2 3 2 2 4 2" xfId="7712" xr:uid="{00000000-0005-0000-0000-0000861A0000}"/>
    <cellStyle name="Normal 2 11 2 2 3 2 2 5" xfId="7713" xr:uid="{00000000-0005-0000-0000-0000871A0000}"/>
    <cellStyle name="Normal 2 11 2 2 3 2 2 5 2" xfId="7714" xr:uid="{00000000-0005-0000-0000-0000881A0000}"/>
    <cellStyle name="Normal 2 11 2 2 3 2 2 6" xfId="7715" xr:uid="{00000000-0005-0000-0000-0000891A0000}"/>
    <cellStyle name="Normal 2 11 2 2 3 2 2 6 2" xfId="7716" xr:uid="{00000000-0005-0000-0000-00008A1A0000}"/>
    <cellStyle name="Normal 2 11 2 2 3 2 2 7" xfId="7717" xr:uid="{00000000-0005-0000-0000-00008B1A0000}"/>
    <cellStyle name="Normal 2 11 2 2 3 2 2 7 2" xfId="7718" xr:uid="{00000000-0005-0000-0000-00008C1A0000}"/>
    <cellStyle name="Normal 2 11 2 2 3 2 2 8" xfId="7719" xr:uid="{00000000-0005-0000-0000-00008D1A0000}"/>
    <cellStyle name="Normal 2 11 2 2 3 2 2 8 2" xfId="7720" xr:uid="{00000000-0005-0000-0000-00008E1A0000}"/>
    <cellStyle name="Normal 2 11 2 2 3 2 2 9" xfId="7721" xr:uid="{00000000-0005-0000-0000-00008F1A0000}"/>
    <cellStyle name="Normal 2 11 2 2 3 2 2 9 2" xfId="7722" xr:uid="{00000000-0005-0000-0000-0000901A0000}"/>
    <cellStyle name="Normal 2 11 2 2 3 2 3" xfId="7723" xr:uid="{00000000-0005-0000-0000-0000911A0000}"/>
    <cellStyle name="Normal 2 11 2 2 3 2 3 2" xfId="7724" xr:uid="{00000000-0005-0000-0000-0000921A0000}"/>
    <cellStyle name="Normal 2 11 2 2 3 2 4" xfId="7725" xr:uid="{00000000-0005-0000-0000-0000931A0000}"/>
    <cellStyle name="Normal 2 11 2 2 3 2 4 2" xfId="7726" xr:uid="{00000000-0005-0000-0000-0000941A0000}"/>
    <cellStyle name="Normal 2 11 2 2 3 2 5" xfId="7727" xr:uid="{00000000-0005-0000-0000-0000951A0000}"/>
    <cellStyle name="Normal 2 11 2 2 3 2 5 2" xfId="7728" xr:uid="{00000000-0005-0000-0000-0000961A0000}"/>
    <cellStyle name="Normal 2 11 2 2 3 2 6" xfId="7729" xr:uid="{00000000-0005-0000-0000-0000971A0000}"/>
    <cellStyle name="Normal 2 11 2 2 3 2 6 2" xfId="7730" xr:uid="{00000000-0005-0000-0000-0000981A0000}"/>
    <cellStyle name="Normal 2 11 2 2 3 2 7" xfId="7731" xr:uid="{00000000-0005-0000-0000-0000991A0000}"/>
    <cellStyle name="Normal 2 11 2 2 3 2 7 2" xfId="7732" xr:uid="{00000000-0005-0000-0000-00009A1A0000}"/>
    <cellStyle name="Normal 2 11 2 2 3 2 8" xfId="7733" xr:uid="{00000000-0005-0000-0000-00009B1A0000}"/>
    <cellStyle name="Normal 2 11 2 2 3 2 8 2" xfId="7734" xr:uid="{00000000-0005-0000-0000-00009C1A0000}"/>
    <cellStyle name="Normal 2 11 2 2 3 2 9" xfId="7735" xr:uid="{00000000-0005-0000-0000-00009D1A0000}"/>
    <cellStyle name="Normal 2 11 2 2 3 2 9 2" xfId="7736" xr:uid="{00000000-0005-0000-0000-00009E1A0000}"/>
    <cellStyle name="Normal 2 11 2 2 3 3" xfId="7737" xr:uid="{00000000-0005-0000-0000-00009F1A0000}"/>
    <cellStyle name="Normal 2 11 2 2 3 3 10" xfId="7738" xr:uid="{00000000-0005-0000-0000-0000A01A0000}"/>
    <cellStyle name="Normal 2 11 2 2 3 3 10 2" xfId="7739" xr:uid="{00000000-0005-0000-0000-0000A11A0000}"/>
    <cellStyle name="Normal 2 11 2 2 3 3 11" xfId="7740" xr:uid="{00000000-0005-0000-0000-0000A21A0000}"/>
    <cellStyle name="Normal 2 11 2 2 3 3 2" xfId="7741" xr:uid="{00000000-0005-0000-0000-0000A31A0000}"/>
    <cellStyle name="Normal 2 11 2 2 3 3 2 2" xfId="7742" xr:uid="{00000000-0005-0000-0000-0000A41A0000}"/>
    <cellStyle name="Normal 2 11 2 2 3 3 3" xfId="7743" xr:uid="{00000000-0005-0000-0000-0000A51A0000}"/>
    <cellStyle name="Normal 2 11 2 2 3 3 3 2" xfId="7744" xr:uid="{00000000-0005-0000-0000-0000A61A0000}"/>
    <cellStyle name="Normal 2 11 2 2 3 3 4" xfId="7745" xr:uid="{00000000-0005-0000-0000-0000A71A0000}"/>
    <cellStyle name="Normal 2 11 2 2 3 3 4 2" xfId="7746" xr:uid="{00000000-0005-0000-0000-0000A81A0000}"/>
    <cellStyle name="Normal 2 11 2 2 3 3 5" xfId="7747" xr:uid="{00000000-0005-0000-0000-0000A91A0000}"/>
    <cellStyle name="Normal 2 11 2 2 3 3 5 2" xfId="7748" xr:uid="{00000000-0005-0000-0000-0000AA1A0000}"/>
    <cellStyle name="Normal 2 11 2 2 3 3 6" xfId="7749" xr:uid="{00000000-0005-0000-0000-0000AB1A0000}"/>
    <cellStyle name="Normal 2 11 2 2 3 3 6 2" xfId="7750" xr:uid="{00000000-0005-0000-0000-0000AC1A0000}"/>
    <cellStyle name="Normal 2 11 2 2 3 3 7" xfId="7751" xr:uid="{00000000-0005-0000-0000-0000AD1A0000}"/>
    <cellStyle name="Normal 2 11 2 2 3 3 7 2" xfId="7752" xr:uid="{00000000-0005-0000-0000-0000AE1A0000}"/>
    <cellStyle name="Normal 2 11 2 2 3 3 8" xfId="7753" xr:uid="{00000000-0005-0000-0000-0000AF1A0000}"/>
    <cellStyle name="Normal 2 11 2 2 3 3 8 2" xfId="7754" xr:uid="{00000000-0005-0000-0000-0000B01A0000}"/>
    <cellStyle name="Normal 2 11 2 2 3 3 9" xfId="7755" xr:uid="{00000000-0005-0000-0000-0000B11A0000}"/>
    <cellStyle name="Normal 2 11 2 2 3 3 9 2" xfId="7756" xr:uid="{00000000-0005-0000-0000-0000B21A0000}"/>
    <cellStyle name="Normal 2 11 2 2 3 4" xfId="7757" xr:uid="{00000000-0005-0000-0000-0000B31A0000}"/>
    <cellStyle name="Normal 2 11 2 2 3 4 2" xfId="7758" xr:uid="{00000000-0005-0000-0000-0000B41A0000}"/>
    <cellStyle name="Normal 2 11 2 2 3 5" xfId="7759" xr:uid="{00000000-0005-0000-0000-0000B51A0000}"/>
    <cellStyle name="Normal 2 11 2 2 3 5 2" xfId="7760" xr:uid="{00000000-0005-0000-0000-0000B61A0000}"/>
    <cellStyle name="Normal 2 11 2 2 3 6" xfId="7761" xr:uid="{00000000-0005-0000-0000-0000B71A0000}"/>
    <cellStyle name="Normal 2 11 2 2 3 6 2" xfId="7762" xr:uid="{00000000-0005-0000-0000-0000B81A0000}"/>
    <cellStyle name="Normal 2 11 2 2 3 7" xfId="7763" xr:uid="{00000000-0005-0000-0000-0000B91A0000}"/>
    <cellStyle name="Normal 2 11 2 2 3 7 2" xfId="7764" xr:uid="{00000000-0005-0000-0000-0000BA1A0000}"/>
    <cellStyle name="Normal 2 11 2 2 3 8" xfId="7765" xr:uid="{00000000-0005-0000-0000-0000BB1A0000}"/>
    <cellStyle name="Normal 2 11 2 2 3 8 2" xfId="7766" xr:uid="{00000000-0005-0000-0000-0000BC1A0000}"/>
    <cellStyle name="Normal 2 11 2 2 3 9" xfId="7767" xr:uid="{00000000-0005-0000-0000-0000BD1A0000}"/>
    <cellStyle name="Normal 2 11 2 2 3 9 2" xfId="7768" xr:uid="{00000000-0005-0000-0000-0000BE1A0000}"/>
    <cellStyle name="Normal 2 11 2 2 4" xfId="98" xr:uid="{00000000-0005-0000-0000-0000BF1A0000}"/>
    <cellStyle name="Normal 2 11 2 2 4 10" xfId="7769" xr:uid="{00000000-0005-0000-0000-0000C01A0000}"/>
    <cellStyle name="Normal 2 11 2 2 4 10 2" xfId="7770" xr:uid="{00000000-0005-0000-0000-0000C11A0000}"/>
    <cellStyle name="Normal 2 11 2 2 4 11" xfId="7771" xr:uid="{00000000-0005-0000-0000-0000C21A0000}"/>
    <cellStyle name="Normal 2 11 2 2 4 11 2" xfId="7772" xr:uid="{00000000-0005-0000-0000-0000C31A0000}"/>
    <cellStyle name="Normal 2 11 2 2 4 12" xfId="7773" xr:uid="{00000000-0005-0000-0000-0000C41A0000}"/>
    <cellStyle name="Normal 2 11 2 2 4 12 2" xfId="7774" xr:uid="{00000000-0005-0000-0000-0000C51A0000}"/>
    <cellStyle name="Normal 2 11 2 2 4 13" xfId="7775" xr:uid="{00000000-0005-0000-0000-0000C61A0000}"/>
    <cellStyle name="Normal 2 11 2 2 4 2" xfId="7776" xr:uid="{00000000-0005-0000-0000-0000C71A0000}"/>
    <cellStyle name="Normal 2 11 2 2 4 2 10" xfId="7777" xr:uid="{00000000-0005-0000-0000-0000C81A0000}"/>
    <cellStyle name="Normal 2 11 2 2 4 2 10 2" xfId="7778" xr:uid="{00000000-0005-0000-0000-0000C91A0000}"/>
    <cellStyle name="Normal 2 11 2 2 4 2 11" xfId="7779" xr:uid="{00000000-0005-0000-0000-0000CA1A0000}"/>
    <cellStyle name="Normal 2 11 2 2 4 2 11 2" xfId="7780" xr:uid="{00000000-0005-0000-0000-0000CB1A0000}"/>
    <cellStyle name="Normal 2 11 2 2 4 2 12" xfId="7781" xr:uid="{00000000-0005-0000-0000-0000CC1A0000}"/>
    <cellStyle name="Normal 2 11 2 2 4 2 2" xfId="7782" xr:uid="{00000000-0005-0000-0000-0000CD1A0000}"/>
    <cellStyle name="Normal 2 11 2 2 4 2 2 10" xfId="7783" xr:uid="{00000000-0005-0000-0000-0000CE1A0000}"/>
    <cellStyle name="Normal 2 11 2 2 4 2 2 10 2" xfId="7784" xr:uid="{00000000-0005-0000-0000-0000CF1A0000}"/>
    <cellStyle name="Normal 2 11 2 2 4 2 2 11" xfId="7785" xr:uid="{00000000-0005-0000-0000-0000D01A0000}"/>
    <cellStyle name="Normal 2 11 2 2 4 2 2 2" xfId="7786" xr:uid="{00000000-0005-0000-0000-0000D11A0000}"/>
    <cellStyle name="Normal 2 11 2 2 4 2 2 2 2" xfId="7787" xr:uid="{00000000-0005-0000-0000-0000D21A0000}"/>
    <cellStyle name="Normal 2 11 2 2 4 2 2 3" xfId="7788" xr:uid="{00000000-0005-0000-0000-0000D31A0000}"/>
    <cellStyle name="Normal 2 11 2 2 4 2 2 3 2" xfId="7789" xr:uid="{00000000-0005-0000-0000-0000D41A0000}"/>
    <cellStyle name="Normal 2 11 2 2 4 2 2 4" xfId="7790" xr:uid="{00000000-0005-0000-0000-0000D51A0000}"/>
    <cellStyle name="Normal 2 11 2 2 4 2 2 4 2" xfId="7791" xr:uid="{00000000-0005-0000-0000-0000D61A0000}"/>
    <cellStyle name="Normal 2 11 2 2 4 2 2 5" xfId="7792" xr:uid="{00000000-0005-0000-0000-0000D71A0000}"/>
    <cellStyle name="Normal 2 11 2 2 4 2 2 5 2" xfId="7793" xr:uid="{00000000-0005-0000-0000-0000D81A0000}"/>
    <cellStyle name="Normal 2 11 2 2 4 2 2 6" xfId="7794" xr:uid="{00000000-0005-0000-0000-0000D91A0000}"/>
    <cellStyle name="Normal 2 11 2 2 4 2 2 6 2" xfId="7795" xr:uid="{00000000-0005-0000-0000-0000DA1A0000}"/>
    <cellStyle name="Normal 2 11 2 2 4 2 2 7" xfId="7796" xr:uid="{00000000-0005-0000-0000-0000DB1A0000}"/>
    <cellStyle name="Normal 2 11 2 2 4 2 2 7 2" xfId="7797" xr:uid="{00000000-0005-0000-0000-0000DC1A0000}"/>
    <cellStyle name="Normal 2 11 2 2 4 2 2 8" xfId="7798" xr:uid="{00000000-0005-0000-0000-0000DD1A0000}"/>
    <cellStyle name="Normal 2 11 2 2 4 2 2 8 2" xfId="7799" xr:uid="{00000000-0005-0000-0000-0000DE1A0000}"/>
    <cellStyle name="Normal 2 11 2 2 4 2 2 9" xfId="7800" xr:uid="{00000000-0005-0000-0000-0000DF1A0000}"/>
    <cellStyle name="Normal 2 11 2 2 4 2 2 9 2" xfId="7801" xr:uid="{00000000-0005-0000-0000-0000E01A0000}"/>
    <cellStyle name="Normal 2 11 2 2 4 2 3" xfId="7802" xr:uid="{00000000-0005-0000-0000-0000E11A0000}"/>
    <cellStyle name="Normal 2 11 2 2 4 2 3 2" xfId="7803" xr:uid="{00000000-0005-0000-0000-0000E21A0000}"/>
    <cellStyle name="Normal 2 11 2 2 4 2 4" xfId="7804" xr:uid="{00000000-0005-0000-0000-0000E31A0000}"/>
    <cellStyle name="Normal 2 11 2 2 4 2 4 2" xfId="7805" xr:uid="{00000000-0005-0000-0000-0000E41A0000}"/>
    <cellStyle name="Normal 2 11 2 2 4 2 5" xfId="7806" xr:uid="{00000000-0005-0000-0000-0000E51A0000}"/>
    <cellStyle name="Normal 2 11 2 2 4 2 5 2" xfId="7807" xr:uid="{00000000-0005-0000-0000-0000E61A0000}"/>
    <cellStyle name="Normal 2 11 2 2 4 2 6" xfId="7808" xr:uid="{00000000-0005-0000-0000-0000E71A0000}"/>
    <cellStyle name="Normal 2 11 2 2 4 2 6 2" xfId="7809" xr:uid="{00000000-0005-0000-0000-0000E81A0000}"/>
    <cellStyle name="Normal 2 11 2 2 4 2 7" xfId="7810" xr:uid="{00000000-0005-0000-0000-0000E91A0000}"/>
    <cellStyle name="Normal 2 11 2 2 4 2 7 2" xfId="7811" xr:uid="{00000000-0005-0000-0000-0000EA1A0000}"/>
    <cellStyle name="Normal 2 11 2 2 4 2 8" xfId="7812" xr:uid="{00000000-0005-0000-0000-0000EB1A0000}"/>
    <cellStyle name="Normal 2 11 2 2 4 2 8 2" xfId="7813" xr:uid="{00000000-0005-0000-0000-0000EC1A0000}"/>
    <cellStyle name="Normal 2 11 2 2 4 2 9" xfId="7814" xr:uid="{00000000-0005-0000-0000-0000ED1A0000}"/>
    <cellStyle name="Normal 2 11 2 2 4 2 9 2" xfId="7815" xr:uid="{00000000-0005-0000-0000-0000EE1A0000}"/>
    <cellStyle name="Normal 2 11 2 2 4 3" xfId="7816" xr:uid="{00000000-0005-0000-0000-0000EF1A0000}"/>
    <cellStyle name="Normal 2 11 2 2 4 3 10" xfId="7817" xr:uid="{00000000-0005-0000-0000-0000F01A0000}"/>
    <cellStyle name="Normal 2 11 2 2 4 3 10 2" xfId="7818" xr:uid="{00000000-0005-0000-0000-0000F11A0000}"/>
    <cellStyle name="Normal 2 11 2 2 4 3 11" xfId="7819" xr:uid="{00000000-0005-0000-0000-0000F21A0000}"/>
    <cellStyle name="Normal 2 11 2 2 4 3 2" xfId="7820" xr:uid="{00000000-0005-0000-0000-0000F31A0000}"/>
    <cellStyle name="Normal 2 11 2 2 4 3 2 2" xfId="7821" xr:uid="{00000000-0005-0000-0000-0000F41A0000}"/>
    <cellStyle name="Normal 2 11 2 2 4 3 3" xfId="7822" xr:uid="{00000000-0005-0000-0000-0000F51A0000}"/>
    <cellStyle name="Normal 2 11 2 2 4 3 3 2" xfId="7823" xr:uid="{00000000-0005-0000-0000-0000F61A0000}"/>
    <cellStyle name="Normal 2 11 2 2 4 3 4" xfId="7824" xr:uid="{00000000-0005-0000-0000-0000F71A0000}"/>
    <cellStyle name="Normal 2 11 2 2 4 3 4 2" xfId="7825" xr:uid="{00000000-0005-0000-0000-0000F81A0000}"/>
    <cellStyle name="Normal 2 11 2 2 4 3 5" xfId="7826" xr:uid="{00000000-0005-0000-0000-0000F91A0000}"/>
    <cellStyle name="Normal 2 11 2 2 4 3 5 2" xfId="7827" xr:uid="{00000000-0005-0000-0000-0000FA1A0000}"/>
    <cellStyle name="Normal 2 11 2 2 4 3 6" xfId="7828" xr:uid="{00000000-0005-0000-0000-0000FB1A0000}"/>
    <cellStyle name="Normal 2 11 2 2 4 3 6 2" xfId="7829" xr:uid="{00000000-0005-0000-0000-0000FC1A0000}"/>
    <cellStyle name="Normal 2 11 2 2 4 3 7" xfId="7830" xr:uid="{00000000-0005-0000-0000-0000FD1A0000}"/>
    <cellStyle name="Normal 2 11 2 2 4 3 7 2" xfId="7831" xr:uid="{00000000-0005-0000-0000-0000FE1A0000}"/>
    <cellStyle name="Normal 2 11 2 2 4 3 8" xfId="7832" xr:uid="{00000000-0005-0000-0000-0000FF1A0000}"/>
    <cellStyle name="Normal 2 11 2 2 4 3 8 2" xfId="7833" xr:uid="{00000000-0005-0000-0000-0000001B0000}"/>
    <cellStyle name="Normal 2 11 2 2 4 3 9" xfId="7834" xr:uid="{00000000-0005-0000-0000-0000011B0000}"/>
    <cellStyle name="Normal 2 11 2 2 4 3 9 2" xfId="7835" xr:uid="{00000000-0005-0000-0000-0000021B0000}"/>
    <cellStyle name="Normal 2 11 2 2 4 4" xfId="7836" xr:uid="{00000000-0005-0000-0000-0000031B0000}"/>
    <cellStyle name="Normal 2 11 2 2 4 4 2" xfId="7837" xr:uid="{00000000-0005-0000-0000-0000041B0000}"/>
    <cellStyle name="Normal 2 11 2 2 4 5" xfId="7838" xr:uid="{00000000-0005-0000-0000-0000051B0000}"/>
    <cellStyle name="Normal 2 11 2 2 4 5 2" xfId="7839" xr:uid="{00000000-0005-0000-0000-0000061B0000}"/>
    <cellStyle name="Normal 2 11 2 2 4 6" xfId="7840" xr:uid="{00000000-0005-0000-0000-0000071B0000}"/>
    <cellStyle name="Normal 2 11 2 2 4 6 2" xfId="7841" xr:uid="{00000000-0005-0000-0000-0000081B0000}"/>
    <cellStyle name="Normal 2 11 2 2 4 7" xfId="7842" xr:uid="{00000000-0005-0000-0000-0000091B0000}"/>
    <cellStyle name="Normal 2 11 2 2 4 7 2" xfId="7843" xr:uid="{00000000-0005-0000-0000-00000A1B0000}"/>
    <cellStyle name="Normal 2 11 2 2 4 8" xfId="7844" xr:uid="{00000000-0005-0000-0000-00000B1B0000}"/>
    <cellStyle name="Normal 2 11 2 2 4 8 2" xfId="7845" xr:uid="{00000000-0005-0000-0000-00000C1B0000}"/>
    <cellStyle name="Normal 2 11 2 2 4 9" xfId="7846" xr:uid="{00000000-0005-0000-0000-00000D1B0000}"/>
    <cellStyle name="Normal 2 11 2 2 4 9 2" xfId="7847" xr:uid="{00000000-0005-0000-0000-00000E1B0000}"/>
    <cellStyle name="Normal 2 11 2 2 5" xfId="99" xr:uid="{00000000-0005-0000-0000-00000F1B0000}"/>
    <cellStyle name="Normal 2 11 2 2 5 10" xfId="7848" xr:uid="{00000000-0005-0000-0000-0000101B0000}"/>
    <cellStyle name="Normal 2 11 2 2 5 10 2" xfId="7849" xr:uid="{00000000-0005-0000-0000-0000111B0000}"/>
    <cellStyle name="Normal 2 11 2 2 5 11" xfId="7850" xr:uid="{00000000-0005-0000-0000-0000121B0000}"/>
    <cellStyle name="Normal 2 11 2 2 5 11 2" xfId="7851" xr:uid="{00000000-0005-0000-0000-0000131B0000}"/>
    <cellStyle name="Normal 2 11 2 2 5 12" xfId="7852" xr:uid="{00000000-0005-0000-0000-0000141B0000}"/>
    <cellStyle name="Normal 2 11 2 2 5 12 2" xfId="7853" xr:uid="{00000000-0005-0000-0000-0000151B0000}"/>
    <cellStyle name="Normal 2 11 2 2 5 13" xfId="7854" xr:uid="{00000000-0005-0000-0000-0000161B0000}"/>
    <cellStyle name="Normal 2 11 2 2 5 2" xfId="7855" xr:uid="{00000000-0005-0000-0000-0000171B0000}"/>
    <cellStyle name="Normal 2 11 2 2 5 2 10" xfId="7856" xr:uid="{00000000-0005-0000-0000-0000181B0000}"/>
    <cellStyle name="Normal 2 11 2 2 5 2 10 2" xfId="7857" xr:uid="{00000000-0005-0000-0000-0000191B0000}"/>
    <cellStyle name="Normal 2 11 2 2 5 2 11" xfId="7858" xr:uid="{00000000-0005-0000-0000-00001A1B0000}"/>
    <cellStyle name="Normal 2 11 2 2 5 2 11 2" xfId="7859" xr:uid="{00000000-0005-0000-0000-00001B1B0000}"/>
    <cellStyle name="Normal 2 11 2 2 5 2 12" xfId="7860" xr:uid="{00000000-0005-0000-0000-00001C1B0000}"/>
    <cellStyle name="Normal 2 11 2 2 5 2 2" xfId="7861" xr:uid="{00000000-0005-0000-0000-00001D1B0000}"/>
    <cellStyle name="Normal 2 11 2 2 5 2 2 10" xfId="7862" xr:uid="{00000000-0005-0000-0000-00001E1B0000}"/>
    <cellStyle name="Normal 2 11 2 2 5 2 2 10 2" xfId="7863" xr:uid="{00000000-0005-0000-0000-00001F1B0000}"/>
    <cellStyle name="Normal 2 11 2 2 5 2 2 11" xfId="7864" xr:uid="{00000000-0005-0000-0000-0000201B0000}"/>
    <cellStyle name="Normal 2 11 2 2 5 2 2 2" xfId="7865" xr:uid="{00000000-0005-0000-0000-0000211B0000}"/>
    <cellStyle name="Normal 2 11 2 2 5 2 2 2 2" xfId="7866" xr:uid="{00000000-0005-0000-0000-0000221B0000}"/>
    <cellStyle name="Normal 2 11 2 2 5 2 2 3" xfId="7867" xr:uid="{00000000-0005-0000-0000-0000231B0000}"/>
    <cellStyle name="Normal 2 11 2 2 5 2 2 3 2" xfId="7868" xr:uid="{00000000-0005-0000-0000-0000241B0000}"/>
    <cellStyle name="Normal 2 11 2 2 5 2 2 4" xfId="7869" xr:uid="{00000000-0005-0000-0000-0000251B0000}"/>
    <cellStyle name="Normal 2 11 2 2 5 2 2 4 2" xfId="7870" xr:uid="{00000000-0005-0000-0000-0000261B0000}"/>
    <cellStyle name="Normal 2 11 2 2 5 2 2 5" xfId="7871" xr:uid="{00000000-0005-0000-0000-0000271B0000}"/>
    <cellStyle name="Normal 2 11 2 2 5 2 2 5 2" xfId="7872" xr:uid="{00000000-0005-0000-0000-0000281B0000}"/>
    <cellStyle name="Normal 2 11 2 2 5 2 2 6" xfId="7873" xr:uid="{00000000-0005-0000-0000-0000291B0000}"/>
    <cellStyle name="Normal 2 11 2 2 5 2 2 6 2" xfId="7874" xr:uid="{00000000-0005-0000-0000-00002A1B0000}"/>
    <cellStyle name="Normal 2 11 2 2 5 2 2 7" xfId="7875" xr:uid="{00000000-0005-0000-0000-00002B1B0000}"/>
    <cellStyle name="Normal 2 11 2 2 5 2 2 7 2" xfId="7876" xr:uid="{00000000-0005-0000-0000-00002C1B0000}"/>
    <cellStyle name="Normal 2 11 2 2 5 2 2 8" xfId="7877" xr:uid="{00000000-0005-0000-0000-00002D1B0000}"/>
    <cellStyle name="Normal 2 11 2 2 5 2 2 8 2" xfId="7878" xr:uid="{00000000-0005-0000-0000-00002E1B0000}"/>
    <cellStyle name="Normal 2 11 2 2 5 2 2 9" xfId="7879" xr:uid="{00000000-0005-0000-0000-00002F1B0000}"/>
    <cellStyle name="Normal 2 11 2 2 5 2 2 9 2" xfId="7880" xr:uid="{00000000-0005-0000-0000-0000301B0000}"/>
    <cellStyle name="Normal 2 11 2 2 5 2 3" xfId="7881" xr:uid="{00000000-0005-0000-0000-0000311B0000}"/>
    <cellStyle name="Normal 2 11 2 2 5 2 3 2" xfId="7882" xr:uid="{00000000-0005-0000-0000-0000321B0000}"/>
    <cellStyle name="Normal 2 11 2 2 5 2 4" xfId="7883" xr:uid="{00000000-0005-0000-0000-0000331B0000}"/>
    <cellStyle name="Normal 2 11 2 2 5 2 4 2" xfId="7884" xr:uid="{00000000-0005-0000-0000-0000341B0000}"/>
    <cellStyle name="Normal 2 11 2 2 5 2 5" xfId="7885" xr:uid="{00000000-0005-0000-0000-0000351B0000}"/>
    <cellStyle name="Normal 2 11 2 2 5 2 5 2" xfId="7886" xr:uid="{00000000-0005-0000-0000-0000361B0000}"/>
    <cellStyle name="Normal 2 11 2 2 5 2 6" xfId="7887" xr:uid="{00000000-0005-0000-0000-0000371B0000}"/>
    <cellStyle name="Normal 2 11 2 2 5 2 6 2" xfId="7888" xr:uid="{00000000-0005-0000-0000-0000381B0000}"/>
    <cellStyle name="Normal 2 11 2 2 5 2 7" xfId="7889" xr:uid="{00000000-0005-0000-0000-0000391B0000}"/>
    <cellStyle name="Normal 2 11 2 2 5 2 7 2" xfId="7890" xr:uid="{00000000-0005-0000-0000-00003A1B0000}"/>
    <cellStyle name="Normal 2 11 2 2 5 2 8" xfId="7891" xr:uid="{00000000-0005-0000-0000-00003B1B0000}"/>
    <cellStyle name="Normal 2 11 2 2 5 2 8 2" xfId="7892" xr:uid="{00000000-0005-0000-0000-00003C1B0000}"/>
    <cellStyle name="Normal 2 11 2 2 5 2 9" xfId="7893" xr:uid="{00000000-0005-0000-0000-00003D1B0000}"/>
    <cellStyle name="Normal 2 11 2 2 5 2 9 2" xfId="7894" xr:uid="{00000000-0005-0000-0000-00003E1B0000}"/>
    <cellStyle name="Normal 2 11 2 2 5 3" xfId="7895" xr:uid="{00000000-0005-0000-0000-00003F1B0000}"/>
    <cellStyle name="Normal 2 11 2 2 5 3 10" xfId="7896" xr:uid="{00000000-0005-0000-0000-0000401B0000}"/>
    <cellStyle name="Normal 2 11 2 2 5 3 10 2" xfId="7897" xr:uid="{00000000-0005-0000-0000-0000411B0000}"/>
    <cellStyle name="Normal 2 11 2 2 5 3 11" xfId="7898" xr:uid="{00000000-0005-0000-0000-0000421B0000}"/>
    <cellStyle name="Normal 2 11 2 2 5 3 2" xfId="7899" xr:uid="{00000000-0005-0000-0000-0000431B0000}"/>
    <cellStyle name="Normal 2 11 2 2 5 3 2 2" xfId="7900" xr:uid="{00000000-0005-0000-0000-0000441B0000}"/>
    <cellStyle name="Normal 2 11 2 2 5 3 3" xfId="7901" xr:uid="{00000000-0005-0000-0000-0000451B0000}"/>
    <cellStyle name="Normal 2 11 2 2 5 3 3 2" xfId="7902" xr:uid="{00000000-0005-0000-0000-0000461B0000}"/>
    <cellStyle name="Normal 2 11 2 2 5 3 4" xfId="7903" xr:uid="{00000000-0005-0000-0000-0000471B0000}"/>
    <cellStyle name="Normal 2 11 2 2 5 3 4 2" xfId="7904" xr:uid="{00000000-0005-0000-0000-0000481B0000}"/>
    <cellStyle name="Normal 2 11 2 2 5 3 5" xfId="7905" xr:uid="{00000000-0005-0000-0000-0000491B0000}"/>
    <cellStyle name="Normal 2 11 2 2 5 3 5 2" xfId="7906" xr:uid="{00000000-0005-0000-0000-00004A1B0000}"/>
    <cellStyle name="Normal 2 11 2 2 5 3 6" xfId="7907" xr:uid="{00000000-0005-0000-0000-00004B1B0000}"/>
    <cellStyle name="Normal 2 11 2 2 5 3 6 2" xfId="7908" xr:uid="{00000000-0005-0000-0000-00004C1B0000}"/>
    <cellStyle name="Normal 2 11 2 2 5 3 7" xfId="7909" xr:uid="{00000000-0005-0000-0000-00004D1B0000}"/>
    <cellStyle name="Normal 2 11 2 2 5 3 7 2" xfId="7910" xr:uid="{00000000-0005-0000-0000-00004E1B0000}"/>
    <cellStyle name="Normal 2 11 2 2 5 3 8" xfId="7911" xr:uid="{00000000-0005-0000-0000-00004F1B0000}"/>
    <cellStyle name="Normal 2 11 2 2 5 3 8 2" xfId="7912" xr:uid="{00000000-0005-0000-0000-0000501B0000}"/>
    <cellStyle name="Normal 2 11 2 2 5 3 9" xfId="7913" xr:uid="{00000000-0005-0000-0000-0000511B0000}"/>
    <cellStyle name="Normal 2 11 2 2 5 3 9 2" xfId="7914" xr:uid="{00000000-0005-0000-0000-0000521B0000}"/>
    <cellStyle name="Normal 2 11 2 2 5 4" xfId="7915" xr:uid="{00000000-0005-0000-0000-0000531B0000}"/>
    <cellStyle name="Normal 2 11 2 2 5 4 2" xfId="7916" xr:uid="{00000000-0005-0000-0000-0000541B0000}"/>
    <cellStyle name="Normal 2 11 2 2 5 5" xfId="7917" xr:uid="{00000000-0005-0000-0000-0000551B0000}"/>
    <cellStyle name="Normal 2 11 2 2 5 5 2" xfId="7918" xr:uid="{00000000-0005-0000-0000-0000561B0000}"/>
    <cellStyle name="Normal 2 11 2 2 5 6" xfId="7919" xr:uid="{00000000-0005-0000-0000-0000571B0000}"/>
    <cellStyle name="Normal 2 11 2 2 5 6 2" xfId="7920" xr:uid="{00000000-0005-0000-0000-0000581B0000}"/>
    <cellStyle name="Normal 2 11 2 2 5 7" xfId="7921" xr:uid="{00000000-0005-0000-0000-0000591B0000}"/>
    <cellStyle name="Normal 2 11 2 2 5 7 2" xfId="7922" xr:uid="{00000000-0005-0000-0000-00005A1B0000}"/>
    <cellStyle name="Normal 2 11 2 2 5 8" xfId="7923" xr:uid="{00000000-0005-0000-0000-00005B1B0000}"/>
    <cellStyle name="Normal 2 11 2 2 5 8 2" xfId="7924" xr:uid="{00000000-0005-0000-0000-00005C1B0000}"/>
    <cellStyle name="Normal 2 11 2 2 5 9" xfId="7925" xr:uid="{00000000-0005-0000-0000-00005D1B0000}"/>
    <cellStyle name="Normal 2 11 2 2 5 9 2" xfId="7926" xr:uid="{00000000-0005-0000-0000-00005E1B0000}"/>
    <cellStyle name="Normal 2 11 2 2 6" xfId="100" xr:uid="{00000000-0005-0000-0000-00005F1B0000}"/>
    <cellStyle name="Normal 2 11 2 3" xfId="101" xr:uid="{00000000-0005-0000-0000-0000601B0000}"/>
    <cellStyle name="Normal 2 11 2 3 2" xfId="102" xr:uid="{00000000-0005-0000-0000-0000611B0000}"/>
    <cellStyle name="Normal 2 11 2 4" xfId="103" xr:uid="{00000000-0005-0000-0000-0000621B0000}"/>
    <cellStyle name="Normal 2 11 2 4 2" xfId="104" xr:uid="{00000000-0005-0000-0000-0000631B0000}"/>
    <cellStyle name="Normal 2 11 2 5" xfId="105" xr:uid="{00000000-0005-0000-0000-0000641B0000}"/>
    <cellStyle name="Normal 2 11 2 5 2" xfId="106" xr:uid="{00000000-0005-0000-0000-0000651B0000}"/>
    <cellStyle name="Normal 2 11 2 6" xfId="7927" xr:uid="{00000000-0005-0000-0000-0000661B0000}"/>
    <cellStyle name="Normal 2 11 2 6 10" xfId="7928" xr:uid="{00000000-0005-0000-0000-0000671B0000}"/>
    <cellStyle name="Normal 2 11 2 6 10 2" xfId="7929" xr:uid="{00000000-0005-0000-0000-0000681B0000}"/>
    <cellStyle name="Normal 2 11 2 6 11" xfId="7930" xr:uid="{00000000-0005-0000-0000-0000691B0000}"/>
    <cellStyle name="Normal 2 11 2 6 11 2" xfId="7931" xr:uid="{00000000-0005-0000-0000-00006A1B0000}"/>
    <cellStyle name="Normal 2 11 2 6 12" xfId="7932" xr:uid="{00000000-0005-0000-0000-00006B1B0000}"/>
    <cellStyle name="Normal 2 11 2 6 2" xfId="7933" xr:uid="{00000000-0005-0000-0000-00006C1B0000}"/>
    <cellStyle name="Normal 2 11 2 6 2 10" xfId="7934" xr:uid="{00000000-0005-0000-0000-00006D1B0000}"/>
    <cellStyle name="Normal 2 11 2 6 2 10 2" xfId="7935" xr:uid="{00000000-0005-0000-0000-00006E1B0000}"/>
    <cellStyle name="Normal 2 11 2 6 2 11" xfId="7936" xr:uid="{00000000-0005-0000-0000-00006F1B0000}"/>
    <cellStyle name="Normal 2 11 2 6 2 2" xfId="7937" xr:uid="{00000000-0005-0000-0000-0000701B0000}"/>
    <cellStyle name="Normal 2 11 2 6 2 2 2" xfId="7938" xr:uid="{00000000-0005-0000-0000-0000711B0000}"/>
    <cellStyle name="Normal 2 11 2 6 2 3" xfId="7939" xr:uid="{00000000-0005-0000-0000-0000721B0000}"/>
    <cellStyle name="Normal 2 11 2 6 2 3 2" xfId="7940" xr:uid="{00000000-0005-0000-0000-0000731B0000}"/>
    <cellStyle name="Normal 2 11 2 6 2 4" xfId="7941" xr:uid="{00000000-0005-0000-0000-0000741B0000}"/>
    <cellStyle name="Normal 2 11 2 6 2 4 2" xfId="7942" xr:uid="{00000000-0005-0000-0000-0000751B0000}"/>
    <cellStyle name="Normal 2 11 2 6 2 5" xfId="7943" xr:uid="{00000000-0005-0000-0000-0000761B0000}"/>
    <cellStyle name="Normal 2 11 2 6 2 5 2" xfId="7944" xr:uid="{00000000-0005-0000-0000-0000771B0000}"/>
    <cellStyle name="Normal 2 11 2 6 2 6" xfId="7945" xr:uid="{00000000-0005-0000-0000-0000781B0000}"/>
    <cellStyle name="Normal 2 11 2 6 2 6 2" xfId="7946" xr:uid="{00000000-0005-0000-0000-0000791B0000}"/>
    <cellStyle name="Normal 2 11 2 6 2 7" xfId="7947" xr:uid="{00000000-0005-0000-0000-00007A1B0000}"/>
    <cellStyle name="Normal 2 11 2 6 2 7 2" xfId="7948" xr:uid="{00000000-0005-0000-0000-00007B1B0000}"/>
    <cellStyle name="Normal 2 11 2 6 2 8" xfId="7949" xr:uid="{00000000-0005-0000-0000-00007C1B0000}"/>
    <cellStyle name="Normal 2 11 2 6 2 8 2" xfId="7950" xr:uid="{00000000-0005-0000-0000-00007D1B0000}"/>
    <cellStyle name="Normal 2 11 2 6 2 9" xfId="7951" xr:uid="{00000000-0005-0000-0000-00007E1B0000}"/>
    <cellStyle name="Normal 2 11 2 6 2 9 2" xfId="7952" xr:uid="{00000000-0005-0000-0000-00007F1B0000}"/>
    <cellStyle name="Normal 2 11 2 6 3" xfId="7953" xr:uid="{00000000-0005-0000-0000-0000801B0000}"/>
    <cellStyle name="Normal 2 11 2 6 3 2" xfId="7954" xr:uid="{00000000-0005-0000-0000-0000811B0000}"/>
    <cellStyle name="Normal 2 11 2 6 4" xfId="7955" xr:uid="{00000000-0005-0000-0000-0000821B0000}"/>
    <cellStyle name="Normal 2 11 2 6 4 2" xfId="7956" xr:uid="{00000000-0005-0000-0000-0000831B0000}"/>
    <cellStyle name="Normal 2 11 2 6 5" xfId="7957" xr:uid="{00000000-0005-0000-0000-0000841B0000}"/>
    <cellStyle name="Normal 2 11 2 6 5 2" xfId="7958" xr:uid="{00000000-0005-0000-0000-0000851B0000}"/>
    <cellStyle name="Normal 2 11 2 6 6" xfId="7959" xr:uid="{00000000-0005-0000-0000-0000861B0000}"/>
    <cellStyle name="Normal 2 11 2 6 6 2" xfId="7960" xr:uid="{00000000-0005-0000-0000-0000871B0000}"/>
    <cellStyle name="Normal 2 11 2 6 7" xfId="7961" xr:uid="{00000000-0005-0000-0000-0000881B0000}"/>
    <cellStyle name="Normal 2 11 2 6 7 2" xfId="7962" xr:uid="{00000000-0005-0000-0000-0000891B0000}"/>
    <cellStyle name="Normal 2 11 2 6 8" xfId="7963" xr:uid="{00000000-0005-0000-0000-00008A1B0000}"/>
    <cellStyle name="Normal 2 11 2 6 8 2" xfId="7964" xr:uid="{00000000-0005-0000-0000-00008B1B0000}"/>
    <cellStyle name="Normal 2 11 2 6 9" xfId="7965" xr:uid="{00000000-0005-0000-0000-00008C1B0000}"/>
    <cellStyle name="Normal 2 11 2 6 9 2" xfId="7966" xr:uid="{00000000-0005-0000-0000-00008D1B0000}"/>
    <cellStyle name="Normal 2 11 2 7" xfId="7967" xr:uid="{00000000-0005-0000-0000-00008E1B0000}"/>
    <cellStyle name="Normal 2 11 2 7 10" xfId="7968" xr:uid="{00000000-0005-0000-0000-00008F1B0000}"/>
    <cellStyle name="Normal 2 11 2 7 10 2" xfId="7969" xr:uid="{00000000-0005-0000-0000-0000901B0000}"/>
    <cellStyle name="Normal 2 11 2 7 11" xfId="7970" xr:uid="{00000000-0005-0000-0000-0000911B0000}"/>
    <cellStyle name="Normal 2 11 2 7 2" xfId="7971" xr:uid="{00000000-0005-0000-0000-0000921B0000}"/>
    <cellStyle name="Normal 2 11 2 7 2 2" xfId="7972" xr:uid="{00000000-0005-0000-0000-0000931B0000}"/>
    <cellStyle name="Normal 2 11 2 7 3" xfId="7973" xr:uid="{00000000-0005-0000-0000-0000941B0000}"/>
    <cellStyle name="Normal 2 11 2 7 3 2" xfId="7974" xr:uid="{00000000-0005-0000-0000-0000951B0000}"/>
    <cellStyle name="Normal 2 11 2 7 4" xfId="7975" xr:uid="{00000000-0005-0000-0000-0000961B0000}"/>
    <cellStyle name="Normal 2 11 2 7 4 2" xfId="7976" xr:uid="{00000000-0005-0000-0000-0000971B0000}"/>
    <cellStyle name="Normal 2 11 2 7 5" xfId="7977" xr:uid="{00000000-0005-0000-0000-0000981B0000}"/>
    <cellStyle name="Normal 2 11 2 7 5 2" xfId="7978" xr:uid="{00000000-0005-0000-0000-0000991B0000}"/>
    <cellStyle name="Normal 2 11 2 7 6" xfId="7979" xr:uid="{00000000-0005-0000-0000-00009A1B0000}"/>
    <cellStyle name="Normal 2 11 2 7 6 2" xfId="7980" xr:uid="{00000000-0005-0000-0000-00009B1B0000}"/>
    <cellStyle name="Normal 2 11 2 7 7" xfId="7981" xr:uid="{00000000-0005-0000-0000-00009C1B0000}"/>
    <cellStyle name="Normal 2 11 2 7 7 2" xfId="7982" xr:uid="{00000000-0005-0000-0000-00009D1B0000}"/>
    <cellStyle name="Normal 2 11 2 7 8" xfId="7983" xr:uid="{00000000-0005-0000-0000-00009E1B0000}"/>
    <cellStyle name="Normal 2 11 2 7 8 2" xfId="7984" xr:uid="{00000000-0005-0000-0000-00009F1B0000}"/>
    <cellStyle name="Normal 2 11 2 7 9" xfId="7985" xr:uid="{00000000-0005-0000-0000-0000A01B0000}"/>
    <cellStyle name="Normal 2 11 2 7 9 2" xfId="7986" xr:uid="{00000000-0005-0000-0000-0000A11B0000}"/>
    <cellStyle name="Normal 2 11 2 8" xfId="7987" xr:uid="{00000000-0005-0000-0000-0000A21B0000}"/>
    <cellStyle name="Normal 2 11 2 8 2" xfId="7988" xr:uid="{00000000-0005-0000-0000-0000A31B0000}"/>
    <cellStyle name="Normal 2 11 2 9" xfId="7989" xr:uid="{00000000-0005-0000-0000-0000A41B0000}"/>
    <cellStyle name="Normal 2 11 2 9 2" xfId="7990" xr:uid="{00000000-0005-0000-0000-0000A51B0000}"/>
    <cellStyle name="Normal 2 11 3" xfId="107" xr:uid="{00000000-0005-0000-0000-0000A61B0000}"/>
    <cellStyle name="Normal 2 11 3 10" xfId="7991" xr:uid="{00000000-0005-0000-0000-0000A71B0000}"/>
    <cellStyle name="Normal 2 11 3 10 2" xfId="7992" xr:uid="{00000000-0005-0000-0000-0000A81B0000}"/>
    <cellStyle name="Normal 2 11 3 11" xfId="7993" xr:uid="{00000000-0005-0000-0000-0000A91B0000}"/>
    <cellStyle name="Normal 2 11 3 11 2" xfId="7994" xr:uid="{00000000-0005-0000-0000-0000AA1B0000}"/>
    <cellStyle name="Normal 2 11 3 12" xfId="7995" xr:uid="{00000000-0005-0000-0000-0000AB1B0000}"/>
    <cellStyle name="Normal 2 11 3 12 2" xfId="7996" xr:uid="{00000000-0005-0000-0000-0000AC1B0000}"/>
    <cellStyle name="Normal 2 11 3 13" xfId="7997" xr:uid="{00000000-0005-0000-0000-0000AD1B0000}"/>
    <cellStyle name="Normal 2 11 3 2" xfId="7998" xr:uid="{00000000-0005-0000-0000-0000AE1B0000}"/>
    <cellStyle name="Normal 2 11 3 2 10" xfId="7999" xr:uid="{00000000-0005-0000-0000-0000AF1B0000}"/>
    <cellStyle name="Normal 2 11 3 2 10 2" xfId="8000" xr:uid="{00000000-0005-0000-0000-0000B01B0000}"/>
    <cellStyle name="Normal 2 11 3 2 11" xfId="8001" xr:uid="{00000000-0005-0000-0000-0000B11B0000}"/>
    <cellStyle name="Normal 2 11 3 2 11 2" xfId="8002" xr:uid="{00000000-0005-0000-0000-0000B21B0000}"/>
    <cellStyle name="Normal 2 11 3 2 12" xfId="8003" xr:uid="{00000000-0005-0000-0000-0000B31B0000}"/>
    <cellStyle name="Normal 2 11 3 2 2" xfId="8004" xr:uid="{00000000-0005-0000-0000-0000B41B0000}"/>
    <cellStyle name="Normal 2 11 3 2 2 10" xfId="8005" xr:uid="{00000000-0005-0000-0000-0000B51B0000}"/>
    <cellStyle name="Normal 2 11 3 2 2 10 2" xfId="8006" xr:uid="{00000000-0005-0000-0000-0000B61B0000}"/>
    <cellStyle name="Normal 2 11 3 2 2 11" xfId="8007" xr:uid="{00000000-0005-0000-0000-0000B71B0000}"/>
    <cellStyle name="Normal 2 11 3 2 2 2" xfId="8008" xr:uid="{00000000-0005-0000-0000-0000B81B0000}"/>
    <cellStyle name="Normal 2 11 3 2 2 2 2" xfId="8009" xr:uid="{00000000-0005-0000-0000-0000B91B0000}"/>
    <cellStyle name="Normal 2 11 3 2 2 3" xfId="8010" xr:uid="{00000000-0005-0000-0000-0000BA1B0000}"/>
    <cellStyle name="Normal 2 11 3 2 2 3 2" xfId="8011" xr:uid="{00000000-0005-0000-0000-0000BB1B0000}"/>
    <cellStyle name="Normal 2 11 3 2 2 4" xfId="8012" xr:uid="{00000000-0005-0000-0000-0000BC1B0000}"/>
    <cellStyle name="Normal 2 11 3 2 2 4 2" xfId="8013" xr:uid="{00000000-0005-0000-0000-0000BD1B0000}"/>
    <cellStyle name="Normal 2 11 3 2 2 5" xfId="8014" xr:uid="{00000000-0005-0000-0000-0000BE1B0000}"/>
    <cellStyle name="Normal 2 11 3 2 2 5 2" xfId="8015" xr:uid="{00000000-0005-0000-0000-0000BF1B0000}"/>
    <cellStyle name="Normal 2 11 3 2 2 6" xfId="8016" xr:uid="{00000000-0005-0000-0000-0000C01B0000}"/>
    <cellStyle name="Normal 2 11 3 2 2 6 2" xfId="8017" xr:uid="{00000000-0005-0000-0000-0000C11B0000}"/>
    <cellStyle name="Normal 2 11 3 2 2 7" xfId="8018" xr:uid="{00000000-0005-0000-0000-0000C21B0000}"/>
    <cellStyle name="Normal 2 11 3 2 2 7 2" xfId="8019" xr:uid="{00000000-0005-0000-0000-0000C31B0000}"/>
    <cellStyle name="Normal 2 11 3 2 2 8" xfId="8020" xr:uid="{00000000-0005-0000-0000-0000C41B0000}"/>
    <cellStyle name="Normal 2 11 3 2 2 8 2" xfId="8021" xr:uid="{00000000-0005-0000-0000-0000C51B0000}"/>
    <cellStyle name="Normal 2 11 3 2 2 9" xfId="8022" xr:uid="{00000000-0005-0000-0000-0000C61B0000}"/>
    <cellStyle name="Normal 2 11 3 2 2 9 2" xfId="8023" xr:uid="{00000000-0005-0000-0000-0000C71B0000}"/>
    <cellStyle name="Normal 2 11 3 2 3" xfId="8024" xr:uid="{00000000-0005-0000-0000-0000C81B0000}"/>
    <cellStyle name="Normal 2 11 3 2 3 2" xfId="8025" xr:uid="{00000000-0005-0000-0000-0000C91B0000}"/>
    <cellStyle name="Normal 2 11 3 2 4" xfId="8026" xr:uid="{00000000-0005-0000-0000-0000CA1B0000}"/>
    <cellStyle name="Normal 2 11 3 2 4 2" xfId="8027" xr:uid="{00000000-0005-0000-0000-0000CB1B0000}"/>
    <cellStyle name="Normal 2 11 3 2 5" xfId="8028" xr:uid="{00000000-0005-0000-0000-0000CC1B0000}"/>
    <cellStyle name="Normal 2 11 3 2 5 2" xfId="8029" xr:uid="{00000000-0005-0000-0000-0000CD1B0000}"/>
    <cellStyle name="Normal 2 11 3 2 6" xfId="8030" xr:uid="{00000000-0005-0000-0000-0000CE1B0000}"/>
    <cellStyle name="Normal 2 11 3 2 6 2" xfId="8031" xr:uid="{00000000-0005-0000-0000-0000CF1B0000}"/>
    <cellStyle name="Normal 2 11 3 2 7" xfId="8032" xr:uid="{00000000-0005-0000-0000-0000D01B0000}"/>
    <cellStyle name="Normal 2 11 3 2 7 2" xfId="8033" xr:uid="{00000000-0005-0000-0000-0000D11B0000}"/>
    <cellStyle name="Normal 2 11 3 2 8" xfId="8034" xr:uid="{00000000-0005-0000-0000-0000D21B0000}"/>
    <cellStyle name="Normal 2 11 3 2 8 2" xfId="8035" xr:uid="{00000000-0005-0000-0000-0000D31B0000}"/>
    <cellStyle name="Normal 2 11 3 2 9" xfId="8036" xr:uid="{00000000-0005-0000-0000-0000D41B0000}"/>
    <cellStyle name="Normal 2 11 3 2 9 2" xfId="8037" xr:uid="{00000000-0005-0000-0000-0000D51B0000}"/>
    <cellStyle name="Normal 2 11 3 3" xfId="8038" xr:uid="{00000000-0005-0000-0000-0000D61B0000}"/>
    <cellStyle name="Normal 2 11 3 3 10" xfId="8039" xr:uid="{00000000-0005-0000-0000-0000D71B0000}"/>
    <cellStyle name="Normal 2 11 3 3 10 2" xfId="8040" xr:uid="{00000000-0005-0000-0000-0000D81B0000}"/>
    <cellStyle name="Normal 2 11 3 3 11" xfId="8041" xr:uid="{00000000-0005-0000-0000-0000D91B0000}"/>
    <cellStyle name="Normal 2 11 3 3 2" xfId="8042" xr:uid="{00000000-0005-0000-0000-0000DA1B0000}"/>
    <cellStyle name="Normal 2 11 3 3 2 2" xfId="8043" xr:uid="{00000000-0005-0000-0000-0000DB1B0000}"/>
    <cellStyle name="Normal 2 11 3 3 3" xfId="8044" xr:uid="{00000000-0005-0000-0000-0000DC1B0000}"/>
    <cellStyle name="Normal 2 11 3 3 3 2" xfId="8045" xr:uid="{00000000-0005-0000-0000-0000DD1B0000}"/>
    <cellStyle name="Normal 2 11 3 3 4" xfId="8046" xr:uid="{00000000-0005-0000-0000-0000DE1B0000}"/>
    <cellStyle name="Normal 2 11 3 3 4 2" xfId="8047" xr:uid="{00000000-0005-0000-0000-0000DF1B0000}"/>
    <cellStyle name="Normal 2 11 3 3 5" xfId="8048" xr:uid="{00000000-0005-0000-0000-0000E01B0000}"/>
    <cellStyle name="Normal 2 11 3 3 5 2" xfId="8049" xr:uid="{00000000-0005-0000-0000-0000E11B0000}"/>
    <cellStyle name="Normal 2 11 3 3 6" xfId="8050" xr:uid="{00000000-0005-0000-0000-0000E21B0000}"/>
    <cellStyle name="Normal 2 11 3 3 6 2" xfId="8051" xr:uid="{00000000-0005-0000-0000-0000E31B0000}"/>
    <cellStyle name="Normal 2 11 3 3 7" xfId="8052" xr:uid="{00000000-0005-0000-0000-0000E41B0000}"/>
    <cellStyle name="Normal 2 11 3 3 7 2" xfId="8053" xr:uid="{00000000-0005-0000-0000-0000E51B0000}"/>
    <cellStyle name="Normal 2 11 3 3 8" xfId="8054" xr:uid="{00000000-0005-0000-0000-0000E61B0000}"/>
    <cellStyle name="Normal 2 11 3 3 8 2" xfId="8055" xr:uid="{00000000-0005-0000-0000-0000E71B0000}"/>
    <cellStyle name="Normal 2 11 3 3 9" xfId="8056" xr:uid="{00000000-0005-0000-0000-0000E81B0000}"/>
    <cellStyle name="Normal 2 11 3 3 9 2" xfId="8057" xr:uid="{00000000-0005-0000-0000-0000E91B0000}"/>
    <cellStyle name="Normal 2 11 3 4" xfId="8058" xr:uid="{00000000-0005-0000-0000-0000EA1B0000}"/>
    <cellStyle name="Normal 2 11 3 4 2" xfId="8059" xr:uid="{00000000-0005-0000-0000-0000EB1B0000}"/>
    <cellStyle name="Normal 2 11 3 5" xfId="8060" xr:uid="{00000000-0005-0000-0000-0000EC1B0000}"/>
    <cellStyle name="Normal 2 11 3 5 2" xfId="8061" xr:uid="{00000000-0005-0000-0000-0000ED1B0000}"/>
    <cellStyle name="Normal 2 11 3 6" xfId="8062" xr:uid="{00000000-0005-0000-0000-0000EE1B0000}"/>
    <cellStyle name="Normal 2 11 3 6 2" xfId="8063" xr:uid="{00000000-0005-0000-0000-0000EF1B0000}"/>
    <cellStyle name="Normal 2 11 3 7" xfId="8064" xr:uid="{00000000-0005-0000-0000-0000F01B0000}"/>
    <cellStyle name="Normal 2 11 3 7 2" xfId="8065" xr:uid="{00000000-0005-0000-0000-0000F11B0000}"/>
    <cellStyle name="Normal 2 11 3 8" xfId="8066" xr:uid="{00000000-0005-0000-0000-0000F21B0000}"/>
    <cellStyle name="Normal 2 11 3 8 2" xfId="8067" xr:uid="{00000000-0005-0000-0000-0000F31B0000}"/>
    <cellStyle name="Normal 2 11 3 9" xfId="8068" xr:uid="{00000000-0005-0000-0000-0000F41B0000}"/>
    <cellStyle name="Normal 2 11 3 9 2" xfId="8069" xr:uid="{00000000-0005-0000-0000-0000F51B0000}"/>
    <cellStyle name="Normal 2 11 4" xfId="108" xr:uid="{00000000-0005-0000-0000-0000F61B0000}"/>
    <cellStyle name="Normal 2 11 4 10" xfId="8070" xr:uid="{00000000-0005-0000-0000-0000F71B0000}"/>
    <cellStyle name="Normal 2 11 4 10 2" xfId="8071" xr:uid="{00000000-0005-0000-0000-0000F81B0000}"/>
    <cellStyle name="Normal 2 11 4 11" xfId="8072" xr:uid="{00000000-0005-0000-0000-0000F91B0000}"/>
    <cellStyle name="Normal 2 11 4 11 2" xfId="8073" xr:uid="{00000000-0005-0000-0000-0000FA1B0000}"/>
    <cellStyle name="Normal 2 11 4 12" xfId="8074" xr:uid="{00000000-0005-0000-0000-0000FB1B0000}"/>
    <cellStyle name="Normal 2 11 4 12 2" xfId="8075" xr:uid="{00000000-0005-0000-0000-0000FC1B0000}"/>
    <cellStyle name="Normal 2 11 4 13" xfId="8076" xr:uid="{00000000-0005-0000-0000-0000FD1B0000}"/>
    <cellStyle name="Normal 2 11 4 2" xfId="8077" xr:uid="{00000000-0005-0000-0000-0000FE1B0000}"/>
    <cellStyle name="Normal 2 11 4 2 10" xfId="8078" xr:uid="{00000000-0005-0000-0000-0000FF1B0000}"/>
    <cellStyle name="Normal 2 11 4 2 10 2" xfId="8079" xr:uid="{00000000-0005-0000-0000-0000001C0000}"/>
    <cellStyle name="Normal 2 11 4 2 11" xfId="8080" xr:uid="{00000000-0005-0000-0000-0000011C0000}"/>
    <cellStyle name="Normal 2 11 4 2 11 2" xfId="8081" xr:uid="{00000000-0005-0000-0000-0000021C0000}"/>
    <cellStyle name="Normal 2 11 4 2 12" xfId="8082" xr:uid="{00000000-0005-0000-0000-0000031C0000}"/>
    <cellStyle name="Normal 2 11 4 2 2" xfId="8083" xr:uid="{00000000-0005-0000-0000-0000041C0000}"/>
    <cellStyle name="Normal 2 11 4 2 2 10" xfId="8084" xr:uid="{00000000-0005-0000-0000-0000051C0000}"/>
    <cellStyle name="Normal 2 11 4 2 2 10 2" xfId="8085" xr:uid="{00000000-0005-0000-0000-0000061C0000}"/>
    <cellStyle name="Normal 2 11 4 2 2 11" xfId="8086" xr:uid="{00000000-0005-0000-0000-0000071C0000}"/>
    <cellStyle name="Normal 2 11 4 2 2 2" xfId="8087" xr:uid="{00000000-0005-0000-0000-0000081C0000}"/>
    <cellStyle name="Normal 2 11 4 2 2 2 2" xfId="8088" xr:uid="{00000000-0005-0000-0000-0000091C0000}"/>
    <cellStyle name="Normal 2 11 4 2 2 3" xfId="8089" xr:uid="{00000000-0005-0000-0000-00000A1C0000}"/>
    <cellStyle name="Normal 2 11 4 2 2 3 2" xfId="8090" xr:uid="{00000000-0005-0000-0000-00000B1C0000}"/>
    <cellStyle name="Normal 2 11 4 2 2 4" xfId="8091" xr:uid="{00000000-0005-0000-0000-00000C1C0000}"/>
    <cellStyle name="Normal 2 11 4 2 2 4 2" xfId="8092" xr:uid="{00000000-0005-0000-0000-00000D1C0000}"/>
    <cellStyle name="Normal 2 11 4 2 2 5" xfId="8093" xr:uid="{00000000-0005-0000-0000-00000E1C0000}"/>
    <cellStyle name="Normal 2 11 4 2 2 5 2" xfId="8094" xr:uid="{00000000-0005-0000-0000-00000F1C0000}"/>
    <cellStyle name="Normal 2 11 4 2 2 6" xfId="8095" xr:uid="{00000000-0005-0000-0000-0000101C0000}"/>
    <cellStyle name="Normal 2 11 4 2 2 6 2" xfId="8096" xr:uid="{00000000-0005-0000-0000-0000111C0000}"/>
    <cellStyle name="Normal 2 11 4 2 2 7" xfId="8097" xr:uid="{00000000-0005-0000-0000-0000121C0000}"/>
    <cellStyle name="Normal 2 11 4 2 2 7 2" xfId="8098" xr:uid="{00000000-0005-0000-0000-0000131C0000}"/>
    <cellStyle name="Normal 2 11 4 2 2 8" xfId="8099" xr:uid="{00000000-0005-0000-0000-0000141C0000}"/>
    <cellStyle name="Normal 2 11 4 2 2 8 2" xfId="8100" xr:uid="{00000000-0005-0000-0000-0000151C0000}"/>
    <cellStyle name="Normal 2 11 4 2 2 9" xfId="8101" xr:uid="{00000000-0005-0000-0000-0000161C0000}"/>
    <cellStyle name="Normal 2 11 4 2 2 9 2" xfId="8102" xr:uid="{00000000-0005-0000-0000-0000171C0000}"/>
    <cellStyle name="Normal 2 11 4 2 3" xfId="8103" xr:uid="{00000000-0005-0000-0000-0000181C0000}"/>
    <cellStyle name="Normal 2 11 4 2 3 2" xfId="8104" xr:uid="{00000000-0005-0000-0000-0000191C0000}"/>
    <cellStyle name="Normal 2 11 4 2 4" xfId="8105" xr:uid="{00000000-0005-0000-0000-00001A1C0000}"/>
    <cellStyle name="Normal 2 11 4 2 4 2" xfId="8106" xr:uid="{00000000-0005-0000-0000-00001B1C0000}"/>
    <cellStyle name="Normal 2 11 4 2 5" xfId="8107" xr:uid="{00000000-0005-0000-0000-00001C1C0000}"/>
    <cellStyle name="Normal 2 11 4 2 5 2" xfId="8108" xr:uid="{00000000-0005-0000-0000-00001D1C0000}"/>
    <cellStyle name="Normal 2 11 4 2 6" xfId="8109" xr:uid="{00000000-0005-0000-0000-00001E1C0000}"/>
    <cellStyle name="Normal 2 11 4 2 6 2" xfId="8110" xr:uid="{00000000-0005-0000-0000-00001F1C0000}"/>
    <cellStyle name="Normal 2 11 4 2 7" xfId="8111" xr:uid="{00000000-0005-0000-0000-0000201C0000}"/>
    <cellStyle name="Normal 2 11 4 2 7 2" xfId="8112" xr:uid="{00000000-0005-0000-0000-0000211C0000}"/>
    <cellStyle name="Normal 2 11 4 2 8" xfId="8113" xr:uid="{00000000-0005-0000-0000-0000221C0000}"/>
    <cellStyle name="Normal 2 11 4 2 8 2" xfId="8114" xr:uid="{00000000-0005-0000-0000-0000231C0000}"/>
    <cellStyle name="Normal 2 11 4 2 9" xfId="8115" xr:uid="{00000000-0005-0000-0000-0000241C0000}"/>
    <cellStyle name="Normal 2 11 4 2 9 2" xfId="8116" xr:uid="{00000000-0005-0000-0000-0000251C0000}"/>
    <cellStyle name="Normal 2 11 4 3" xfId="8117" xr:uid="{00000000-0005-0000-0000-0000261C0000}"/>
    <cellStyle name="Normal 2 11 4 3 10" xfId="8118" xr:uid="{00000000-0005-0000-0000-0000271C0000}"/>
    <cellStyle name="Normal 2 11 4 3 10 2" xfId="8119" xr:uid="{00000000-0005-0000-0000-0000281C0000}"/>
    <cellStyle name="Normal 2 11 4 3 11" xfId="8120" xr:uid="{00000000-0005-0000-0000-0000291C0000}"/>
    <cellStyle name="Normal 2 11 4 3 2" xfId="8121" xr:uid="{00000000-0005-0000-0000-00002A1C0000}"/>
    <cellStyle name="Normal 2 11 4 3 2 2" xfId="8122" xr:uid="{00000000-0005-0000-0000-00002B1C0000}"/>
    <cellStyle name="Normal 2 11 4 3 3" xfId="8123" xr:uid="{00000000-0005-0000-0000-00002C1C0000}"/>
    <cellStyle name="Normal 2 11 4 3 3 2" xfId="8124" xr:uid="{00000000-0005-0000-0000-00002D1C0000}"/>
    <cellStyle name="Normal 2 11 4 3 4" xfId="8125" xr:uid="{00000000-0005-0000-0000-00002E1C0000}"/>
    <cellStyle name="Normal 2 11 4 3 4 2" xfId="8126" xr:uid="{00000000-0005-0000-0000-00002F1C0000}"/>
    <cellStyle name="Normal 2 11 4 3 5" xfId="8127" xr:uid="{00000000-0005-0000-0000-0000301C0000}"/>
    <cellStyle name="Normal 2 11 4 3 5 2" xfId="8128" xr:uid="{00000000-0005-0000-0000-0000311C0000}"/>
    <cellStyle name="Normal 2 11 4 3 6" xfId="8129" xr:uid="{00000000-0005-0000-0000-0000321C0000}"/>
    <cellStyle name="Normal 2 11 4 3 6 2" xfId="8130" xr:uid="{00000000-0005-0000-0000-0000331C0000}"/>
    <cellStyle name="Normal 2 11 4 3 7" xfId="8131" xr:uid="{00000000-0005-0000-0000-0000341C0000}"/>
    <cellStyle name="Normal 2 11 4 3 7 2" xfId="8132" xr:uid="{00000000-0005-0000-0000-0000351C0000}"/>
    <cellStyle name="Normal 2 11 4 3 8" xfId="8133" xr:uid="{00000000-0005-0000-0000-0000361C0000}"/>
    <cellStyle name="Normal 2 11 4 3 8 2" xfId="8134" xr:uid="{00000000-0005-0000-0000-0000371C0000}"/>
    <cellStyle name="Normal 2 11 4 3 9" xfId="8135" xr:uid="{00000000-0005-0000-0000-0000381C0000}"/>
    <cellStyle name="Normal 2 11 4 3 9 2" xfId="8136" xr:uid="{00000000-0005-0000-0000-0000391C0000}"/>
    <cellStyle name="Normal 2 11 4 4" xfId="8137" xr:uid="{00000000-0005-0000-0000-00003A1C0000}"/>
    <cellStyle name="Normal 2 11 4 4 2" xfId="8138" xr:uid="{00000000-0005-0000-0000-00003B1C0000}"/>
    <cellStyle name="Normal 2 11 4 5" xfId="8139" xr:uid="{00000000-0005-0000-0000-00003C1C0000}"/>
    <cellStyle name="Normal 2 11 4 5 2" xfId="8140" xr:uid="{00000000-0005-0000-0000-00003D1C0000}"/>
    <cellStyle name="Normal 2 11 4 6" xfId="8141" xr:uid="{00000000-0005-0000-0000-00003E1C0000}"/>
    <cellStyle name="Normal 2 11 4 6 2" xfId="8142" xr:uid="{00000000-0005-0000-0000-00003F1C0000}"/>
    <cellStyle name="Normal 2 11 4 7" xfId="8143" xr:uid="{00000000-0005-0000-0000-0000401C0000}"/>
    <cellStyle name="Normal 2 11 4 7 2" xfId="8144" xr:uid="{00000000-0005-0000-0000-0000411C0000}"/>
    <cellStyle name="Normal 2 11 4 8" xfId="8145" xr:uid="{00000000-0005-0000-0000-0000421C0000}"/>
    <cellStyle name="Normal 2 11 4 8 2" xfId="8146" xr:uid="{00000000-0005-0000-0000-0000431C0000}"/>
    <cellStyle name="Normal 2 11 4 9" xfId="8147" xr:uid="{00000000-0005-0000-0000-0000441C0000}"/>
    <cellStyle name="Normal 2 11 4 9 2" xfId="8148" xr:uid="{00000000-0005-0000-0000-0000451C0000}"/>
    <cellStyle name="Normal 2 11 5" xfId="109" xr:uid="{00000000-0005-0000-0000-0000461C0000}"/>
    <cellStyle name="Normal 2 11 5 10" xfId="8149" xr:uid="{00000000-0005-0000-0000-0000471C0000}"/>
    <cellStyle name="Normal 2 11 5 10 2" xfId="8150" xr:uid="{00000000-0005-0000-0000-0000481C0000}"/>
    <cellStyle name="Normal 2 11 5 11" xfId="8151" xr:uid="{00000000-0005-0000-0000-0000491C0000}"/>
    <cellStyle name="Normal 2 11 5 11 2" xfId="8152" xr:uid="{00000000-0005-0000-0000-00004A1C0000}"/>
    <cellStyle name="Normal 2 11 5 12" xfId="8153" xr:uid="{00000000-0005-0000-0000-00004B1C0000}"/>
    <cellStyle name="Normal 2 11 5 12 2" xfId="8154" xr:uid="{00000000-0005-0000-0000-00004C1C0000}"/>
    <cellStyle name="Normal 2 11 5 13" xfId="8155" xr:uid="{00000000-0005-0000-0000-00004D1C0000}"/>
    <cellStyle name="Normal 2 11 5 2" xfId="8156" xr:uid="{00000000-0005-0000-0000-00004E1C0000}"/>
    <cellStyle name="Normal 2 11 5 2 10" xfId="8157" xr:uid="{00000000-0005-0000-0000-00004F1C0000}"/>
    <cellStyle name="Normal 2 11 5 2 10 2" xfId="8158" xr:uid="{00000000-0005-0000-0000-0000501C0000}"/>
    <cellStyle name="Normal 2 11 5 2 11" xfId="8159" xr:uid="{00000000-0005-0000-0000-0000511C0000}"/>
    <cellStyle name="Normal 2 11 5 2 11 2" xfId="8160" xr:uid="{00000000-0005-0000-0000-0000521C0000}"/>
    <cellStyle name="Normal 2 11 5 2 12" xfId="8161" xr:uid="{00000000-0005-0000-0000-0000531C0000}"/>
    <cellStyle name="Normal 2 11 5 2 2" xfId="8162" xr:uid="{00000000-0005-0000-0000-0000541C0000}"/>
    <cellStyle name="Normal 2 11 5 2 2 10" xfId="8163" xr:uid="{00000000-0005-0000-0000-0000551C0000}"/>
    <cellStyle name="Normal 2 11 5 2 2 10 2" xfId="8164" xr:uid="{00000000-0005-0000-0000-0000561C0000}"/>
    <cellStyle name="Normal 2 11 5 2 2 11" xfId="8165" xr:uid="{00000000-0005-0000-0000-0000571C0000}"/>
    <cellStyle name="Normal 2 11 5 2 2 2" xfId="8166" xr:uid="{00000000-0005-0000-0000-0000581C0000}"/>
    <cellStyle name="Normal 2 11 5 2 2 2 2" xfId="8167" xr:uid="{00000000-0005-0000-0000-0000591C0000}"/>
    <cellStyle name="Normal 2 11 5 2 2 3" xfId="8168" xr:uid="{00000000-0005-0000-0000-00005A1C0000}"/>
    <cellStyle name="Normal 2 11 5 2 2 3 2" xfId="8169" xr:uid="{00000000-0005-0000-0000-00005B1C0000}"/>
    <cellStyle name="Normal 2 11 5 2 2 4" xfId="8170" xr:uid="{00000000-0005-0000-0000-00005C1C0000}"/>
    <cellStyle name="Normal 2 11 5 2 2 4 2" xfId="8171" xr:uid="{00000000-0005-0000-0000-00005D1C0000}"/>
    <cellStyle name="Normal 2 11 5 2 2 5" xfId="8172" xr:uid="{00000000-0005-0000-0000-00005E1C0000}"/>
    <cellStyle name="Normal 2 11 5 2 2 5 2" xfId="8173" xr:uid="{00000000-0005-0000-0000-00005F1C0000}"/>
    <cellStyle name="Normal 2 11 5 2 2 6" xfId="8174" xr:uid="{00000000-0005-0000-0000-0000601C0000}"/>
    <cellStyle name="Normal 2 11 5 2 2 6 2" xfId="8175" xr:uid="{00000000-0005-0000-0000-0000611C0000}"/>
    <cellStyle name="Normal 2 11 5 2 2 7" xfId="8176" xr:uid="{00000000-0005-0000-0000-0000621C0000}"/>
    <cellStyle name="Normal 2 11 5 2 2 7 2" xfId="8177" xr:uid="{00000000-0005-0000-0000-0000631C0000}"/>
    <cellStyle name="Normal 2 11 5 2 2 8" xfId="8178" xr:uid="{00000000-0005-0000-0000-0000641C0000}"/>
    <cellStyle name="Normal 2 11 5 2 2 8 2" xfId="8179" xr:uid="{00000000-0005-0000-0000-0000651C0000}"/>
    <cellStyle name="Normal 2 11 5 2 2 9" xfId="8180" xr:uid="{00000000-0005-0000-0000-0000661C0000}"/>
    <cellStyle name="Normal 2 11 5 2 2 9 2" xfId="8181" xr:uid="{00000000-0005-0000-0000-0000671C0000}"/>
    <cellStyle name="Normal 2 11 5 2 3" xfId="8182" xr:uid="{00000000-0005-0000-0000-0000681C0000}"/>
    <cellStyle name="Normal 2 11 5 2 3 2" xfId="8183" xr:uid="{00000000-0005-0000-0000-0000691C0000}"/>
    <cellStyle name="Normal 2 11 5 2 4" xfId="8184" xr:uid="{00000000-0005-0000-0000-00006A1C0000}"/>
    <cellStyle name="Normal 2 11 5 2 4 2" xfId="8185" xr:uid="{00000000-0005-0000-0000-00006B1C0000}"/>
    <cellStyle name="Normal 2 11 5 2 5" xfId="8186" xr:uid="{00000000-0005-0000-0000-00006C1C0000}"/>
    <cellStyle name="Normal 2 11 5 2 5 2" xfId="8187" xr:uid="{00000000-0005-0000-0000-00006D1C0000}"/>
    <cellStyle name="Normal 2 11 5 2 6" xfId="8188" xr:uid="{00000000-0005-0000-0000-00006E1C0000}"/>
    <cellStyle name="Normal 2 11 5 2 6 2" xfId="8189" xr:uid="{00000000-0005-0000-0000-00006F1C0000}"/>
    <cellStyle name="Normal 2 11 5 2 7" xfId="8190" xr:uid="{00000000-0005-0000-0000-0000701C0000}"/>
    <cellStyle name="Normal 2 11 5 2 7 2" xfId="8191" xr:uid="{00000000-0005-0000-0000-0000711C0000}"/>
    <cellStyle name="Normal 2 11 5 2 8" xfId="8192" xr:uid="{00000000-0005-0000-0000-0000721C0000}"/>
    <cellStyle name="Normal 2 11 5 2 8 2" xfId="8193" xr:uid="{00000000-0005-0000-0000-0000731C0000}"/>
    <cellStyle name="Normal 2 11 5 2 9" xfId="8194" xr:uid="{00000000-0005-0000-0000-0000741C0000}"/>
    <cellStyle name="Normal 2 11 5 2 9 2" xfId="8195" xr:uid="{00000000-0005-0000-0000-0000751C0000}"/>
    <cellStyle name="Normal 2 11 5 3" xfId="8196" xr:uid="{00000000-0005-0000-0000-0000761C0000}"/>
    <cellStyle name="Normal 2 11 5 3 10" xfId="8197" xr:uid="{00000000-0005-0000-0000-0000771C0000}"/>
    <cellStyle name="Normal 2 11 5 3 10 2" xfId="8198" xr:uid="{00000000-0005-0000-0000-0000781C0000}"/>
    <cellStyle name="Normal 2 11 5 3 11" xfId="8199" xr:uid="{00000000-0005-0000-0000-0000791C0000}"/>
    <cellStyle name="Normal 2 11 5 3 2" xfId="8200" xr:uid="{00000000-0005-0000-0000-00007A1C0000}"/>
    <cellStyle name="Normal 2 11 5 3 2 2" xfId="8201" xr:uid="{00000000-0005-0000-0000-00007B1C0000}"/>
    <cellStyle name="Normal 2 11 5 3 3" xfId="8202" xr:uid="{00000000-0005-0000-0000-00007C1C0000}"/>
    <cellStyle name="Normal 2 11 5 3 3 2" xfId="8203" xr:uid="{00000000-0005-0000-0000-00007D1C0000}"/>
    <cellStyle name="Normal 2 11 5 3 4" xfId="8204" xr:uid="{00000000-0005-0000-0000-00007E1C0000}"/>
    <cellStyle name="Normal 2 11 5 3 4 2" xfId="8205" xr:uid="{00000000-0005-0000-0000-00007F1C0000}"/>
    <cellStyle name="Normal 2 11 5 3 5" xfId="8206" xr:uid="{00000000-0005-0000-0000-0000801C0000}"/>
    <cellStyle name="Normal 2 11 5 3 5 2" xfId="8207" xr:uid="{00000000-0005-0000-0000-0000811C0000}"/>
    <cellStyle name="Normal 2 11 5 3 6" xfId="8208" xr:uid="{00000000-0005-0000-0000-0000821C0000}"/>
    <cellStyle name="Normal 2 11 5 3 6 2" xfId="8209" xr:uid="{00000000-0005-0000-0000-0000831C0000}"/>
    <cellStyle name="Normal 2 11 5 3 7" xfId="8210" xr:uid="{00000000-0005-0000-0000-0000841C0000}"/>
    <cellStyle name="Normal 2 11 5 3 7 2" xfId="8211" xr:uid="{00000000-0005-0000-0000-0000851C0000}"/>
    <cellStyle name="Normal 2 11 5 3 8" xfId="8212" xr:uid="{00000000-0005-0000-0000-0000861C0000}"/>
    <cellStyle name="Normal 2 11 5 3 8 2" xfId="8213" xr:uid="{00000000-0005-0000-0000-0000871C0000}"/>
    <cellStyle name="Normal 2 11 5 3 9" xfId="8214" xr:uid="{00000000-0005-0000-0000-0000881C0000}"/>
    <cellStyle name="Normal 2 11 5 3 9 2" xfId="8215" xr:uid="{00000000-0005-0000-0000-0000891C0000}"/>
    <cellStyle name="Normal 2 11 5 4" xfId="8216" xr:uid="{00000000-0005-0000-0000-00008A1C0000}"/>
    <cellStyle name="Normal 2 11 5 4 2" xfId="8217" xr:uid="{00000000-0005-0000-0000-00008B1C0000}"/>
    <cellStyle name="Normal 2 11 5 5" xfId="8218" xr:uid="{00000000-0005-0000-0000-00008C1C0000}"/>
    <cellStyle name="Normal 2 11 5 5 2" xfId="8219" xr:uid="{00000000-0005-0000-0000-00008D1C0000}"/>
    <cellStyle name="Normal 2 11 5 6" xfId="8220" xr:uid="{00000000-0005-0000-0000-00008E1C0000}"/>
    <cellStyle name="Normal 2 11 5 6 2" xfId="8221" xr:uid="{00000000-0005-0000-0000-00008F1C0000}"/>
    <cellStyle name="Normal 2 11 5 7" xfId="8222" xr:uid="{00000000-0005-0000-0000-0000901C0000}"/>
    <cellStyle name="Normal 2 11 5 7 2" xfId="8223" xr:uid="{00000000-0005-0000-0000-0000911C0000}"/>
    <cellStyle name="Normal 2 11 5 8" xfId="8224" xr:uid="{00000000-0005-0000-0000-0000921C0000}"/>
    <cellStyle name="Normal 2 11 5 8 2" xfId="8225" xr:uid="{00000000-0005-0000-0000-0000931C0000}"/>
    <cellStyle name="Normal 2 11 5 9" xfId="8226" xr:uid="{00000000-0005-0000-0000-0000941C0000}"/>
    <cellStyle name="Normal 2 11 5 9 2" xfId="8227" xr:uid="{00000000-0005-0000-0000-0000951C0000}"/>
    <cellStyle name="Normal 2 11 6" xfId="110" xr:uid="{00000000-0005-0000-0000-0000961C0000}"/>
    <cellStyle name="Normal 2 11 6 10" xfId="8228" xr:uid="{00000000-0005-0000-0000-0000971C0000}"/>
    <cellStyle name="Normal 2 11 6 10 2" xfId="8229" xr:uid="{00000000-0005-0000-0000-0000981C0000}"/>
    <cellStyle name="Normal 2 11 6 11" xfId="8230" xr:uid="{00000000-0005-0000-0000-0000991C0000}"/>
    <cellStyle name="Normal 2 11 6 11 2" xfId="8231" xr:uid="{00000000-0005-0000-0000-00009A1C0000}"/>
    <cellStyle name="Normal 2 11 6 12" xfId="8232" xr:uid="{00000000-0005-0000-0000-00009B1C0000}"/>
    <cellStyle name="Normal 2 11 6 12 2" xfId="8233" xr:uid="{00000000-0005-0000-0000-00009C1C0000}"/>
    <cellStyle name="Normal 2 11 6 13" xfId="8234" xr:uid="{00000000-0005-0000-0000-00009D1C0000}"/>
    <cellStyle name="Normal 2 11 6 2" xfId="8235" xr:uid="{00000000-0005-0000-0000-00009E1C0000}"/>
    <cellStyle name="Normal 2 11 6 2 10" xfId="8236" xr:uid="{00000000-0005-0000-0000-00009F1C0000}"/>
    <cellStyle name="Normal 2 11 6 2 10 2" xfId="8237" xr:uid="{00000000-0005-0000-0000-0000A01C0000}"/>
    <cellStyle name="Normal 2 11 6 2 11" xfId="8238" xr:uid="{00000000-0005-0000-0000-0000A11C0000}"/>
    <cellStyle name="Normal 2 11 6 2 11 2" xfId="8239" xr:uid="{00000000-0005-0000-0000-0000A21C0000}"/>
    <cellStyle name="Normal 2 11 6 2 12" xfId="8240" xr:uid="{00000000-0005-0000-0000-0000A31C0000}"/>
    <cellStyle name="Normal 2 11 6 2 2" xfId="8241" xr:uid="{00000000-0005-0000-0000-0000A41C0000}"/>
    <cellStyle name="Normal 2 11 6 2 2 10" xfId="8242" xr:uid="{00000000-0005-0000-0000-0000A51C0000}"/>
    <cellStyle name="Normal 2 11 6 2 2 10 2" xfId="8243" xr:uid="{00000000-0005-0000-0000-0000A61C0000}"/>
    <cellStyle name="Normal 2 11 6 2 2 11" xfId="8244" xr:uid="{00000000-0005-0000-0000-0000A71C0000}"/>
    <cellStyle name="Normal 2 11 6 2 2 2" xfId="8245" xr:uid="{00000000-0005-0000-0000-0000A81C0000}"/>
    <cellStyle name="Normal 2 11 6 2 2 2 2" xfId="8246" xr:uid="{00000000-0005-0000-0000-0000A91C0000}"/>
    <cellStyle name="Normal 2 11 6 2 2 3" xfId="8247" xr:uid="{00000000-0005-0000-0000-0000AA1C0000}"/>
    <cellStyle name="Normal 2 11 6 2 2 3 2" xfId="8248" xr:uid="{00000000-0005-0000-0000-0000AB1C0000}"/>
    <cellStyle name="Normal 2 11 6 2 2 4" xfId="8249" xr:uid="{00000000-0005-0000-0000-0000AC1C0000}"/>
    <cellStyle name="Normal 2 11 6 2 2 4 2" xfId="8250" xr:uid="{00000000-0005-0000-0000-0000AD1C0000}"/>
    <cellStyle name="Normal 2 11 6 2 2 5" xfId="8251" xr:uid="{00000000-0005-0000-0000-0000AE1C0000}"/>
    <cellStyle name="Normal 2 11 6 2 2 5 2" xfId="8252" xr:uid="{00000000-0005-0000-0000-0000AF1C0000}"/>
    <cellStyle name="Normal 2 11 6 2 2 6" xfId="8253" xr:uid="{00000000-0005-0000-0000-0000B01C0000}"/>
    <cellStyle name="Normal 2 11 6 2 2 6 2" xfId="8254" xr:uid="{00000000-0005-0000-0000-0000B11C0000}"/>
    <cellStyle name="Normal 2 11 6 2 2 7" xfId="8255" xr:uid="{00000000-0005-0000-0000-0000B21C0000}"/>
    <cellStyle name="Normal 2 11 6 2 2 7 2" xfId="8256" xr:uid="{00000000-0005-0000-0000-0000B31C0000}"/>
    <cellStyle name="Normal 2 11 6 2 2 8" xfId="8257" xr:uid="{00000000-0005-0000-0000-0000B41C0000}"/>
    <cellStyle name="Normal 2 11 6 2 2 8 2" xfId="8258" xr:uid="{00000000-0005-0000-0000-0000B51C0000}"/>
    <cellStyle name="Normal 2 11 6 2 2 9" xfId="8259" xr:uid="{00000000-0005-0000-0000-0000B61C0000}"/>
    <cellStyle name="Normal 2 11 6 2 2 9 2" xfId="8260" xr:uid="{00000000-0005-0000-0000-0000B71C0000}"/>
    <cellStyle name="Normal 2 11 6 2 3" xfId="8261" xr:uid="{00000000-0005-0000-0000-0000B81C0000}"/>
    <cellStyle name="Normal 2 11 6 2 3 2" xfId="8262" xr:uid="{00000000-0005-0000-0000-0000B91C0000}"/>
    <cellStyle name="Normal 2 11 6 2 4" xfId="8263" xr:uid="{00000000-0005-0000-0000-0000BA1C0000}"/>
    <cellStyle name="Normal 2 11 6 2 4 2" xfId="8264" xr:uid="{00000000-0005-0000-0000-0000BB1C0000}"/>
    <cellStyle name="Normal 2 11 6 2 5" xfId="8265" xr:uid="{00000000-0005-0000-0000-0000BC1C0000}"/>
    <cellStyle name="Normal 2 11 6 2 5 2" xfId="8266" xr:uid="{00000000-0005-0000-0000-0000BD1C0000}"/>
    <cellStyle name="Normal 2 11 6 2 6" xfId="8267" xr:uid="{00000000-0005-0000-0000-0000BE1C0000}"/>
    <cellStyle name="Normal 2 11 6 2 6 2" xfId="8268" xr:uid="{00000000-0005-0000-0000-0000BF1C0000}"/>
    <cellStyle name="Normal 2 11 6 2 7" xfId="8269" xr:uid="{00000000-0005-0000-0000-0000C01C0000}"/>
    <cellStyle name="Normal 2 11 6 2 7 2" xfId="8270" xr:uid="{00000000-0005-0000-0000-0000C11C0000}"/>
    <cellStyle name="Normal 2 11 6 2 8" xfId="8271" xr:uid="{00000000-0005-0000-0000-0000C21C0000}"/>
    <cellStyle name="Normal 2 11 6 2 8 2" xfId="8272" xr:uid="{00000000-0005-0000-0000-0000C31C0000}"/>
    <cellStyle name="Normal 2 11 6 2 9" xfId="8273" xr:uid="{00000000-0005-0000-0000-0000C41C0000}"/>
    <cellStyle name="Normal 2 11 6 2 9 2" xfId="8274" xr:uid="{00000000-0005-0000-0000-0000C51C0000}"/>
    <cellStyle name="Normal 2 11 6 3" xfId="8275" xr:uid="{00000000-0005-0000-0000-0000C61C0000}"/>
    <cellStyle name="Normal 2 11 6 3 10" xfId="8276" xr:uid="{00000000-0005-0000-0000-0000C71C0000}"/>
    <cellStyle name="Normal 2 11 6 3 10 2" xfId="8277" xr:uid="{00000000-0005-0000-0000-0000C81C0000}"/>
    <cellStyle name="Normal 2 11 6 3 11" xfId="8278" xr:uid="{00000000-0005-0000-0000-0000C91C0000}"/>
    <cellStyle name="Normal 2 11 6 3 2" xfId="8279" xr:uid="{00000000-0005-0000-0000-0000CA1C0000}"/>
    <cellStyle name="Normal 2 11 6 3 2 2" xfId="8280" xr:uid="{00000000-0005-0000-0000-0000CB1C0000}"/>
    <cellStyle name="Normal 2 11 6 3 3" xfId="8281" xr:uid="{00000000-0005-0000-0000-0000CC1C0000}"/>
    <cellStyle name="Normal 2 11 6 3 3 2" xfId="8282" xr:uid="{00000000-0005-0000-0000-0000CD1C0000}"/>
    <cellStyle name="Normal 2 11 6 3 4" xfId="8283" xr:uid="{00000000-0005-0000-0000-0000CE1C0000}"/>
    <cellStyle name="Normal 2 11 6 3 4 2" xfId="8284" xr:uid="{00000000-0005-0000-0000-0000CF1C0000}"/>
    <cellStyle name="Normal 2 11 6 3 5" xfId="8285" xr:uid="{00000000-0005-0000-0000-0000D01C0000}"/>
    <cellStyle name="Normal 2 11 6 3 5 2" xfId="8286" xr:uid="{00000000-0005-0000-0000-0000D11C0000}"/>
    <cellStyle name="Normal 2 11 6 3 6" xfId="8287" xr:uid="{00000000-0005-0000-0000-0000D21C0000}"/>
    <cellStyle name="Normal 2 11 6 3 6 2" xfId="8288" xr:uid="{00000000-0005-0000-0000-0000D31C0000}"/>
    <cellStyle name="Normal 2 11 6 3 7" xfId="8289" xr:uid="{00000000-0005-0000-0000-0000D41C0000}"/>
    <cellStyle name="Normal 2 11 6 3 7 2" xfId="8290" xr:uid="{00000000-0005-0000-0000-0000D51C0000}"/>
    <cellStyle name="Normal 2 11 6 3 8" xfId="8291" xr:uid="{00000000-0005-0000-0000-0000D61C0000}"/>
    <cellStyle name="Normal 2 11 6 3 8 2" xfId="8292" xr:uid="{00000000-0005-0000-0000-0000D71C0000}"/>
    <cellStyle name="Normal 2 11 6 3 9" xfId="8293" xr:uid="{00000000-0005-0000-0000-0000D81C0000}"/>
    <cellStyle name="Normal 2 11 6 3 9 2" xfId="8294" xr:uid="{00000000-0005-0000-0000-0000D91C0000}"/>
    <cellStyle name="Normal 2 11 6 4" xfId="8295" xr:uid="{00000000-0005-0000-0000-0000DA1C0000}"/>
    <cellStyle name="Normal 2 11 6 4 2" xfId="8296" xr:uid="{00000000-0005-0000-0000-0000DB1C0000}"/>
    <cellStyle name="Normal 2 11 6 5" xfId="8297" xr:uid="{00000000-0005-0000-0000-0000DC1C0000}"/>
    <cellStyle name="Normal 2 11 6 5 2" xfId="8298" xr:uid="{00000000-0005-0000-0000-0000DD1C0000}"/>
    <cellStyle name="Normal 2 11 6 6" xfId="8299" xr:uid="{00000000-0005-0000-0000-0000DE1C0000}"/>
    <cellStyle name="Normal 2 11 6 6 2" xfId="8300" xr:uid="{00000000-0005-0000-0000-0000DF1C0000}"/>
    <cellStyle name="Normal 2 11 6 7" xfId="8301" xr:uid="{00000000-0005-0000-0000-0000E01C0000}"/>
    <cellStyle name="Normal 2 11 6 7 2" xfId="8302" xr:uid="{00000000-0005-0000-0000-0000E11C0000}"/>
    <cellStyle name="Normal 2 11 6 8" xfId="8303" xr:uid="{00000000-0005-0000-0000-0000E21C0000}"/>
    <cellStyle name="Normal 2 11 6 8 2" xfId="8304" xr:uid="{00000000-0005-0000-0000-0000E31C0000}"/>
    <cellStyle name="Normal 2 11 6 9" xfId="8305" xr:uid="{00000000-0005-0000-0000-0000E41C0000}"/>
    <cellStyle name="Normal 2 11 6 9 2" xfId="8306" xr:uid="{00000000-0005-0000-0000-0000E51C0000}"/>
    <cellStyle name="Normal 2 11 7" xfId="111" xr:uid="{00000000-0005-0000-0000-0000E61C0000}"/>
    <cellStyle name="Normal 2 12" xfId="112" xr:uid="{00000000-0005-0000-0000-0000E71C0000}"/>
    <cellStyle name="Normal 2 12 10" xfId="8307" xr:uid="{00000000-0005-0000-0000-0000E81C0000}"/>
    <cellStyle name="Normal 2 12 10 2" xfId="8308" xr:uid="{00000000-0005-0000-0000-0000E91C0000}"/>
    <cellStyle name="Normal 2 12 11" xfId="8309" xr:uid="{00000000-0005-0000-0000-0000EA1C0000}"/>
    <cellStyle name="Normal 2 12 11 2" xfId="8310" xr:uid="{00000000-0005-0000-0000-0000EB1C0000}"/>
    <cellStyle name="Normal 2 12 12" xfId="8311" xr:uid="{00000000-0005-0000-0000-0000EC1C0000}"/>
    <cellStyle name="Normal 2 12 12 2" xfId="8312" xr:uid="{00000000-0005-0000-0000-0000ED1C0000}"/>
    <cellStyle name="Normal 2 12 13" xfId="8313" xr:uid="{00000000-0005-0000-0000-0000EE1C0000}"/>
    <cellStyle name="Normal 2 12 2" xfId="8314" xr:uid="{00000000-0005-0000-0000-0000EF1C0000}"/>
    <cellStyle name="Normal 2 12 2 10" xfId="8315" xr:uid="{00000000-0005-0000-0000-0000F01C0000}"/>
    <cellStyle name="Normal 2 12 2 10 2" xfId="8316" xr:uid="{00000000-0005-0000-0000-0000F11C0000}"/>
    <cellStyle name="Normal 2 12 2 11" xfId="8317" xr:uid="{00000000-0005-0000-0000-0000F21C0000}"/>
    <cellStyle name="Normal 2 12 2 11 2" xfId="8318" xr:uid="{00000000-0005-0000-0000-0000F31C0000}"/>
    <cellStyle name="Normal 2 12 2 12" xfId="8319" xr:uid="{00000000-0005-0000-0000-0000F41C0000}"/>
    <cellStyle name="Normal 2 12 2 2" xfId="8320" xr:uid="{00000000-0005-0000-0000-0000F51C0000}"/>
    <cellStyle name="Normal 2 12 2 2 10" xfId="8321" xr:uid="{00000000-0005-0000-0000-0000F61C0000}"/>
    <cellStyle name="Normal 2 12 2 2 10 2" xfId="8322" xr:uid="{00000000-0005-0000-0000-0000F71C0000}"/>
    <cellStyle name="Normal 2 12 2 2 11" xfId="8323" xr:uid="{00000000-0005-0000-0000-0000F81C0000}"/>
    <cellStyle name="Normal 2 12 2 2 2" xfId="8324" xr:uid="{00000000-0005-0000-0000-0000F91C0000}"/>
    <cellStyle name="Normal 2 12 2 2 2 2" xfId="8325" xr:uid="{00000000-0005-0000-0000-0000FA1C0000}"/>
    <cellStyle name="Normal 2 12 2 2 3" xfId="8326" xr:uid="{00000000-0005-0000-0000-0000FB1C0000}"/>
    <cellStyle name="Normal 2 12 2 2 3 2" xfId="8327" xr:uid="{00000000-0005-0000-0000-0000FC1C0000}"/>
    <cellStyle name="Normal 2 12 2 2 4" xfId="8328" xr:uid="{00000000-0005-0000-0000-0000FD1C0000}"/>
    <cellStyle name="Normal 2 12 2 2 4 2" xfId="8329" xr:uid="{00000000-0005-0000-0000-0000FE1C0000}"/>
    <cellStyle name="Normal 2 12 2 2 5" xfId="8330" xr:uid="{00000000-0005-0000-0000-0000FF1C0000}"/>
    <cellStyle name="Normal 2 12 2 2 5 2" xfId="8331" xr:uid="{00000000-0005-0000-0000-0000001D0000}"/>
    <cellStyle name="Normal 2 12 2 2 6" xfId="8332" xr:uid="{00000000-0005-0000-0000-0000011D0000}"/>
    <cellStyle name="Normal 2 12 2 2 6 2" xfId="8333" xr:uid="{00000000-0005-0000-0000-0000021D0000}"/>
    <cellStyle name="Normal 2 12 2 2 7" xfId="8334" xr:uid="{00000000-0005-0000-0000-0000031D0000}"/>
    <cellStyle name="Normal 2 12 2 2 7 2" xfId="8335" xr:uid="{00000000-0005-0000-0000-0000041D0000}"/>
    <cellStyle name="Normal 2 12 2 2 8" xfId="8336" xr:uid="{00000000-0005-0000-0000-0000051D0000}"/>
    <cellStyle name="Normal 2 12 2 2 8 2" xfId="8337" xr:uid="{00000000-0005-0000-0000-0000061D0000}"/>
    <cellStyle name="Normal 2 12 2 2 9" xfId="8338" xr:uid="{00000000-0005-0000-0000-0000071D0000}"/>
    <cellStyle name="Normal 2 12 2 2 9 2" xfId="8339" xr:uid="{00000000-0005-0000-0000-0000081D0000}"/>
    <cellStyle name="Normal 2 12 2 3" xfId="8340" xr:uid="{00000000-0005-0000-0000-0000091D0000}"/>
    <cellStyle name="Normal 2 12 2 3 2" xfId="8341" xr:uid="{00000000-0005-0000-0000-00000A1D0000}"/>
    <cellStyle name="Normal 2 12 2 4" xfId="8342" xr:uid="{00000000-0005-0000-0000-00000B1D0000}"/>
    <cellStyle name="Normal 2 12 2 4 2" xfId="8343" xr:uid="{00000000-0005-0000-0000-00000C1D0000}"/>
    <cellStyle name="Normal 2 12 2 5" xfId="8344" xr:uid="{00000000-0005-0000-0000-00000D1D0000}"/>
    <cellStyle name="Normal 2 12 2 5 2" xfId="8345" xr:uid="{00000000-0005-0000-0000-00000E1D0000}"/>
    <cellStyle name="Normal 2 12 2 6" xfId="8346" xr:uid="{00000000-0005-0000-0000-00000F1D0000}"/>
    <cellStyle name="Normal 2 12 2 6 2" xfId="8347" xr:uid="{00000000-0005-0000-0000-0000101D0000}"/>
    <cellStyle name="Normal 2 12 2 7" xfId="8348" xr:uid="{00000000-0005-0000-0000-0000111D0000}"/>
    <cellStyle name="Normal 2 12 2 7 2" xfId="8349" xr:uid="{00000000-0005-0000-0000-0000121D0000}"/>
    <cellStyle name="Normal 2 12 2 8" xfId="8350" xr:uid="{00000000-0005-0000-0000-0000131D0000}"/>
    <cellStyle name="Normal 2 12 2 8 2" xfId="8351" xr:uid="{00000000-0005-0000-0000-0000141D0000}"/>
    <cellStyle name="Normal 2 12 2 9" xfId="8352" xr:uid="{00000000-0005-0000-0000-0000151D0000}"/>
    <cellStyle name="Normal 2 12 2 9 2" xfId="8353" xr:uid="{00000000-0005-0000-0000-0000161D0000}"/>
    <cellStyle name="Normal 2 12 3" xfId="8354" xr:uid="{00000000-0005-0000-0000-0000171D0000}"/>
    <cellStyle name="Normal 2 12 3 10" xfId="8355" xr:uid="{00000000-0005-0000-0000-0000181D0000}"/>
    <cellStyle name="Normal 2 12 3 10 2" xfId="8356" xr:uid="{00000000-0005-0000-0000-0000191D0000}"/>
    <cellStyle name="Normal 2 12 3 11" xfId="8357" xr:uid="{00000000-0005-0000-0000-00001A1D0000}"/>
    <cellStyle name="Normal 2 12 3 2" xfId="8358" xr:uid="{00000000-0005-0000-0000-00001B1D0000}"/>
    <cellStyle name="Normal 2 12 3 2 2" xfId="8359" xr:uid="{00000000-0005-0000-0000-00001C1D0000}"/>
    <cellStyle name="Normal 2 12 3 3" xfId="8360" xr:uid="{00000000-0005-0000-0000-00001D1D0000}"/>
    <cellStyle name="Normal 2 12 3 3 2" xfId="8361" xr:uid="{00000000-0005-0000-0000-00001E1D0000}"/>
    <cellStyle name="Normal 2 12 3 4" xfId="8362" xr:uid="{00000000-0005-0000-0000-00001F1D0000}"/>
    <cellStyle name="Normal 2 12 3 4 2" xfId="8363" xr:uid="{00000000-0005-0000-0000-0000201D0000}"/>
    <cellStyle name="Normal 2 12 3 5" xfId="8364" xr:uid="{00000000-0005-0000-0000-0000211D0000}"/>
    <cellStyle name="Normal 2 12 3 5 2" xfId="8365" xr:uid="{00000000-0005-0000-0000-0000221D0000}"/>
    <cellStyle name="Normal 2 12 3 6" xfId="8366" xr:uid="{00000000-0005-0000-0000-0000231D0000}"/>
    <cellStyle name="Normal 2 12 3 6 2" xfId="8367" xr:uid="{00000000-0005-0000-0000-0000241D0000}"/>
    <cellStyle name="Normal 2 12 3 7" xfId="8368" xr:uid="{00000000-0005-0000-0000-0000251D0000}"/>
    <cellStyle name="Normal 2 12 3 7 2" xfId="8369" xr:uid="{00000000-0005-0000-0000-0000261D0000}"/>
    <cellStyle name="Normal 2 12 3 8" xfId="8370" xr:uid="{00000000-0005-0000-0000-0000271D0000}"/>
    <cellStyle name="Normal 2 12 3 8 2" xfId="8371" xr:uid="{00000000-0005-0000-0000-0000281D0000}"/>
    <cellStyle name="Normal 2 12 3 9" xfId="8372" xr:uid="{00000000-0005-0000-0000-0000291D0000}"/>
    <cellStyle name="Normal 2 12 3 9 2" xfId="8373" xr:uid="{00000000-0005-0000-0000-00002A1D0000}"/>
    <cellStyle name="Normal 2 12 4" xfId="8374" xr:uid="{00000000-0005-0000-0000-00002B1D0000}"/>
    <cellStyle name="Normal 2 12 4 2" xfId="8375" xr:uid="{00000000-0005-0000-0000-00002C1D0000}"/>
    <cellStyle name="Normal 2 12 5" xfId="8376" xr:uid="{00000000-0005-0000-0000-00002D1D0000}"/>
    <cellStyle name="Normal 2 12 5 2" xfId="8377" xr:uid="{00000000-0005-0000-0000-00002E1D0000}"/>
    <cellStyle name="Normal 2 12 6" xfId="8378" xr:uid="{00000000-0005-0000-0000-00002F1D0000}"/>
    <cellStyle name="Normal 2 12 6 2" xfId="8379" xr:uid="{00000000-0005-0000-0000-0000301D0000}"/>
    <cellStyle name="Normal 2 12 7" xfId="8380" xr:uid="{00000000-0005-0000-0000-0000311D0000}"/>
    <cellStyle name="Normal 2 12 7 2" xfId="8381" xr:uid="{00000000-0005-0000-0000-0000321D0000}"/>
    <cellStyle name="Normal 2 12 8" xfId="8382" xr:uid="{00000000-0005-0000-0000-0000331D0000}"/>
    <cellStyle name="Normal 2 12 8 2" xfId="8383" xr:uid="{00000000-0005-0000-0000-0000341D0000}"/>
    <cellStyle name="Normal 2 12 9" xfId="8384" xr:uid="{00000000-0005-0000-0000-0000351D0000}"/>
    <cellStyle name="Normal 2 12 9 2" xfId="8385" xr:uid="{00000000-0005-0000-0000-0000361D0000}"/>
    <cellStyle name="Normal 2 13" xfId="113" xr:uid="{00000000-0005-0000-0000-0000371D0000}"/>
    <cellStyle name="Normal 2 13 10" xfId="8386" xr:uid="{00000000-0005-0000-0000-0000381D0000}"/>
    <cellStyle name="Normal 2 13 10 2" xfId="8387" xr:uid="{00000000-0005-0000-0000-0000391D0000}"/>
    <cellStyle name="Normal 2 13 11" xfId="8388" xr:uid="{00000000-0005-0000-0000-00003A1D0000}"/>
    <cellStyle name="Normal 2 13 11 2" xfId="8389" xr:uid="{00000000-0005-0000-0000-00003B1D0000}"/>
    <cellStyle name="Normal 2 13 12" xfId="8390" xr:uid="{00000000-0005-0000-0000-00003C1D0000}"/>
    <cellStyle name="Normal 2 13 12 2" xfId="8391" xr:uid="{00000000-0005-0000-0000-00003D1D0000}"/>
    <cellStyle name="Normal 2 13 13" xfId="8392" xr:uid="{00000000-0005-0000-0000-00003E1D0000}"/>
    <cellStyle name="Normal 2 13 2" xfId="8393" xr:uid="{00000000-0005-0000-0000-00003F1D0000}"/>
    <cellStyle name="Normal 2 13 2 10" xfId="8394" xr:uid="{00000000-0005-0000-0000-0000401D0000}"/>
    <cellStyle name="Normal 2 13 2 10 2" xfId="8395" xr:uid="{00000000-0005-0000-0000-0000411D0000}"/>
    <cellStyle name="Normal 2 13 2 11" xfId="8396" xr:uid="{00000000-0005-0000-0000-0000421D0000}"/>
    <cellStyle name="Normal 2 13 2 11 2" xfId="8397" xr:uid="{00000000-0005-0000-0000-0000431D0000}"/>
    <cellStyle name="Normal 2 13 2 12" xfId="8398" xr:uid="{00000000-0005-0000-0000-0000441D0000}"/>
    <cellStyle name="Normal 2 13 2 2" xfId="8399" xr:uid="{00000000-0005-0000-0000-0000451D0000}"/>
    <cellStyle name="Normal 2 13 2 2 10" xfId="8400" xr:uid="{00000000-0005-0000-0000-0000461D0000}"/>
    <cellStyle name="Normal 2 13 2 2 10 2" xfId="8401" xr:uid="{00000000-0005-0000-0000-0000471D0000}"/>
    <cellStyle name="Normal 2 13 2 2 11" xfId="8402" xr:uid="{00000000-0005-0000-0000-0000481D0000}"/>
    <cellStyle name="Normal 2 13 2 2 2" xfId="8403" xr:uid="{00000000-0005-0000-0000-0000491D0000}"/>
    <cellStyle name="Normal 2 13 2 2 2 2" xfId="8404" xr:uid="{00000000-0005-0000-0000-00004A1D0000}"/>
    <cellStyle name="Normal 2 13 2 2 3" xfId="8405" xr:uid="{00000000-0005-0000-0000-00004B1D0000}"/>
    <cellStyle name="Normal 2 13 2 2 3 2" xfId="8406" xr:uid="{00000000-0005-0000-0000-00004C1D0000}"/>
    <cellStyle name="Normal 2 13 2 2 4" xfId="8407" xr:uid="{00000000-0005-0000-0000-00004D1D0000}"/>
    <cellStyle name="Normal 2 13 2 2 4 2" xfId="8408" xr:uid="{00000000-0005-0000-0000-00004E1D0000}"/>
    <cellStyle name="Normal 2 13 2 2 5" xfId="8409" xr:uid="{00000000-0005-0000-0000-00004F1D0000}"/>
    <cellStyle name="Normal 2 13 2 2 5 2" xfId="8410" xr:uid="{00000000-0005-0000-0000-0000501D0000}"/>
    <cellStyle name="Normal 2 13 2 2 6" xfId="8411" xr:uid="{00000000-0005-0000-0000-0000511D0000}"/>
    <cellStyle name="Normal 2 13 2 2 6 2" xfId="8412" xr:uid="{00000000-0005-0000-0000-0000521D0000}"/>
    <cellStyle name="Normal 2 13 2 2 7" xfId="8413" xr:uid="{00000000-0005-0000-0000-0000531D0000}"/>
    <cellStyle name="Normal 2 13 2 2 7 2" xfId="8414" xr:uid="{00000000-0005-0000-0000-0000541D0000}"/>
    <cellStyle name="Normal 2 13 2 2 8" xfId="8415" xr:uid="{00000000-0005-0000-0000-0000551D0000}"/>
    <cellStyle name="Normal 2 13 2 2 8 2" xfId="8416" xr:uid="{00000000-0005-0000-0000-0000561D0000}"/>
    <cellStyle name="Normal 2 13 2 2 9" xfId="8417" xr:uid="{00000000-0005-0000-0000-0000571D0000}"/>
    <cellStyle name="Normal 2 13 2 2 9 2" xfId="8418" xr:uid="{00000000-0005-0000-0000-0000581D0000}"/>
    <cellStyle name="Normal 2 13 2 3" xfId="8419" xr:uid="{00000000-0005-0000-0000-0000591D0000}"/>
    <cellStyle name="Normal 2 13 2 3 2" xfId="8420" xr:uid="{00000000-0005-0000-0000-00005A1D0000}"/>
    <cellStyle name="Normal 2 13 2 4" xfId="8421" xr:uid="{00000000-0005-0000-0000-00005B1D0000}"/>
    <cellStyle name="Normal 2 13 2 4 2" xfId="8422" xr:uid="{00000000-0005-0000-0000-00005C1D0000}"/>
    <cellStyle name="Normal 2 13 2 5" xfId="8423" xr:uid="{00000000-0005-0000-0000-00005D1D0000}"/>
    <cellStyle name="Normal 2 13 2 5 2" xfId="8424" xr:uid="{00000000-0005-0000-0000-00005E1D0000}"/>
    <cellStyle name="Normal 2 13 2 6" xfId="8425" xr:uid="{00000000-0005-0000-0000-00005F1D0000}"/>
    <cellStyle name="Normal 2 13 2 6 2" xfId="8426" xr:uid="{00000000-0005-0000-0000-0000601D0000}"/>
    <cellStyle name="Normal 2 13 2 7" xfId="8427" xr:uid="{00000000-0005-0000-0000-0000611D0000}"/>
    <cellStyle name="Normal 2 13 2 7 2" xfId="8428" xr:uid="{00000000-0005-0000-0000-0000621D0000}"/>
    <cellStyle name="Normal 2 13 2 8" xfId="8429" xr:uid="{00000000-0005-0000-0000-0000631D0000}"/>
    <cellStyle name="Normal 2 13 2 8 2" xfId="8430" xr:uid="{00000000-0005-0000-0000-0000641D0000}"/>
    <cellStyle name="Normal 2 13 2 9" xfId="8431" xr:uid="{00000000-0005-0000-0000-0000651D0000}"/>
    <cellStyle name="Normal 2 13 2 9 2" xfId="8432" xr:uid="{00000000-0005-0000-0000-0000661D0000}"/>
    <cellStyle name="Normal 2 13 3" xfId="8433" xr:uid="{00000000-0005-0000-0000-0000671D0000}"/>
    <cellStyle name="Normal 2 13 3 10" xfId="8434" xr:uid="{00000000-0005-0000-0000-0000681D0000}"/>
    <cellStyle name="Normal 2 13 3 10 2" xfId="8435" xr:uid="{00000000-0005-0000-0000-0000691D0000}"/>
    <cellStyle name="Normal 2 13 3 11" xfId="8436" xr:uid="{00000000-0005-0000-0000-00006A1D0000}"/>
    <cellStyle name="Normal 2 13 3 2" xfId="8437" xr:uid="{00000000-0005-0000-0000-00006B1D0000}"/>
    <cellStyle name="Normal 2 13 3 2 2" xfId="8438" xr:uid="{00000000-0005-0000-0000-00006C1D0000}"/>
    <cellStyle name="Normal 2 13 3 3" xfId="8439" xr:uid="{00000000-0005-0000-0000-00006D1D0000}"/>
    <cellStyle name="Normal 2 13 3 3 2" xfId="8440" xr:uid="{00000000-0005-0000-0000-00006E1D0000}"/>
    <cellStyle name="Normal 2 13 3 4" xfId="8441" xr:uid="{00000000-0005-0000-0000-00006F1D0000}"/>
    <cellStyle name="Normal 2 13 3 4 2" xfId="8442" xr:uid="{00000000-0005-0000-0000-0000701D0000}"/>
    <cellStyle name="Normal 2 13 3 5" xfId="8443" xr:uid="{00000000-0005-0000-0000-0000711D0000}"/>
    <cellStyle name="Normal 2 13 3 5 2" xfId="8444" xr:uid="{00000000-0005-0000-0000-0000721D0000}"/>
    <cellStyle name="Normal 2 13 3 6" xfId="8445" xr:uid="{00000000-0005-0000-0000-0000731D0000}"/>
    <cellStyle name="Normal 2 13 3 6 2" xfId="8446" xr:uid="{00000000-0005-0000-0000-0000741D0000}"/>
    <cellStyle name="Normal 2 13 3 7" xfId="8447" xr:uid="{00000000-0005-0000-0000-0000751D0000}"/>
    <cellStyle name="Normal 2 13 3 7 2" xfId="8448" xr:uid="{00000000-0005-0000-0000-0000761D0000}"/>
    <cellStyle name="Normal 2 13 3 8" xfId="8449" xr:uid="{00000000-0005-0000-0000-0000771D0000}"/>
    <cellStyle name="Normal 2 13 3 8 2" xfId="8450" xr:uid="{00000000-0005-0000-0000-0000781D0000}"/>
    <cellStyle name="Normal 2 13 3 9" xfId="8451" xr:uid="{00000000-0005-0000-0000-0000791D0000}"/>
    <cellStyle name="Normal 2 13 3 9 2" xfId="8452" xr:uid="{00000000-0005-0000-0000-00007A1D0000}"/>
    <cellStyle name="Normal 2 13 4" xfId="8453" xr:uid="{00000000-0005-0000-0000-00007B1D0000}"/>
    <cellStyle name="Normal 2 13 4 2" xfId="8454" xr:uid="{00000000-0005-0000-0000-00007C1D0000}"/>
    <cellStyle name="Normal 2 13 5" xfId="8455" xr:uid="{00000000-0005-0000-0000-00007D1D0000}"/>
    <cellStyle name="Normal 2 13 5 2" xfId="8456" xr:uid="{00000000-0005-0000-0000-00007E1D0000}"/>
    <cellStyle name="Normal 2 13 6" xfId="8457" xr:uid="{00000000-0005-0000-0000-00007F1D0000}"/>
    <cellStyle name="Normal 2 13 6 2" xfId="8458" xr:uid="{00000000-0005-0000-0000-0000801D0000}"/>
    <cellStyle name="Normal 2 13 7" xfId="8459" xr:uid="{00000000-0005-0000-0000-0000811D0000}"/>
    <cellStyle name="Normal 2 13 7 2" xfId="8460" xr:uid="{00000000-0005-0000-0000-0000821D0000}"/>
    <cellStyle name="Normal 2 13 8" xfId="8461" xr:uid="{00000000-0005-0000-0000-0000831D0000}"/>
    <cellStyle name="Normal 2 13 8 2" xfId="8462" xr:uid="{00000000-0005-0000-0000-0000841D0000}"/>
    <cellStyle name="Normal 2 13 9" xfId="8463" xr:uid="{00000000-0005-0000-0000-0000851D0000}"/>
    <cellStyle name="Normal 2 13 9 2" xfId="8464" xr:uid="{00000000-0005-0000-0000-0000861D0000}"/>
    <cellStyle name="Normal 2 14" xfId="114" xr:uid="{00000000-0005-0000-0000-0000871D0000}"/>
    <cellStyle name="Normal 2 14 10" xfId="8465" xr:uid="{00000000-0005-0000-0000-0000881D0000}"/>
    <cellStyle name="Normal 2 14 10 2" xfId="8466" xr:uid="{00000000-0005-0000-0000-0000891D0000}"/>
    <cellStyle name="Normal 2 14 11" xfId="8467" xr:uid="{00000000-0005-0000-0000-00008A1D0000}"/>
    <cellStyle name="Normal 2 14 11 2" xfId="8468" xr:uid="{00000000-0005-0000-0000-00008B1D0000}"/>
    <cellStyle name="Normal 2 14 12" xfId="8469" xr:uid="{00000000-0005-0000-0000-00008C1D0000}"/>
    <cellStyle name="Normal 2 14 12 2" xfId="8470" xr:uid="{00000000-0005-0000-0000-00008D1D0000}"/>
    <cellStyle name="Normal 2 14 13" xfId="8471" xr:uid="{00000000-0005-0000-0000-00008E1D0000}"/>
    <cellStyle name="Normal 2 14 2" xfId="8472" xr:uid="{00000000-0005-0000-0000-00008F1D0000}"/>
    <cellStyle name="Normal 2 14 2 10" xfId="8473" xr:uid="{00000000-0005-0000-0000-0000901D0000}"/>
    <cellStyle name="Normal 2 14 2 10 2" xfId="8474" xr:uid="{00000000-0005-0000-0000-0000911D0000}"/>
    <cellStyle name="Normal 2 14 2 11" xfId="8475" xr:uid="{00000000-0005-0000-0000-0000921D0000}"/>
    <cellStyle name="Normal 2 14 2 11 2" xfId="8476" xr:uid="{00000000-0005-0000-0000-0000931D0000}"/>
    <cellStyle name="Normal 2 14 2 12" xfId="8477" xr:uid="{00000000-0005-0000-0000-0000941D0000}"/>
    <cellStyle name="Normal 2 14 2 2" xfId="8478" xr:uid="{00000000-0005-0000-0000-0000951D0000}"/>
    <cellStyle name="Normal 2 14 2 2 10" xfId="8479" xr:uid="{00000000-0005-0000-0000-0000961D0000}"/>
    <cellStyle name="Normal 2 14 2 2 10 2" xfId="8480" xr:uid="{00000000-0005-0000-0000-0000971D0000}"/>
    <cellStyle name="Normal 2 14 2 2 11" xfId="8481" xr:uid="{00000000-0005-0000-0000-0000981D0000}"/>
    <cellStyle name="Normal 2 14 2 2 2" xfId="8482" xr:uid="{00000000-0005-0000-0000-0000991D0000}"/>
    <cellStyle name="Normal 2 14 2 2 2 2" xfId="8483" xr:uid="{00000000-0005-0000-0000-00009A1D0000}"/>
    <cellStyle name="Normal 2 14 2 2 3" xfId="8484" xr:uid="{00000000-0005-0000-0000-00009B1D0000}"/>
    <cellStyle name="Normal 2 14 2 2 3 2" xfId="8485" xr:uid="{00000000-0005-0000-0000-00009C1D0000}"/>
    <cellStyle name="Normal 2 14 2 2 4" xfId="8486" xr:uid="{00000000-0005-0000-0000-00009D1D0000}"/>
    <cellStyle name="Normal 2 14 2 2 4 2" xfId="8487" xr:uid="{00000000-0005-0000-0000-00009E1D0000}"/>
    <cellStyle name="Normal 2 14 2 2 5" xfId="8488" xr:uid="{00000000-0005-0000-0000-00009F1D0000}"/>
    <cellStyle name="Normal 2 14 2 2 5 2" xfId="8489" xr:uid="{00000000-0005-0000-0000-0000A01D0000}"/>
    <cellStyle name="Normal 2 14 2 2 6" xfId="8490" xr:uid="{00000000-0005-0000-0000-0000A11D0000}"/>
    <cellStyle name="Normal 2 14 2 2 6 2" xfId="8491" xr:uid="{00000000-0005-0000-0000-0000A21D0000}"/>
    <cellStyle name="Normal 2 14 2 2 7" xfId="8492" xr:uid="{00000000-0005-0000-0000-0000A31D0000}"/>
    <cellStyle name="Normal 2 14 2 2 7 2" xfId="8493" xr:uid="{00000000-0005-0000-0000-0000A41D0000}"/>
    <cellStyle name="Normal 2 14 2 2 8" xfId="8494" xr:uid="{00000000-0005-0000-0000-0000A51D0000}"/>
    <cellStyle name="Normal 2 14 2 2 8 2" xfId="8495" xr:uid="{00000000-0005-0000-0000-0000A61D0000}"/>
    <cellStyle name="Normal 2 14 2 2 9" xfId="8496" xr:uid="{00000000-0005-0000-0000-0000A71D0000}"/>
    <cellStyle name="Normal 2 14 2 2 9 2" xfId="8497" xr:uid="{00000000-0005-0000-0000-0000A81D0000}"/>
    <cellStyle name="Normal 2 14 2 3" xfId="8498" xr:uid="{00000000-0005-0000-0000-0000A91D0000}"/>
    <cellStyle name="Normal 2 14 2 3 2" xfId="8499" xr:uid="{00000000-0005-0000-0000-0000AA1D0000}"/>
    <cellStyle name="Normal 2 14 2 4" xfId="8500" xr:uid="{00000000-0005-0000-0000-0000AB1D0000}"/>
    <cellStyle name="Normal 2 14 2 4 2" xfId="8501" xr:uid="{00000000-0005-0000-0000-0000AC1D0000}"/>
    <cellStyle name="Normal 2 14 2 5" xfId="8502" xr:uid="{00000000-0005-0000-0000-0000AD1D0000}"/>
    <cellStyle name="Normal 2 14 2 5 2" xfId="8503" xr:uid="{00000000-0005-0000-0000-0000AE1D0000}"/>
    <cellStyle name="Normal 2 14 2 6" xfId="8504" xr:uid="{00000000-0005-0000-0000-0000AF1D0000}"/>
    <cellStyle name="Normal 2 14 2 6 2" xfId="8505" xr:uid="{00000000-0005-0000-0000-0000B01D0000}"/>
    <cellStyle name="Normal 2 14 2 7" xfId="8506" xr:uid="{00000000-0005-0000-0000-0000B11D0000}"/>
    <cellStyle name="Normal 2 14 2 7 2" xfId="8507" xr:uid="{00000000-0005-0000-0000-0000B21D0000}"/>
    <cellStyle name="Normal 2 14 2 8" xfId="8508" xr:uid="{00000000-0005-0000-0000-0000B31D0000}"/>
    <cellStyle name="Normal 2 14 2 8 2" xfId="8509" xr:uid="{00000000-0005-0000-0000-0000B41D0000}"/>
    <cellStyle name="Normal 2 14 2 9" xfId="8510" xr:uid="{00000000-0005-0000-0000-0000B51D0000}"/>
    <cellStyle name="Normal 2 14 2 9 2" xfId="8511" xr:uid="{00000000-0005-0000-0000-0000B61D0000}"/>
    <cellStyle name="Normal 2 14 3" xfId="8512" xr:uid="{00000000-0005-0000-0000-0000B71D0000}"/>
    <cellStyle name="Normal 2 14 3 10" xfId="8513" xr:uid="{00000000-0005-0000-0000-0000B81D0000}"/>
    <cellStyle name="Normal 2 14 3 10 2" xfId="8514" xr:uid="{00000000-0005-0000-0000-0000B91D0000}"/>
    <cellStyle name="Normal 2 14 3 11" xfId="8515" xr:uid="{00000000-0005-0000-0000-0000BA1D0000}"/>
    <cellStyle name="Normal 2 14 3 2" xfId="8516" xr:uid="{00000000-0005-0000-0000-0000BB1D0000}"/>
    <cellStyle name="Normal 2 14 3 2 2" xfId="8517" xr:uid="{00000000-0005-0000-0000-0000BC1D0000}"/>
    <cellStyle name="Normal 2 14 3 3" xfId="8518" xr:uid="{00000000-0005-0000-0000-0000BD1D0000}"/>
    <cellStyle name="Normal 2 14 3 3 2" xfId="8519" xr:uid="{00000000-0005-0000-0000-0000BE1D0000}"/>
    <cellStyle name="Normal 2 14 3 4" xfId="8520" xr:uid="{00000000-0005-0000-0000-0000BF1D0000}"/>
    <cellStyle name="Normal 2 14 3 4 2" xfId="8521" xr:uid="{00000000-0005-0000-0000-0000C01D0000}"/>
    <cellStyle name="Normal 2 14 3 5" xfId="8522" xr:uid="{00000000-0005-0000-0000-0000C11D0000}"/>
    <cellStyle name="Normal 2 14 3 5 2" xfId="8523" xr:uid="{00000000-0005-0000-0000-0000C21D0000}"/>
    <cellStyle name="Normal 2 14 3 6" xfId="8524" xr:uid="{00000000-0005-0000-0000-0000C31D0000}"/>
    <cellStyle name="Normal 2 14 3 6 2" xfId="8525" xr:uid="{00000000-0005-0000-0000-0000C41D0000}"/>
    <cellStyle name="Normal 2 14 3 7" xfId="8526" xr:uid="{00000000-0005-0000-0000-0000C51D0000}"/>
    <cellStyle name="Normal 2 14 3 7 2" xfId="8527" xr:uid="{00000000-0005-0000-0000-0000C61D0000}"/>
    <cellStyle name="Normal 2 14 3 8" xfId="8528" xr:uid="{00000000-0005-0000-0000-0000C71D0000}"/>
    <cellStyle name="Normal 2 14 3 8 2" xfId="8529" xr:uid="{00000000-0005-0000-0000-0000C81D0000}"/>
    <cellStyle name="Normal 2 14 3 9" xfId="8530" xr:uid="{00000000-0005-0000-0000-0000C91D0000}"/>
    <cellStyle name="Normal 2 14 3 9 2" xfId="8531" xr:uid="{00000000-0005-0000-0000-0000CA1D0000}"/>
    <cellStyle name="Normal 2 14 4" xfId="8532" xr:uid="{00000000-0005-0000-0000-0000CB1D0000}"/>
    <cellStyle name="Normal 2 14 4 2" xfId="8533" xr:uid="{00000000-0005-0000-0000-0000CC1D0000}"/>
    <cellStyle name="Normal 2 14 5" xfId="8534" xr:uid="{00000000-0005-0000-0000-0000CD1D0000}"/>
    <cellStyle name="Normal 2 14 5 2" xfId="8535" xr:uid="{00000000-0005-0000-0000-0000CE1D0000}"/>
    <cellStyle name="Normal 2 14 6" xfId="8536" xr:uid="{00000000-0005-0000-0000-0000CF1D0000}"/>
    <cellStyle name="Normal 2 14 6 2" xfId="8537" xr:uid="{00000000-0005-0000-0000-0000D01D0000}"/>
    <cellStyle name="Normal 2 14 7" xfId="8538" xr:uid="{00000000-0005-0000-0000-0000D11D0000}"/>
    <cellStyle name="Normal 2 14 7 2" xfId="8539" xr:uid="{00000000-0005-0000-0000-0000D21D0000}"/>
    <cellStyle name="Normal 2 14 8" xfId="8540" xr:uid="{00000000-0005-0000-0000-0000D31D0000}"/>
    <cellStyle name="Normal 2 14 8 2" xfId="8541" xr:uid="{00000000-0005-0000-0000-0000D41D0000}"/>
    <cellStyle name="Normal 2 14 9" xfId="8542" xr:uid="{00000000-0005-0000-0000-0000D51D0000}"/>
    <cellStyle name="Normal 2 14 9 2" xfId="8543" xr:uid="{00000000-0005-0000-0000-0000D61D0000}"/>
    <cellStyle name="Normal 2 15" xfId="115" xr:uid="{00000000-0005-0000-0000-0000D71D0000}"/>
    <cellStyle name="Normal 2 15 2" xfId="116" xr:uid="{00000000-0005-0000-0000-0000D81D0000}"/>
    <cellStyle name="Normal 2 15 2 10" xfId="8544" xr:uid="{00000000-0005-0000-0000-0000D91D0000}"/>
    <cellStyle name="Normal 2 15 2 10 2" xfId="8545" xr:uid="{00000000-0005-0000-0000-0000DA1D0000}"/>
    <cellStyle name="Normal 2 15 2 11" xfId="8546" xr:uid="{00000000-0005-0000-0000-0000DB1D0000}"/>
    <cellStyle name="Normal 2 15 2 11 2" xfId="8547" xr:uid="{00000000-0005-0000-0000-0000DC1D0000}"/>
    <cellStyle name="Normal 2 15 2 12" xfId="8548" xr:uid="{00000000-0005-0000-0000-0000DD1D0000}"/>
    <cellStyle name="Normal 2 15 2 12 2" xfId="8549" xr:uid="{00000000-0005-0000-0000-0000DE1D0000}"/>
    <cellStyle name="Normal 2 15 2 13" xfId="8550" xr:uid="{00000000-0005-0000-0000-0000DF1D0000}"/>
    <cellStyle name="Normal 2 15 2 2" xfId="8551" xr:uid="{00000000-0005-0000-0000-0000E01D0000}"/>
    <cellStyle name="Normal 2 15 2 2 10" xfId="8552" xr:uid="{00000000-0005-0000-0000-0000E11D0000}"/>
    <cellStyle name="Normal 2 15 2 2 10 2" xfId="8553" xr:uid="{00000000-0005-0000-0000-0000E21D0000}"/>
    <cellStyle name="Normal 2 15 2 2 11" xfId="8554" xr:uid="{00000000-0005-0000-0000-0000E31D0000}"/>
    <cellStyle name="Normal 2 15 2 2 11 2" xfId="8555" xr:uid="{00000000-0005-0000-0000-0000E41D0000}"/>
    <cellStyle name="Normal 2 15 2 2 12" xfId="8556" xr:uid="{00000000-0005-0000-0000-0000E51D0000}"/>
    <cellStyle name="Normal 2 15 2 2 2" xfId="8557" xr:uid="{00000000-0005-0000-0000-0000E61D0000}"/>
    <cellStyle name="Normal 2 15 2 2 2 10" xfId="8558" xr:uid="{00000000-0005-0000-0000-0000E71D0000}"/>
    <cellStyle name="Normal 2 15 2 2 2 10 2" xfId="8559" xr:uid="{00000000-0005-0000-0000-0000E81D0000}"/>
    <cellStyle name="Normal 2 15 2 2 2 11" xfId="8560" xr:uid="{00000000-0005-0000-0000-0000E91D0000}"/>
    <cellStyle name="Normal 2 15 2 2 2 2" xfId="8561" xr:uid="{00000000-0005-0000-0000-0000EA1D0000}"/>
    <cellStyle name="Normal 2 15 2 2 2 2 2" xfId="8562" xr:uid="{00000000-0005-0000-0000-0000EB1D0000}"/>
    <cellStyle name="Normal 2 15 2 2 2 3" xfId="8563" xr:uid="{00000000-0005-0000-0000-0000EC1D0000}"/>
    <cellStyle name="Normal 2 15 2 2 2 3 2" xfId="8564" xr:uid="{00000000-0005-0000-0000-0000ED1D0000}"/>
    <cellStyle name="Normal 2 15 2 2 2 4" xfId="8565" xr:uid="{00000000-0005-0000-0000-0000EE1D0000}"/>
    <cellStyle name="Normal 2 15 2 2 2 4 2" xfId="8566" xr:uid="{00000000-0005-0000-0000-0000EF1D0000}"/>
    <cellStyle name="Normal 2 15 2 2 2 5" xfId="8567" xr:uid="{00000000-0005-0000-0000-0000F01D0000}"/>
    <cellStyle name="Normal 2 15 2 2 2 5 2" xfId="8568" xr:uid="{00000000-0005-0000-0000-0000F11D0000}"/>
    <cellStyle name="Normal 2 15 2 2 2 6" xfId="8569" xr:uid="{00000000-0005-0000-0000-0000F21D0000}"/>
    <cellStyle name="Normal 2 15 2 2 2 6 2" xfId="8570" xr:uid="{00000000-0005-0000-0000-0000F31D0000}"/>
    <cellStyle name="Normal 2 15 2 2 2 7" xfId="8571" xr:uid="{00000000-0005-0000-0000-0000F41D0000}"/>
    <cellStyle name="Normal 2 15 2 2 2 7 2" xfId="8572" xr:uid="{00000000-0005-0000-0000-0000F51D0000}"/>
    <cellStyle name="Normal 2 15 2 2 2 8" xfId="8573" xr:uid="{00000000-0005-0000-0000-0000F61D0000}"/>
    <cellStyle name="Normal 2 15 2 2 2 8 2" xfId="8574" xr:uid="{00000000-0005-0000-0000-0000F71D0000}"/>
    <cellStyle name="Normal 2 15 2 2 2 9" xfId="8575" xr:uid="{00000000-0005-0000-0000-0000F81D0000}"/>
    <cellStyle name="Normal 2 15 2 2 2 9 2" xfId="8576" xr:uid="{00000000-0005-0000-0000-0000F91D0000}"/>
    <cellStyle name="Normal 2 15 2 2 3" xfId="8577" xr:uid="{00000000-0005-0000-0000-0000FA1D0000}"/>
    <cellStyle name="Normal 2 15 2 2 3 2" xfId="8578" xr:uid="{00000000-0005-0000-0000-0000FB1D0000}"/>
    <cellStyle name="Normal 2 15 2 2 4" xfId="8579" xr:uid="{00000000-0005-0000-0000-0000FC1D0000}"/>
    <cellStyle name="Normal 2 15 2 2 4 2" xfId="8580" xr:uid="{00000000-0005-0000-0000-0000FD1D0000}"/>
    <cellStyle name="Normal 2 15 2 2 5" xfId="8581" xr:uid="{00000000-0005-0000-0000-0000FE1D0000}"/>
    <cellStyle name="Normal 2 15 2 2 5 2" xfId="8582" xr:uid="{00000000-0005-0000-0000-0000FF1D0000}"/>
    <cellStyle name="Normal 2 15 2 2 6" xfId="8583" xr:uid="{00000000-0005-0000-0000-0000001E0000}"/>
    <cellStyle name="Normal 2 15 2 2 6 2" xfId="8584" xr:uid="{00000000-0005-0000-0000-0000011E0000}"/>
    <cellStyle name="Normal 2 15 2 2 7" xfId="8585" xr:uid="{00000000-0005-0000-0000-0000021E0000}"/>
    <cellStyle name="Normal 2 15 2 2 7 2" xfId="8586" xr:uid="{00000000-0005-0000-0000-0000031E0000}"/>
    <cellStyle name="Normal 2 15 2 2 8" xfId="8587" xr:uid="{00000000-0005-0000-0000-0000041E0000}"/>
    <cellStyle name="Normal 2 15 2 2 8 2" xfId="8588" xr:uid="{00000000-0005-0000-0000-0000051E0000}"/>
    <cellStyle name="Normal 2 15 2 2 9" xfId="8589" xr:uid="{00000000-0005-0000-0000-0000061E0000}"/>
    <cellStyle name="Normal 2 15 2 2 9 2" xfId="8590" xr:uid="{00000000-0005-0000-0000-0000071E0000}"/>
    <cellStyle name="Normal 2 15 2 3" xfId="8591" xr:uid="{00000000-0005-0000-0000-0000081E0000}"/>
    <cellStyle name="Normal 2 15 2 3 10" xfId="8592" xr:uid="{00000000-0005-0000-0000-0000091E0000}"/>
    <cellStyle name="Normal 2 15 2 3 10 2" xfId="8593" xr:uid="{00000000-0005-0000-0000-00000A1E0000}"/>
    <cellStyle name="Normal 2 15 2 3 11" xfId="8594" xr:uid="{00000000-0005-0000-0000-00000B1E0000}"/>
    <cellStyle name="Normal 2 15 2 3 2" xfId="8595" xr:uid="{00000000-0005-0000-0000-00000C1E0000}"/>
    <cellStyle name="Normal 2 15 2 3 2 2" xfId="8596" xr:uid="{00000000-0005-0000-0000-00000D1E0000}"/>
    <cellStyle name="Normal 2 15 2 3 3" xfId="8597" xr:uid="{00000000-0005-0000-0000-00000E1E0000}"/>
    <cellStyle name="Normal 2 15 2 3 3 2" xfId="8598" xr:uid="{00000000-0005-0000-0000-00000F1E0000}"/>
    <cellStyle name="Normal 2 15 2 3 4" xfId="8599" xr:uid="{00000000-0005-0000-0000-0000101E0000}"/>
    <cellStyle name="Normal 2 15 2 3 4 2" xfId="8600" xr:uid="{00000000-0005-0000-0000-0000111E0000}"/>
    <cellStyle name="Normal 2 15 2 3 5" xfId="8601" xr:uid="{00000000-0005-0000-0000-0000121E0000}"/>
    <cellStyle name="Normal 2 15 2 3 5 2" xfId="8602" xr:uid="{00000000-0005-0000-0000-0000131E0000}"/>
    <cellStyle name="Normal 2 15 2 3 6" xfId="8603" xr:uid="{00000000-0005-0000-0000-0000141E0000}"/>
    <cellStyle name="Normal 2 15 2 3 6 2" xfId="8604" xr:uid="{00000000-0005-0000-0000-0000151E0000}"/>
    <cellStyle name="Normal 2 15 2 3 7" xfId="8605" xr:uid="{00000000-0005-0000-0000-0000161E0000}"/>
    <cellStyle name="Normal 2 15 2 3 7 2" xfId="8606" xr:uid="{00000000-0005-0000-0000-0000171E0000}"/>
    <cellStyle name="Normal 2 15 2 3 8" xfId="8607" xr:uid="{00000000-0005-0000-0000-0000181E0000}"/>
    <cellStyle name="Normal 2 15 2 3 8 2" xfId="8608" xr:uid="{00000000-0005-0000-0000-0000191E0000}"/>
    <cellStyle name="Normal 2 15 2 3 9" xfId="8609" xr:uid="{00000000-0005-0000-0000-00001A1E0000}"/>
    <cellStyle name="Normal 2 15 2 3 9 2" xfId="8610" xr:uid="{00000000-0005-0000-0000-00001B1E0000}"/>
    <cellStyle name="Normal 2 15 2 4" xfId="8611" xr:uid="{00000000-0005-0000-0000-00001C1E0000}"/>
    <cellStyle name="Normal 2 15 2 4 2" xfId="8612" xr:uid="{00000000-0005-0000-0000-00001D1E0000}"/>
    <cellStyle name="Normal 2 15 2 5" xfId="8613" xr:uid="{00000000-0005-0000-0000-00001E1E0000}"/>
    <cellStyle name="Normal 2 15 2 5 2" xfId="8614" xr:uid="{00000000-0005-0000-0000-00001F1E0000}"/>
    <cellStyle name="Normal 2 15 2 6" xfId="8615" xr:uid="{00000000-0005-0000-0000-0000201E0000}"/>
    <cellStyle name="Normal 2 15 2 6 2" xfId="8616" xr:uid="{00000000-0005-0000-0000-0000211E0000}"/>
    <cellStyle name="Normal 2 15 2 7" xfId="8617" xr:uid="{00000000-0005-0000-0000-0000221E0000}"/>
    <cellStyle name="Normal 2 15 2 7 2" xfId="8618" xr:uid="{00000000-0005-0000-0000-0000231E0000}"/>
    <cellStyle name="Normal 2 15 2 8" xfId="8619" xr:uid="{00000000-0005-0000-0000-0000241E0000}"/>
    <cellStyle name="Normal 2 15 2 8 2" xfId="8620" xr:uid="{00000000-0005-0000-0000-0000251E0000}"/>
    <cellStyle name="Normal 2 15 2 9" xfId="8621" xr:uid="{00000000-0005-0000-0000-0000261E0000}"/>
    <cellStyle name="Normal 2 15 2 9 2" xfId="8622" xr:uid="{00000000-0005-0000-0000-0000271E0000}"/>
    <cellStyle name="Normal 2 15 3" xfId="117" xr:uid="{00000000-0005-0000-0000-0000281E0000}"/>
    <cellStyle name="Normal 2 15 3 10" xfId="8623" xr:uid="{00000000-0005-0000-0000-0000291E0000}"/>
    <cellStyle name="Normal 2 15 3 10 2" xfId="8624" xr:uid="{00000000-0005-0000-0000-00002A1E0000}"/>
    <cellStyle name="Normal 2 15 3 11" xfId="8625" xr:uid="{00000000-0005-0000-0000-00002B1E0000}"/>
    <cellStyle name="Normal 2 15 3 11 2" xfId="8626" xr:uid="{00000000-0005-0000-0000-00002C1E0000}"/>
    <cellStyle name="Normal 2 15 3 12" xfId="8627" xr:uid="{00000000-0005-0000-0000-00002D1E0000}"/>
    <cellStyle name="Normal 2 15 3 12 2" xfId="8628" xr:uid="{00000000-0005-0000-0000-00002E1E0000}"/>
    <cellStyle name="Normal 2 15 3 13" xfId="8629" xr:uid="{00000000-0005-0000-0000-00002F1E0000}"/>
    <cellStyle name="Normal 2 15 3 2" xfId="8630" xr:uid="{00000000-0005-0000-0000-0000301E0000}"/>
    <cellStyle name="Normal 2 15 3 2 10" xfId="8631" xr:uid="{00000000-0005-0000-0000-0000311E0000}"/>
    <cellStyle name="Normal 2 15 3 2 10 2" xfId="8632" xr:uid="{00000000-0005-0000-0000-0000321E0000}"/>
    <cellStyle name="Normal 2 15 3 2 11" xfId="8633" xr:uid="{00000000-0005-0000-0000-0000331E0000}"/>
    <cellStyle name="Normal 2 15 3 2 11 2" xfId="8634" xr:uid="{00000000-0005-0000-0000-0000341E0000}"/>
    <cellStyle name="Normal 2 15 3 2 12" xfId="8635" xr:uid="{00000000-0005-0000-0000-0000351E0000}"/>
    <cellStyle name="Normal 2 15 3 2 2" xfId="8636" xr:uid="{00000000-0005-0000-0000-0000361E0000}"/>
    <cellStyle name="Normal 2 15 3 2 2 10" xfId="8637" xr:uid="{00000000-0005-0000-0000-0000371E0000}"/>
    <cellStyle name="Normal 2 15 3 2 2 10 2" xfId="8638" xr:uid="{00000000-0005-0000-0000-0000381E0000}"/>
    <cellStyle name="Normal 2 15 3 2 2 11" xfId="8639" xr:uid="{00000000-0005-0000-0000-0000391E0000}"/>
    <cellStyle name="Normal 2 15 3 2 2 2" xfId="8640" xr:uid="{00000000-0005-0000-0000-00003A1E0000}"/>
    <cellStyle name="Normal 2 15 3 2 2 2 2" xfId="8641" xr:uid="{00000000-0005-0000-0000-00003B1E0000}"/>
    <cellStyle name="Normal 2 15 3 2 2 3" xfId="8642" xr:uid="{00000000-0005-0000-0000-00003C1E0000}"/>
    <cellStyle name="Normal 2 15 3 2 2 3 2" xfId="8643" xr:uid="{00000000-0005-0000-0000-00003D1E0000}"/>
    <cellStyle name="Normal 2 15 3 2 2 4" xfId="8644" xr:uid="{00000000-0005-0000-0000-00003E1E0000}"/>
    <cellStyle name="Normal 2 15 3 2 2 4 2" xfId="8645" xr:uid="{00000000-0005-0000-0000-00003F1E0000}"/>
    <cellStyle name="Normal 2 15 3 2 2 5" xfId="8646" xr:uid="{00000000-0005-0000-0000-0000401E0000}"/>
    <cellStyle name="Normal 2 15 3 2 2 5 2" xfId="8647" xr:uid="{00000000-0005-0000-0000-0000411E0000}"/>
    <cellStyle name="Normal 2 15 3 2 2 6" xfId="8648" xr:uid="{00000000-0005-0000-0000-0000421E0000}"/>
    <cellStyle name="Normal 2 15 3 2 2 6 2" xfId="8649" xr:uid="{00000000-0005-0000-0000-0000431E0000}"/>
    <cellStyle name="Normal 2 15 3 2 2 7" xfId="8650" xr:uid="{00000000-0005-0000-0000-0000441E0000}"/>
    <cellStyle name="Normal 2 15 3 2 2 7 2" xfId="8651" xr:uid="{00000000-0005-0000-0000-0000451E0000}"/>
    <cellStyle name="Normal 2 15 3 2 2 8" xfId="8652" xr:uid="{00000000-0005-0000-0000-0000461E0000}"/>
    <cellStyle name="Normal 2 15 3 2 2 8 2" xfId="8653" xr:uid="{00000000-0005-0000-0000-0000471E0000}"/>
    <cellStyle name="Normal 2 15 3 2 2 9" xfId="8654" xr:uid="{00000000-0005-0000-0000-0000481E0000}"/>
    <cellStyle name="Normal 2 15 3 2 2 9 2" xfId="8655" xr:uid="{00000000-0005-0000-0000-0000491E0000}"/>
    <cellStyle name="Normal 2 15 3 2 3" xfId="8656" xr:uid="{00000000-0005-0000-0000-00004A1E0000}"/>
    <cellStyle name="Normal 2 15 3 2 3 2" xfId="8657" xr:uid="{00000000-0005-0000-0000-00004B1E0000}"/>
    <cellStyle name="Normal 2 15 3 2 4" xfId="8658" xr:uid="{00000000-0005-0000-0000-00004C1E0000}"/>
    <cellStyle name="Normal 2 15 3 2 4 2" xfId="8659" xr:uid="{00000000-0005-0000-0000-00004D1E0000}"/>
    <cellStyle name="Normal 2 15 3 2 5" xfId="8660" xr:uid="{00000000-0005-0000-0000-00004E1E0000}"/>
    <cellStyle name="Normal 2 15 3 2 5 2" xfId="8661" xr:uid="{00000000-0005-0000-0000-00004F1E0000}"/>
    <cellStyle name="Normal 2 15 3 2 6" xfId="8662" xr:uid="{00000000-0005-0000-0000-0000501E0000}"/>
    <cellStyle name="Normal 2 15 3 2 6 2" xfId="8663" xr:uid="{00000000-0005-0000-0000-0000511E0000}"/>
    <cellStyle name="Normal 2 15 3 2 7" xfId="8664" xr:uid="{00000000-0005-0000-0000-0000521E0000}"/>
    <cellStyle name="Normal 2 15 3 2 7 2" xfId="8665" xr:uid="{00000000-0005-0000-0000-0000531E0000}"/>
    <cellStyle name="Normal 2 15 3 2 8" xfId="8666" xr:uid="{00000000-0005-0000-0000-0000541E0000}"/>
    <cellStyle name="Normal 2 15 3 2 8 2" xfId="8667" xr:uid="{00000000-0005-0000-0000-0000551E0000}"/>
    <cellStyle name="Normal 2 15 3 2 9" xfId="8668" xr:uid="{00000000-0005-0000-0000-0000561E0000}"/>
    <cellStyle name="Normal 2 15 3 2 9 2" xfId="8669" xr:uid="{00000000-0005-0000-0000-0000571E0000}"/>
    <cellStyle name="Normal 2 15 3 3" xfId="8670" xr:uid="{00000000-0005-0000-0000-0000581E0000}"/>
    <cellStyle name="Normal 2 15 3 3 10" xfId="8671" xr:uid="{00000000-0005-0000-0000-0000591E0000}"/>
    <cellStyle name="Normal 2 15 3 3 10 2" xfId="8672" xr:uid="{00000000-0005-0000-0000-00005A1E0000}"/>
    <cellStyle name="Normal 2 15 3 3 11" xfId="8673" xr:uid="{00000000-0005-0000-0000-00005B1E0000}"/>
    <cellStyle name="Normal 2 15 3 3 2" xfId="8674" xr:uid="{00000000-0005-0000-0000-00005C1E0000}"/>
    <cellStyle name="Normal 2 15 3 3 2 2" xfId="8675" xr:uid="{00000000-0005-0000-0000-00005D1E0000}"/>
    <cellStyle name="Normal 2 15 3 3 3" xfId="8676" xr:uid="{00000000-0005-0000-0000-00005E1E0000}"/>
    <cellStyle name="Normal 2 15 3 3 3 2" xfId="8677" xr:uid="{00000000-0005-0000-0000-00005F1E0000}"/>
    <cellStyle name="Normal 2 15 3 3 4" xfId="8678" xr:uid="{00000000-0005-0000-0000-0000601E0000}"/>
    <cellStyle name="Normal 2 15 3 3 4 2" xfId="8679" xr:uid="{00000000-0005-0000-0000-0000611E0000}"/>
    <cellStyle name="Normal 2 15 3 3 5" xfId="8680" xr:uid="{00000000-0005-0000-0000-0000621E0000}"/>
    <cellStyle name="Normal 2 15 3 3 5 2" xfId="8681" xr:uid="{00000000-0005-0000-0000-0000631E0000}"/>
    <cellStyle name="Normal 2 15 3 3 6" xfId="8682" xr:uid="{00000000-0005-0000-0000-0000641E0000}"/>
    <cellStyle name="Normal 2 15 3 3 6 2" xfId="8683" xr:uid="{00000000-0005-0000-0000-0000651E0000}"/>
    <cellStyle name="Normal 2 15 3 3 7" xfId="8684" xr:uid="{00000000-0005-0000-0000-0000661E0000}"/>
    <cellStyle name="Normal 2 15 3 3 7 2" xfId="8685" xr:uid="{00000000-0005-0000-0000-0000671E0000}"/>
    <cellStyle name="Normal 2 15 3 3 8" xfId="8686" xr:uid="{00000000-0005-0000-0000-0000681E0000}"/>
    <cellStyle name="Normal 2 15 3 3 8 2" xfId="8687" xr:uid="{00000000-0005-0000-0000-0000691E0000}"/>
    <cellStyle name="Normal 2 15 3 3 9" xfId="8688" xr:uid="{00000000-0005-0000-0000-00006A1E0000}"/>
    <cellStyle name="Normal 2 15 3 3 9 2" xfId="8689" xr:uid="{00000000-0005-0000-0000-00006B1E0000}"/>
    <cellStyle name="Normal 2 15 3 4" xfId="8690" xr:uid="{00000000-0005-0000-0000-00006C1E0000}"/>
    <cellStyle name="Normal 2 15 3 4 2" xfId="8691" xr:uid="{00000000-0005-0000-0000-00006D1E0000}"/>
    <cellStyle name="Normal 2 15 3 5" xfId="8692" xr:uid="{00000000-0005-0000-0000-00006E1E0000}"/>
    <cellStyle name="Normal 2 15 3 5 2" xfId="8693" xr:uid="{00000000-0005-0000-0000-00006F1E0000}"/>
    <cellStyle name="Normal 2 15 3 6" xfId="8694" xr:uid="{00000000-0005-0000-0000-0000701E0000}"/>
    <cellStyle name="Normal 2 15 3 6 2" xfId="8695" xr:uid="{00000000-0005-0000-0000-0000711E0000}"/>
    <cellStyle name="Normal 2 15 3 7" xfId="8696" xr:uid="{00000000-0005-0000-0000-0000721E0000}"/>
    <cellStyle name="Normal 2 15 3 7 2" xfId="8697" xr:uid="{00000000-0005-0000-0000-0000731E0000}"/>
    <cellStyle name="Normal 2 15 3 8" xfId="8698" xr:uid="{00000000-0005-0000-0000-0000741E0000}"/>
    <cellStyle name="Normal 2 15 3 8 2" xfId="8699" xr:uid="{00000000-0005-0000-0000-0000751E0000}"/>
    <cellStyle name="Normal 2 15 3 9" xfId="8700" xr:uid="{00000000-0005-0000-0000-0000761E0000}"/>
    <cellStyle name="Normal 2 15 3 9 2" xfId="8701" xr:uid="{00000000-0005-0000-0000-0000771E0000}"/>
    <cellStyle name="Normal 2 15 4" xfId="118" xr:uid="{00000000-0005-0000-0000-0000781E0000}"/>
    <cellStyle name="Normal 2 15 4 10" xfId="8702" xr:uid="{00000000-0005-0000-0000-0000791E0000}"/>
    <cellStyle name="Normal 2 15 4 10 2" xfId="8703" xr:uid="{00000000-0005-0000-0000-00007A1E0000}"/>
    <cellStyle name="Normal 2 15 4 11" xfId="8704" xr:uid="{00000000-0005-0000-0000-00007B1E0000}"/>
    <cellStyle name="Normal 2 15 4 11 2" xfId="8705" xr:uid="{00000000-0005-0000-0000-00007C1E0000}"/>
    <cellStyle name="Normal 2 15 4 12" xfId="8706" xr:uid="{00000000-0005-0000-0000-00007D1E0000}"/>
    <cellStyle name="Normal 2 15 4 12 2" xfId="8707" xr:uid="{00000000-0005-0000-0000-00007E1E0000}"/>
    <cellStyle name="Normal 2 15 4 13" xfId="8708" xr:uid="{00000000-0005-0000-0000-00007F1E0000}"/>
    <cellStyle name="Normal 2 15 4 2" xfId="8709" xr:uid="{00000000-0005-0000-0000-0000801E0000}"/>
    <cellStyle name="Normal 2 15 4 2 10" xfId="8710" xr:uid="{00000000-0005-0000-0000-0000811E0000}"/>
    <cellStyle name="Normal 2 15 4 2 10 2" xfId="8711" xr:uid="{00000000-0005-0000-0000-0000821E0000}"/>
    <cellStyle name="Normal 2 15 4 2 11" xfId="8712" xr:uid="{00000000-0005-0000-0000-0000831E0000}"/>
    <cellStyle name="Normal 2 15 4 2 11 2" xfId="8713" xr:uid="{00000000-0005-0000-0000-0000841E0000}"/>
    <cellStyle name="Normal 2 15 4 2 12" xfId="8714" xr:uid="{00000000-0005-0000-0000-0000851E0000}"/>
    <cellStyle name="Normal 2 15 4 2 2" xfId="8715" xr:uid="{00000000-0005-0000-0000-0000861E0000}"/>
    <cellStyle name="Normal 2 15 4 2 2 10" xfId="8716" xr:uid="{00000000-0005-0000-0000-0000871E0000}"/>
    <cellStyle name="Normal 2 15 4 2 2 10 2" xfId="8717" xr:uid="{00000000-0005-0000-0000-0000881E0000}"/>
    <cellStyle name="Normal 2 15 4 2 2 11" xfId="8718" xr:uid="{00000000-0005-0000-0000-0000891E0000}"/>
    <cellStyle name="Normal 2 15 4 2 2 2" xfId="8719" xr:uid="{00000000-0005-0000-0000-00008A1E0000}"/>
    <cellStyle name="Normal 2 15 4 2 2 2 2" xfId="8720" xr:uid="{00000000-0005-0000-0000-00008B1E0000}"/>
    <cellStyle name="Normal 2 15 4 2 2 3" xfId="8721" xr:uid="{00000000-0005-0000-0000-00008C1E0000}"/>
    <cellStyle name="Normal 2 15 4 2 2 3 2" xfId="8722" xr:uid="{00000000-0005-0000-0000-00008D1E0000}"/>
    <cellStyle name="Normal 2 15 4 2 2 4" xfId="8723" xr:uid="{00000000-0005-0000-0000-00008E1E0000}"/>
    <cellStyle name="Normal 2 15 4 2 2 4 2" xfId="8724" xr:uid="{00000000-0005-0000-0000-00008F1E0000}"/>
    <cellStyle name="Normal 2 15 4 2 2 5" xfId="8725" xr:uid="{00000000-0005-0000-0000-0000901E0000}"/>
    <cellStyle name="Normal 2 15 4 2 2 5 2" xfId="8726" xr:uid="{00000000-0005-0000-0000-0000911E0000}"/>
    <cellStyle name="Normal 2 15 4 2 2 6" xfId="8727" xr:uid="{00000000-0005-0000-0000-0000921E0000}"/>
    <cellStyle name="Normal 2 15 4 2 2 6 2" xfId="8728" xr:uid="{00000000-0005-0000-0000-0000931E0000}"/>
    <cellStyle name="Normal 2 15 4 2 2 7" xfId="8729" xr:uid="{00000000-0005-0000-0000-0000941E0000}"/>
    <cellStyle name="Normal 2 15 4 2 2 7 2" xfId="8730" xr:uid="{00000000-0005-0000-0000-0000951E0000}"/>
    <cellStyle name="Normal 2 15 4 2 2 8" xfId="8731" xr:uid="{00000000-0005-0000-0000-0000961E0000}"/>
    <cellStyle name="Normal 2 15 4 2 2 8 2" xfId="8732" xr:uid="{00000000-0005-0000-0000-0000971E0000}"/>
    <cellStyle name="Normal 2 15 4 2 2 9" xfId="8733" xr:uid="{00000000-0005-0000-0000-0000981E0000}"/>
    <cellStyle name="Normal 2 15 4 2 2 9 2" xfId="8734" xr:uid="{00000000-0005-0000-0000-0000991E0000}"/>
    <cellStyle name="Normal 2 15 4 2 3" xfId="8735" xr:uid="{00000000-0005-0000-0000-00009A1E0000}"/>
    <cellStyle name="Normal 2 15 4 2 3 2" xfId="8736" xr:uid="{00000000-0005-0000-0000-00009B1E0000}"/>
    <cellStyle name="Normal 2 15 4 2 4" xfId="8737" xr:uid="{00000000-0005-0000-0000-00009C1E0000}"/>
    <cellStyle name="Normal 2 15 4 2 4 2" xfId="8738" xr:uid="{00000000-0005-0000-0000-00009D1E0000}"/>
    <cellStyle name="Normal 2 15 4 2 5" xfId="8739" xr:uid="{00000000-0005-0000-0000-00009E1E0000}"/>
    <cellStyle name="Normal 2 15 4 2 5 2" xfId="8740" xr:uid="{00000000-0005-0000-0000-00009F1E0000}"/>
    <cellStyle name="Normal 2 15 4 2 6" xfId="8741" xr:uid="{00000000-0005-0000-0000-0000A01E0000}"/>
    <cellStyle name="Normal 2 15 4 2 6 2" xfId="8742" xr:uid="{00000000-0005-0000-0000-0000A11E0000}"/>
    <cellStyle name="Normal 2 15 4 2 7" xfId="8743" xr:uid="{00000000-0005-0000-0000-0000A21E0000}"/>
    <cellStyle name="Normal 2 15 4 2 7 2" xfId="8744" xr:uid="{00000000-0005-0000-0000-0000A31E0000}"/>
    <cellStyle name="Normal 2 15 4 2 8" xfId="8745" xr:uid="{00000000-0005-0000-0000-0000A41E0000}"/>
    <cellStyle name="Normal 2 15 4 2 8 2" xfId="8746" xr:uid="{00000000-0005-0000-0000-0000A51E0000}"/>
    <cellStyle name="Normal 2 15 4 2 9" xfId="8747" xr:uid="{00000000-0005-0000-0000-0000A61E0000}"/>
    <cellStyle name="Normal 2 15 4 2 9 2" xfId="8748" xr:uid="{00000000-0005-0000-0000-0000A71E0000}"/>
    <cellStyle name="Normal 2 15 4 3" xfId="8749" xr:uid="{00000000-0005-0000-0000-0000A81E0000}"/>
    <cellStyle name="Normal 2 15 4 3 10" xfId="8750" xr:uid="{00000000-0005-0000-0000-0000A91E0000}"/>
    <cellStyle name="Normal 2 15 4 3 10 2" xfId="8751" xr:uid="{00000000-0005-0000-0000-0000AA1E0000}"/>
    <cellStyle name="Normal 2 15 4 3 11" xfId="8752" xr:uid="{00000000-0005-0000-0000-0000AB1E0000}"/>
    <cellStyle name="Normal 2 15 4 3 2" xfId="8753" xr:uid="{00000000-0005-0000-0000-0000AC1E0000}"/>
    <cellStyle name="Normal 2 15 4 3 2 2" xfId="8754" xr:uid="{00000000-0005-0000-0000-0000AD1E0000}"/>
    <cellStyle name="Normal 2 15 4 3 3" xfId="8755" xr:uid="{00000000-0005-0000-0000-0000AE1E0000}"/>
    <cellStyle name="Normal 2 15 4 3 3 2" xfId="8756" xr:uid="{00000000-0005-0000-0000-0000AF1E0000}"/>
    <cellStyle name="Normal 2 15 4 3 4" xfId="8757" xr:uid="{00000000-0005-0000-0000-0000B01E0000}"/>
    <cellStyle name="Normal 2 15 4 3 4 2" xfId="8758" xr:uid="{00000000-0005-0000-0000-0000B11E0000}"/>
    <cellStyle name="Normal 2 15 4 3 5" xfId="8759" xr:uid="{00000000-0005-0000-0000-0000B21E0000}"/>
    <cellStyle name="Normal 2 15 4 3 5 2" xfId="8760" xr:uid="{00000000-0005-0000-0000-0000B31E0000}"/>
    <cellStyle name="Normal 2 15 4 3 6" xfId="8761" xr:uid="{00000000-0005-0000-0000-0000B41E0000}"/>
    <cellStyle name="Normal 2 15 4 3 6 2" xfId="8762" xr:uid="{00000000-0005-0000-0000-0000B51E0000}"/>
    <cellStyle name="Normal 2 15 4 3 7" xfId="8763" xr:uid="{00000000-0005-0000-0000-0000B61E0000}"/>
    <cellStyle name="Normal 2 15 4 3 7 2" xfId="8764" xr:uid="{00000000-0005-0000-0000-0000B71E0000}"/>
    <cellStyle name="Normal 2 15 4 3 8" xfId="8765" xr:uid="{00000000-0005-0000-0000-0000B81E0000}"/>
    <cellStyle name="Normal 2 15 4 3 8 2" xfId="8766" xr:uid="{00000000-0005-0000-0000-0000B91E0000}"/>
    <cellStyle name="Normal 2 15 4 3 9" xfId="8767" xr:uid="{00000000-0005-0000-0000-0000BA1E0000}"/>
    <cellStyle name="Normal 2 15 4 3 9 2" xfId="8768" xr:uid="{00000000-0005-0000-0000-0000BB1E0000}"/>
    <cellStyle name="Normal 2 15 4 4" xfId="8769" xr:uid="{00000000-0005-0000-0000-0000BC1E0000}"/>
    <cellStyle name="Normal 2 15 4 4 2" xfId="8770" xr:uid="{00000000-0005-0000-0000-0000BD1E0000}"/>
    <cellStyle name="Normal 2 15 4 5" xfId="8771" xr:uid="{00000000-0005-0000-0000-0000BE1E0000}"/>
    <cellStyle name="Normal 2 15 4 5 2" xfId="8772" xr:uid="{00000000-0005-0000-0000-0000BF1E0000}"/>
    <cellStyle name="Normal 2 15 4 6" xfId="8773" xr:uid="{00000000-0005-0000-0000-0000C01E0000}"/>
    <cellStyle name="Normal 2 15 4 6 2" xfId="8774" xr:uid="{00000000-0005-0000-0000-0000C11E0000}"/>
    <cellStyle name="Normal 2 15 4 7" xfId="8775" xr:uid="{00000000-0005-0000-0000-0000C21E0000}"/>
    <cellStyle name="Normal 2 15 4 7 2" xfId="8776" xr:uid="{00000000-0005-0000-0000-0000C31E0000}"/>
    <cellStyle name="Normal 2 15 4 8" xfId="8777" xr:uid="{00000000-0005-0000-0000-0000C41E0000}"/>
    <cellStyle name="Normal 2 15 4 8 2" xfId="8778" xr:uid="{00000000-0005-0000-0000-0000C51E0000}"/>
    <cellStyle name="Normal 2 15 4 9" xfId="8779" xr:uid="{00000000-0005-0000-0000-0000C61E0000}"/>
    <cellStyle name="Normal 2 15 4 9 2" xfId="8780" xr:uid="{00000000-0005-0000-0000-0000C71E0000}"/>
    <cellStyle name="Normal 2 15 5" xfId="119" xr:uid="{00000000-0005-0000-0000-0000C81E0000}"/>
    <cellStyle name="Normal 2 15 5 10" xfId="8781" xr:uid="{00000000-0005-0000-0000-0000C91E0000}"/>
    <cellStyle name="Normal 2 15 5 10 2" xfId="8782" xr:uid="{00000000-0005-0000-0000-0000CA1E0000}"/>
    <cellStyle name="Normal 2 15 5 11" xfId="8783" xr:uid="{00000000-0005-0000-0000-0000CB1E0000}"/>
    <cellStyle name="Normal 2 15 5 11 2" xfId="8784" xr:uid="{00000000-0005-0000-0000-0000CC1E0000}"/>
    <cellStyle name="Normal 2 15 5 12" xfId="8785" xr:uid="{00000000-0005-0000-0000-0000CD1E0000}"/>
    <cellStyle name="Normal 2 15 5 12 2" xfId="8786" xr:uid="{00000000-0005-0000-0000-0000CE1E0000}"/>
    <cellStyle name="Normal 2 15 5 13" xfId="8787" xr:uid="{00000000-0005-0000-0000-0000CF1E0000}"/>
    <cellStyle name="Normal 2 15 5 2" xfId="8788" xr:uid="{00000000-0005-0000-0000-0000D01E0000}"/>
    <cellStyle name="Normal 2 15 5 2 10" xfId="8789" xr:uid="{00000000-0005-0000-0000-0000D11E0000}"/>
    <cellStyle name="Normal 2 15 5 2 10 2" xfId="8790" xr:uid="{00000000-0005-0000-0000-0000D21E0000}"/>
    <cellStyle name="Normal 2 15 5 2 11" xfId="8791" xr:uid="{00000000-0005-0000-0000-0000D31E0000}"/>
    <cellStyle name="Normal 2 15 5 2 11 2" xfId="8792" xr:uid="{00000000-0005-0000-0000-0000D41E0000}"/>
    <cellStyle name="Normal 2 15 5 2 12" xfId="8793" xr:uid="{00000000-0005-0000-0000-0000D51E0000}"/>
    <cellStyle name="Normal 2 15 5 2 2" xfId="8794" xr:uid="{00000000-0005-0000-0000-0000D61E0000}"/>
    <cellStyle name="Normal 2 15 5 2 2 10" xfId="8795" xr:uid="{00000000-0005-0000-0000-0000D71E0000}"/>
    <cellStyle name="Normal 2 15 5 2 2 10 2" xfId="8796" xr:uid="{00000000-0005-0000-0000-0000D81E0000}"/>
    <cellStyle name="Normal 2 15 5 2 2 11" xfId="8797" xr:uid="{00000000-0005-0000-0000-0000D91E0000}"/>
    <cellStyle name="Normal 2 15 5 2 2 2" xfId="8798" xr:uid="{00000000-0005-0000-0000-0000DA1E0000}"/>
    <cellStyle name="Normal 2 15 5 2 2 2 2" xfId="8799" xr:uid="{00000000-0005-0000-0000-0000DB1E0000}"/>
    <cellStyle name="Normal 2 15 5 2 2 3" xfId="8800" xr:uid="{00000000-0005-0000-0000-0000DC1E0000}"/>
    <cellStyle name="Normal 2 15 5 2 2 3 2" xfId="8801" xr:uid="{00000000-0005-0000-0000-0000DD1E0000}"/>
    <cellStyle name="Normal 2 15 5 2 2 4" xfId="8802" xr:uid="{00000000-0005-0000-0000-0000DE1E0000}"/>
    <cellStyle name="Normal 2 15 5 2 2 4 2" xfId="8803" xr:uid="{00000000-0005-0000-0000-0000DF1E0000}"/>
    <cellStyle name="Normal 2 15 5 2 2 5" xfId="8804" xr:uid="{00000000-0005-0000-0000-0000E01E0000}"/>
    <cellStyle name="Normal 2 15 5 2 2 5 2" xfId="8805" xr:uid="{00000000-0005-0000-0000-0000E11E0000}"/>
    <cellStyle name="Normal 2 15 5 2 2 6" xfId="8806" xr:uid="{00000000-0005-0000-0000-0000E21E0000}"/>
    <cellStyle name="Normal 2 15 5 2 2 6 2" xfId="8807" xr:uid="{00000000-0005-0000-0000-0000E31E0000}"/>
    <cellStyle name="Normal 2 15 5 2 2 7" xfId="8808" xr:uid="{00000000-0005-0000-0000-0000E41E0000}"/>
    <cellStyle name="Normal 2 15 5 2 2 7 2" xfId="8809" xr:uid="{00000000-0005-0000-0000-0000E51E0000}"/>
    <cellStyle name="Normal 2 15 5 2 2 8" xfId="8810" xr:uid="{00000000-0005-0000-0000-0000E61E0000}"/>
    <cellStyle name="Normal 2 15 5 2 2 8 2" xfId="8811" xr:uid="{00000000-0005-0000-0000-0000E71E0000}"/>
    <cellStyle name="Normal 2 15 5 2 2 9" xfId="8812" xr:uid="{00000000-0005-0000-0000-0000E81E0000}"/>
    <cellStyle name="Normal 2 15 5 2 2 9 2" xfId="8813" xr:uid="{00000000-0005-0000-0000-0000E91E0000}"/>
    <cellStyle name="Normal 2 15 5 2 3" xfId="8814" xr:uid="{00000000-0005-0000-0000-0000EA1E0000}"/>
    <cellStyle name="Normal 2 15 5 2 3 2" xfId="8815" xr:uid="{00000000-0005-0000-0000-0000EB1E0000}"/>
    <cellStyle name="Normal 2 15 5 2 4" xfId="8816" xr:uid="{00000000-0005-0000-0000-0000EC1E0000}"/>
    <cellStyle name="Normal 2 15 5 2 4 2" xfId="8817" xr:uid="{00000000-0005-0000-0000-0000ED1E0000}"/>
    <cellStyle name="Normal 2 15 5 2 5" xfId="8818" xr:uid="{00000000-0005-0000-0000-0000EE1E0000}"/>
    <cellStyle name="Normal 2 15 5 2 5 2" xfId="8819" xr:uid="{00000000-0005-0000-0000-0000EF1E0000}"/>
    <cellStyle name="Normal 2 15 5 2 6" xfId="8820" xr:uid="{00000000-0005-0000-0000-0000F01E0000}"/>
    <cellStyle name="Normal 2 15 5 2 6 2" xfId="8821" xr:uid="{00000000-0005-0000-0000-0000F11E0000}"/>
    <cellStyle name="Normal 2 15 5 2 7" xfId="8822" xr:uid="{00000000-0005-0000-0000-0000F21E0000}"/>
    <cellStyle name="Normal 2 15 5 2 7 2" xfId="8823" xr:uid="{00000000-0005-0000-0000-0000F31E0000}"/>
    <cellStyle name="Normal 2 15 5 2 8" xfId="8824" xr:uid="{00000000-0005-0000-0000-0000F41E0000}"/>
    <cellStyle name="Normal 2 15 5 2 8 2" xfId="8825" xr:uid="{00000000-0005-0000-0000-0000F51E0000}"/>
    <cellStyle name="Normal 2 15 5 2 9" xfId="8826" xr:uid="{00000000-0005-0000-0000-0000F61E0000}"/>
    <cellStyle name="Normal 2 15 5 2 9 2" xfId="8827" xr:uid="{00000000-0005-0000-0000-0000F71E0000}"/>
    <cellStyle name="Normal 2 15 5 3" xfId="8828" xr:uid="{00000000-0005-0000-0000-0000F81E0000}"/>
    <cellStyle name="Normal 2 15 5 3 10" xfId="8829" xr:uid="{00000000-0005-0000-0000-0000F91E0000}"/>
    <cellStyle name="Normal 2 15 5 3 10 2" xfId="8830" xr:uid="{00000000-0005-0000-0000-0000FA1E0000}"/>
    <cellStyle name="Normal 2 15 5 3 11" xfId="8831" xr:uid="{00000000-0005-0000-0000-0000FB1E0000}"/>
    <cellStyle name="Normal 2 15 5 3 2" xfId="8832" xr:uid="{00000000-0005-0000-0000-0000FC1E0000}"/>
    <cellStyle name="Normal 2 15 5 3 2 2" xfId="8833" xr:uid="{00000000-0005-0000-0000-0000FD1E0000}"/>
    <cellStyle name="Normal 2 15 5 3 3" xfId="8834" xr:uid="{00000000-0005-0000-0000-0000FE1E0000}"/>
    <cellStyle name="Normal 2 15 5 3 3 2" xfId="8835" xr:uid="{00000000-0005-0000-0000-0000FF1E0000}"/>
    <cellStyle name="Normal 2 15 5 3 4" xfId="8836" xr:uid="{00000000-0005-0000-0000-0000001F0000}"/>
    <cellStyle name="Normal 2 15 5 3 4 2" xfId="8837" xr:uid="{00000000-0005-0000-0000-0000011F0000}"/>
    <cellStyle name="Normal 2 15 5 3 5" xfId="8838" xr:uid="{00000000-0005-0000-0000-0000021F0000}"/>
    <cellStyle name="Normal 2 15 5 3 5 2" xfId="8839" xr:uid="{00000000-0005-0000-0000-0000031F0000}"/>
    <cellStyle name="Normal 2 15 5 3 6" xfId="8840" xr:uid="{00000000-0005-0000-0000-0000041F0000}"/>
    <cellStyle name="Normal 2 15 5 3 6 2" xfId="8841" xr:uid="{00000000-0005-0000-0000-0000051F0000}"/>
    <cellStyle name="Normal 2 15 5 3 7" xfId="8842" xr:uid="{00000000-0005-0000-0000-0000061F0000}"/>
    <cellStyle name="Normal 2 15 5 3 7 2" xfId="8843" xr:uid="{00000000-0005-0000-0000-0000071F0000}"/>
    <cellStyle name="Normal 2 15 5 3 8" xfId="8844" xr:uid="{00000000-0005-0000-0000-0000081F0000}"/>
    <cellStyle name="Normal 2 15 5 3 8 2" xfId="8845" xr:uid="{00000000-0005-0000-0000-0000091F0000}"/>
    <cellStyle name="Normal 2 15 5 3 9" xfId="8846" xr:uid="{00000000-0005-0000-0000-00000A1F0000}"/>
    <cellStyle name="Normal 2 15 5 3 9 2" xfId="8847" xr:uid="{00000000-0005-0000-0000-00000B1F0000}"/>
    <cellStyle name="Normal 2 15 5 4" xfId="8848" xr:uid="{00000000-0005-0000-0000-00000C1F0000}"/>
    <cellStyle name="Normal 2 15 5 4 2" xfId="8849" xr:uid="{00000000-0005-0000-0000-00000D1F0000}"/>
    <cellStyle name="Normal 2 15 5 5" xfId="8850" xr:uid="{00000000-0005-0000-0000-00000E1F0000}"/>
    <cellStyle name="Normal 2 15 5 5 2" xfId="8851" xr:uid="{00000000-0005-0000-0000-00000F1F0000}"/>
    <cellStyle name="Normal 2 15 5 6" xfId="8852" xr:uid="{00000000-0005-0000-0000-0000101F0000}"/>
    <cellStyle name="Normal 2 15 5 6 2" xfId="8853" xr:uid="{00000000-0005-0000-0000-0000111F0000}"/>
    <cellStyle name="Normal 2 15 5 7" xfId="8854" xr:uid="{00000000-0005-0000-0000-0000121F0000}"/>
    <cellStyle name="Normal 2 15 5 7 2" xfId="8855" xr:uid="{00000000-0005-0000-0000-0000131F0000}"/>
    <cellStyle name="Normal 2 15 5 8" xfId="8856" xr:uid="{00000000-0005-0000-0000-0000141F0000}"/>
    <cellStyle name="Normal 2 15 5 8 2" xfId="8857" xr:uid="{00000000-0005-0000-0000-0000151F0000}"/>
    <cellStyle name="Normal 2 15 5 9" xfId="8858" xr:uid="{00000000-0005-0000-0000-0000161F0000}"/>
    <cellStyle name="Normal 2 15 5 9 2" xfId="8859" xr:uid="{00000000-0005-0000-0000-0000171F0000}"/>
    <cellStyle name="Normal 2 15 6" xfId="120" xr:uid="{00000000-0005-0000-0000-0000181F0000}"/>
    <cellStyle name="Normal 2 16" xfId="121" xr:uid="{00000000-0005-0000-0000-0000191F0000}"/>
    <cellStyle name="Normal 2 16 2" xfId="122" xr:uid="{00000000-0005-0000-0000-00001A1F0000}"/>
    <cellStyle name="Normal 2 17" xfId="123" xr:uid="{00000000-0005-0000-0000-00001B1F0000}"/>
    <cellStyle name="Normal 2 17 2" xfId="124" xr:uid="{00000000-0005-0000-0000-00001C1F0000}"/>
    <cellStyle name="Normal 2 18" xfId="125" xr:uid="{00000000-0005-0000-0000-00001D1F0000}"/>
    <cellStyle name="Normal 2 18 2" xfId="126" xr:uid="{00000000-0005-0000-0000-00001E1F0000}"/>
    <cellStyle name="Normal 2 19" xfId="127" xr:uid="{00000000-0005-0000-0000-00001F1F0000}"/>
    <cellStyle name="Normal 2 2" xfId="128" xr:uid="{00000000-0005-0000-0000-0000201F0000}"/>
    <cellStyle name="Normal 2 2 10" xfId="129" xr:uid="{00000000-0005-0000-0000-0000211F0000}"/>
    <cellStyle name="Normal 2 2 10 2" xfId="130" xr:uid="{00000000-0005-0000-0000-0000221F0000}"/>
    <cellStyle name="Normal 2 2 11" xfId="131" xr:uid="{00000000-0005-0000-0000-0000231F0000}"/>
    <cellStyle name="Normal 2 2 11 10" xfId="8860" xr:uid="{00000000-0005-0000-0000-0000241F0000}"/>
    <cellStyle name="Normal 2 2 11 10 2" xfId="8861" xr:uid="{00000000-0005-0000-0000-0000251F0000}"/>
    <cellStyle name="Normal 2 2 11 11" xfId="8862" xr:uid="{00000000-0005-0000-0000-0000261F0000}"/>
    <cellStyle name="Normal 2 2 11 11 2" xfId="8863" xr:uid="{00000000-0005-0000-0000-0000271F0000}"/>
    <cellStyle name="Normal 2 2 11 12" xfId="8864" xr:uid="{00000000-0005-0000-0000-0000281F0000}"/>
    <cellStyle name="Normal 2 2 11 12 2" xfId="8865" xr:uid="{00000000-0005-0000-0000-0000291F0000}"/>
    <cellStyle name="Normal 2 2 11 13" xfId="8866" xr:uid="{00000000-0005-0000-0000-00002A1F0000}"/>
    <cellStyle name="Normal 2 2 11 13 2" xfId="8867" xr:uid="{00000000-0005-0000-0000-00002B1F0000}"/>
    <cellStyle name="Normal 2 2 11 14" xfId="8868" xr:uid="{00000000-0005-0000-0000-00002C1F0000}"/>
    <cellStyle name="Normal 2 2 11 14 2" xfId="8869" xr:uid="{00000000-0005-0000-0000-00002D1F0000}"/>
    <cellStyle name="Normal 2 2 11 15" xfId="8870" xr:uid="{00000000-0005-0000-0000-00002E1F0000}"/>
    <cellStyle name="Normal 2 2 11 15 2" xfId="8871" xr:uid="{00000000-0005-0000-0000-00002F1F0000}"/>
    <cellStyle name="Normal 2 2 11 16" xfId="8872" xr:uid="{00000000-0005-0000-0000-0000301F0000}"/>
    <cellStyle name="Normal 2 2 11 16 2" xfId="8873" xr:uid="{00000000-0005-0000-0000-0000311F0000}"/>
    <cellStyle name="Normal 2 2 11 17" xfId="8874" xr:uid="{00000000-0005-0000-0000-0000321F0000}"/>
    <cellStyle name="Normal 2 2 11 17 2" xfId="8875" xr:uid="{00000000-0005-0000-0000-0000331F0000}"/>
    <cellStyle name="Normal 2 2 11 18" xfId="8876" xr:uid="{00000000-0005-0000-0000-0000341F0000}"/>
    <cellStyle name="Normal 2 2 11 2" xfId="132" xr:uid="{00000000-0005-0000-0000-0000351F0000}"/>
    <cellStyle name="Normal 2 2 11 2 2" xfId="133" xr:uid="{00000000-0005-0000-0000-0000361F0000}"/>
    <cellStyle name="Normal 2 2 11 2 2 10" xfId="8877" xr:uid="{00000000-0005-0000-0000-0000371F0000}"/>
    <cellStyle name="Normal 2 2 11 2 2 10 2" xfId="8878" xr:uid="{00000000-0005-0000-0000-0000381F0000}"/>
    <cellStyle name="Normal 2 2 11 2 2 11" xfId="8879" xr:uid="{00000000-0005-0000-0000-0000391F0000}"/>
    <cellStyle name="Normal 2 2 11 2 2 11 2" xfId="8880" xr:uid="{00000000-0005-0000-0000-00003A1F0000}"/>
    <cellStyle name="Normal 2 2 11 2 2 12" xfId="8881" xr:uid="{00000000-0005-0000-0000-00003B1F0000}"/>
    <cellStyle name="Normal 2 2 11 2 2 12 2" xfId="8882" xr:uid="{00000000-0005-0000-0000-00003C1F0000}"/>
    <cellStyle name="Normal 2 2 11 2 2 13" xfId="8883" xr:uid="{00000000-0005-0000-0000-00003D1F0000}"/>
    <cellStyle name="Normal 2 2 11 2 2 13 2" xfId="8884" xr:uid="{00000000-0005-0000-0000-00003E1F0000}"/>
    <cellStyle name="Normal 2 2 11 2 2 14" xfId="8885" xr:uid="{00000000-0005-0000-0000-00003F1F0000}"/>
    <cellStyle name="Normal 2 2 11 2 2 14 2" xfId="8886" xr:uid="{00000000-0005-0000-0000-0000401F0000}"/>
    <cellStyle name="Normal 2 2 11 2 2 15" xfId="8887" xr:uid="{00000000-0005-0000-0000-0000411F0000}"/>
    <cellStyle name="Normal 2 2 11 2 2 15 2" xfId="8888" xr:uid="{00000000-0005-0000-0000-0000421F0000}"/>
    <cellStyle name="Normal 2 2 11 2 2 16" xfId="8889" xr:uid="{00000000-0005-0000-0000-0000431F0000}"/>
    <cellStyle name="Normal 2 2 11 2 2 16 2" xfId="8890" xr:uid="{00000000-0005-0000-0000-0000441F0000}"/>
    <cellStyle name="Normal 2 2 11 2 2 17" xfId="8891" xr:uid="{00000000-0005-0000-0000-0000451F0000}"/>
    <cellStyle name="Normal 2 2 11 2 2 2" xfId="134" xr:uid="{00000000-0005-0000-0000-0000461F0000}"/>
    <cellStyle name="Normal 2 2 11 2 2 2 2" xfId="135" xr:uid="{00000000-0005-0000-0000-0000471F0000}"/>
    <cellStyle name="Normal 2 2 11 2 2 3" xfId="136" xr:uid="{00000000-0005-0000-0000-0000481F0000}"/>
    <cellStyle name="Normal 2 2 11 2 2 3 2" xfId="137" xr:uid="{00000000-0005-0000-0000-0000491F0000}"/>
    <cellStyle name="Normal 2 2 11 2 2 4" xfId="138" xr:uid="{00000000-0005-0000-0000-00004A1F0000}"/>
    <cellStyle name="Normal 2 2 11 2 2 4 2" xfId="139" xr:uid="{00000000-0005-0000-0000-00004B1F0000}"/>
    <cellStyle name="Normal 2 2 11 2 2 5" xfId="140" xr:uid="{00000000-0005-0000-0000-00004C1F0000}"/>
    <cellStyle name="Normal 2 2 11 2 2 5 2" xfId="141" xr:uid="{00000000-0005-0000-0000-00004D1F0000}"/>
    <cellStyle name="Normal 2 2 11 2 2 6" xfId="8892" xr:uid="{00000000-0005-0000-0000-00004E1F0000}"/>
    <cellStyle name="Normal 2 2 11 2 2 6 10" xfId="8893" xr:uid="{00000000-0005-0000-0000-00004F1F0000}"/>
    <cellStyle name="Normal 2 2 11 2 2 6 10 2" xfId="8894" xr:uid="{00000000-0005-0000-0000-0000501F0000}"/>
    <cellStyle name="Normal 2 2 11 2 2 6 11" xfId="8895" xr:uid="{00000000-0005-0000-0000-0000511F0000}"/>
    <cellStyle name="Normal 2 2 11 2 2 6 11 2" xfId="8896" xr:uid="{00000000-0005-0000-0000-0000521F0000}"/>
    <cellStyle name="Normal 2 2 11 2 2 6 12" xfId="8897" xr:uid="{00000000-0005-0000-0000-0000531F0000}"/>
    <cellStyle name="Normal 2 2 11 2 2 6 2" xfId="8898" xr:uid="{00000000-0005-0000-0000-0000541F0000}"/>
    <cellStyle name="Normal 2 2 11 2 2 6 2 10" xfId="8899" xr:uid="{00000000-0005-0000-0000-0000551F0000}"/>
    <cellStyle name="Normal 2 2 11 2 2 6 2 10 2" xfId="8900" xr:uid="{00000000-0005-0000-0000-0000561F0000}"/>
    <cellStyle name="Normal 2 2 11 2 2 6 2 11" xfId="8901" xr:uid="{00000000-0005-0000-0000-0000571F0000}"/>
    <cellStyle name="Normal 2 2 11 2 2 6 2 2" xfId="8902" xr:uid="{00000000-0005-0000-0000-0000581F0000}"/>
    <cellStyle name="Normal 2 2 11 2 2 6 2 2 2" xfId="8903" xr:uid="{00000000-0005-0000-0000-0000591F0000}"/>
    <cellStyle name="Normal 2 2 11 2 2 6 2 3" xfId="8904" xr:uid="{00000000-0005-0000-0000-00005A1F0000}"/>
    <cellStyle name="Normal 2 2 11 2 2 6 2 3 2" xfId="8905" xr:uid="{00000000-0005-0000-0000-00005B1F0000}"/>
    <cellStyle name="Normal 2 2 11 2 2 6 2 4" xfId="8906" xr:uid="{00000000-0005-0000-0000-00005C1F0000}"/>
    <cellStyle name="Normal 2 2 11 2 2 6 2 4 2" xfId="8907" xr:uid="{00000000-0005-0000-0000-00005D1F0000}"/>
    <cellStyle name="Normal 2 2 11 2 2 6 2 5" xfId="8908" xr:uid="{00000000-0005-0000-0000-00005E1F0000}"/>
    <cellStyle name="Normal 2 2 11 2 2 6 2 5 2" xfId="8909" xr:uid="{00000000-0005-0000-0000-00005F1F0000}"/>
    <cellStyle name="Normal 2 2 11 2 2 6 2 6" xfId="8910" xr:uid="{00000000-0005-0000-0000-0000601F0000}"/>
    <cellStyle name="Normal 2 2 11 2 2 6 2 6 2" xfId="8911" xr:uid="{00000000-0005-0000-0000-0000611F0000}"/>
    <cellStyle name="Normal 2 2 11 2 2 6 2 7" xfId="8912" xr:uid="{00000000-0005-0000-0000-0000621F0000}"/>
    <cellStyle name="Normal 2 2 11 2 2 6 2 7 2" xfId="8913" xr:uid="{00000000-0005-0000-0000-0000631F0000}"/>
    <cellStyle name="Normal 2 2 11 2 2 6 2 8" xfId="8914" xr:uid="{00000000-0005-0000-0000-0000641F0000}"/>
    <cellStyle name="Normal 2 2 11 2 2 6 2 8 2" xfId="8915" xr:uid="{00000000-0005-0000-0000-0000651F0000}"/>
    <cellStyle name="Normal 2 2 11 2 2 6 2 9" xfId="8916" xr:uid="{00000000-0005-0000-0000-0000661F0000}"/>
    <cellStyle name="Normal 2 2 11 2 2 6 2 9 2" xfId="8917" xr:uid="{00000000-0005-0000-0000-0000671F0000}"/>
    <cellStyle name="Normal 2 2 11 2 2 6 3" xfId="8918" xr:uid="{00000000-0005-0000-0000-0000681F0000}"/>
    <cellStyle name="Normal 2 2 11 2 2 6 3 2" xfId="8919" xr:uid="{00000000-0005-0000-0000-0000691F0000}"/>
    <cellStyle name="Normal 2 2 11 2 2 6 4" xfId="8920" xr:uid="{00000000-0005-0000-0000-00006A1F0000}"/>
    <cellStyle name="Normal 2 2 11 2 2 6 4 2" xfId="8921" xr:uid="{00000000-0005-0000-0000-00006B1F0000}"/>
    <cellStyle name="Normal 2 2 11 2 2 6 5" xfId="8922" xr:uid="{00000000-0005-0000-0000-00006C1F0000}"/>
    <cellStyle name="Normal 2 2 11 2 2 6 5 2" xfId="8923" xr:uid="{00000000-0005-0000-0000-00006D1F0000}"/>
    <cellStyle name="Normal 2 2 11 2 2 6 6" xfId="8924" xr:uid="{00000000-0005-0000-0000-00006E1F0000}"/>
    <cellStyle name="Normal 2 2 11 2 2 6 6 2" xfId="8925" xr:uid="{00000000-0005-0000-0000-00006F1F0000}"/>
    <cellStyle name="Normal 2 2 11 2 2 6 7" xfId="8926" xr:uid="{00000000-0005-0000-0000-0000701F0000}"/>
    <cellStyle name="Normal 2 2 11 2 2 6 7 2" xfId="8927" xr:uid="{00000000-0005-0000-0000-0000711F0000}"/>
    <cellStyle name="Normal 2 2 11 2 2 6 8" xfId="8928" xr:uid="{00000000-0005-0000-0000-0000721F0000}"/>
    <cellStyle name="Normal 2 2 11 2 2 6 8 2" xfId="8929" xr:uid="{00000000-0005-0000-0000-0000731F0000}"/>
    <cellStyle name="Normal 2 2 11 2 2 6 9" xfId="8930" xr:uid="{00000000-0005-0000-0000-0000741F0000}"/>
    <cellStyle name="Normal 2 2 11 2 2 6 9 2" xfId="8931" xr:uid="{00000000-0005-0000-0000-0000751F0000}"/>
    <cellStyle name="Normal 2 2 11 2 2 7" xfId="8932" xr:uid="{00000000-0005-0000-0000-0000761F0000}"/>
    <cellStyle name="Normal 2 2 11 2 2 7 10" xfId="8933" xr:uid="{00000000-0005-0000-0000-0000771F0000}"/>
    <cellStyle name="Normal 2 2 11 2 2 7 10 2" xfId="8934" xr:uid="{00000000-0005-0000-0000-0000781F0000}"/>
    <cellStyle name="Normal 2 2 11 2 2 7 11" xfId="8935" xr:uid="{00000000-0005-0000-0000-0000791F0000}"/>
    <cellStyle name="Normal 2 2 11 2 2 7 2" xfId="8936" xr:uid="{00000000-0005-0000-0000-00007A1F0000}"/>
    <cellStyle name="Normal 2 2 11 2 2 7 2 2" xfId="8937" xr:uid="{00000000-0005-0000-0000-00007B1F0000}"/>
    <cellStyle name="Normal 2 2 11 2 2 7 3" xfId="8938" xr:uid="{00000000-0005-0000-0000-00007C1F0000}"/>
    <cellStyle name="Normal 2 2 11 2 2 7 3 2" xfId="8939" xr:uid="{00000000-0005-0000-0000-00007D1F0000}"/>
    <cellStyle name="Normal 2 2 11 2 2 7 4" xfId="8940" xr:uid="{00000000-0005-0000-0000-00007E1F0000}"/>
    <cellStyle name="Normal 2 2 11 2 2 7 4 2" xfId="8941" xr:uid="{00000000-0005-0000-0000-00007F1F0000}"/>
    <cellStyle name="Normal 2 2 11 2 2 7 5" xfId="8942" xr:uid="{00000000-0005-0000-0000-0000801F0000}"/>
    <cellStyle name="Normal 2 2 11 2 2 7 5 2" xfId="8943" xr:uid="{00000000-0005-0000-0000-0000811F0000}"/>
    <cellStyle name="Normal 2 2 11 2 2 7 6" xfId="8944" xr:uid="{00000000-0005-0000-0000-0000821F0000}"/>
    <cellStyle name="Normal 2 2 11 2 2 7 6 2" xfId="8945" xr:uid="{00000000-0005-0000-0000-0000831F0000}"/>
    <cellStyle name="Normal 2 2 11 2 2 7 7" xfId="8946" xr:uid="{00000000-0005-0000-0000-0000841F0000}"/>
    <cellStyle name="Normal 2 2 11 2 2 7 7 2" xfId="8947" xr:uid="{00000000-0005-0000-0000-0000851F0000}"/>
    <cellStyle name="Normal 2 2 11 2 2 7 8" xfId="8948" xr:uid="{00000000-0005-0000-0000-0000861F0000}"/>
    <cellStyle name="Normal 2 2 11 2 2 7 8 2" xfId="8949" xr:uid="{00000000-0005-0000-0000-0000871F0000}"/>
    <cellStyle name="Normal 2 2 11 2 2 7 9" xfId="8950" xr:uid="{00000000-0005-0000-0000-0000881F0000}"/>
    <cellStyle name="Normal 2 2 11 2 2 7 9 2" xfId="8951" xr:uid="{00000000-0005-0000-0000-0000891F0000}"/>
    <cellStyle name="Normal 2 2 11 2 2 8" xfId="8952" xr:uid="{00000000-0005-0000-0000-00008A1F0000}"/>
    <cellStyle name="Normal 2 2 11 2 2 8 2" xfId="8953" xr:uid="{00000000-0005-0000-0000-00008B1F0000}"/>
    <cellStyle name="Normal 2 2 11 2 2 9" xfId="8954" xr:uid="{00000000-0005-0000-0000-00008C1F0000}"/>
    <cellStyle name="Normal 2 2 11 2 2 9 2" xfId="8955" xr:uid="{00000000-0005-0000-0000-00008D1F0000}"/>
    <cellStyle name="Normal 2 2 11 2 3" xfId="142" xr:uid="{00000000-0005-0000-0000-00008E1F0000}"/>
    <cellStyle name="Normal 2 2 11 2 3 10" xfId="8956" xr:uid="{00000000-0005-0000-0000-00008F1F0000}"/>
    <cellStyle name="Normal 2 2 11 2 3 10 2" xfId="8957" xr:uid="{00000000-0005-0000-0000-0000901F0000}"/>
    <cellStyle name="Normal 2 2 11 2 3 11" xfId="8958" xr:uid="{00000000-0005-0000-0000-0000911F0000}"/>
    <cellStyle name="Normal 2 2 11 2 3 11 2" xfId="8959" xr:uid="{00000000-0005-0000-0000-0000921F0000}"/>
    <cellStyle name="Normal 2 2 11 2 3 12" xfId="8960" xr:uid="{00000000-0005-0000-0000-0000931F0000}"/>
    <cellStyle name="Normal 2 2 11 2 3 12 2" xfId="8961" xr:uid="{00000000-0005-0000-0000-0000941F0000}"/>
    <cellStyle name="Normal 2 2 11 2 3 13" xfId="8962" xr:uid="{00000000-0005-0000-0000-0000951F0000}"/>
    <cellStyle name="Normal 2 2 11 2 3 2" xfId="8963" xr:uid="{00000000-0005-0000-0000-0000961F0000}"/>
    <cellStyle name="Normal 2 2 11 2 3 2 10" xfId="8964" xr:uid="{00000000-0005-0000-0000-0000971F0000}"/>
    <cellStyle name="Normal 2 2 11 2 3 2 10 2" xfId="8965" xr:uid="{00000000-0005-0000-0000-0000981F0000}"/>
    <cellStyle name="Normal 2 2 11 2 3 2 11" xfId="8966" xr:uid="{00000000-0005-0000-0000-0000991F0000}"/>
    <cellStyle name="Normal 2 2 11 2 3 2 11 2" xfId="8967" xr:uid="{00000000-0005-0000-0000-00009A1F0000}"/>
    <cellStyle name="Normal 2 2 11 2 3 2 12" xfId="8968" xr:uid="{00000000-0005-0000-0000-00009B1F0000}"/>
    <cellStyle name="Normal 2 2 11 2 3 2 2" xfId="8969" xr:uid="{00000000-0005-0000-0000-00009C1F0000}"/>
    <cellStyle name="Normal 2 2 11 2 3 2 2 10" xfId="8970" xr:uid="{00000000-0005-0000-0000-00009D1F0000}"/>
    <cellStyle name="Normal 2 2 11 2 3 2 2 10 2" xfId="8971" xr:uid="{00000000-0005-0000-0000-00009E1F0000}"/>
    <cellStyle name="Normal 2 2 11 2 3 2 2 11" xfId="8972" xr:uid="{00000000-0005-0000-0000-00009F1F0000}"/>
    <cellStyle name="Normal 2 2 11 2 3 2 2 2" xfId="8973" xr:uid="{00000000-0005-0000-0000-0000A01F0000}"/>
    <cellStyle name="Normal 2 2 11 2 3 2 2 2 2" xfId="8974" xr:uid="{00000000-0005-0000-0000-0000A11F0000}"/>
    <cellStyle name="Normal 2 2 11 2 3 2 2 3" xfId="8975" xr:uid="{00000000-0005-0000-0000-0000A21F0000}"/>
    <cellStyle name="Normal 2 2 11 2 3 2 2 3 2" xfId="8976" xr:uid="{00000000-0005-0000-0000-0000A31F0000}"/>
    <cellStyle name="Normal 2 2 11 2 3 2 2 4" xfId="8977" xr:uid="{00000000-0005-0000-0000-0000A41F0000}"/>
    <cellStyle name="Normal 2 2 11 2 3 2 2 4 2" xfId="8978" xr:uid="{00000000-0005-0000-0000-0000A51F0000}"/>
    <cellStyle name="Normal 2 2 11 2 3 2 2 5" xfId="8979" xr:uid="{00000000-0005-0000-0000-0000A61F0000}"/>
    <cellStyle name="Normal 2 2 11 2 3 2 2 5 2" xfId="8980" xr:uid="{00000000-0005-0000-0000-0000A71F0000}"/>
    <cellStyle name="Normal 2 2 11 2 3 2 2 6" xfId="8981" xr:uid="{00000000-0005-0000-0000-0000A81F0000}"/>
    <cellStyle name="Normal 2 2 11 2 3 2 2 6 2" xfId="8982" xr:uid="{00000000-0005-0000-0000-0000A91F0000}"/>
    <cellStyle name="Normal 2 2 11 2 3 2 2 7" xfId="8983" xr:uid="{00000000-0005-0000-0000-0000AA1F0000}"/>
    <cellStyle name="Normal 2 2 11 2 3 2 2 7 2" xfId="8984" xr:uid="{00000000-0005-0000-0000-0000AB1F0000}"/>
    <cellStyle name="Normal 2 2 11 2 3 2 2 8" xfId="8985" xr:uid="{00000000-0005-0000-0000-0000AC1F0000}"/>
    <cellStyle name="Normal 2 2 11 2 3 2 2 8 2" xfId="8986" xr:uid="{00000000-0005-0000-0000-0000AD1F0000}"/>
    <cellStyle name="Normal 2 2 11 2 3 2 2 9" xfId="8987" xr:uid="{00000000-0005-0000-0000-0000AE1F0000}"/>
    <cellStyle name="Normal 2 2 11 2 3 2 2 9 2" xfId="8988" xr:uid="{00000000-0005-0000-0000-0000AF1F0000}"/>
    <cellStyle name="Normal 2 2 11 2 3 2 3" xfId="8989" xr:uid="{00000000-0005-0000-0000-0000B01F0000}"/>
    <cellStyle name="Normal 2 2 11 2 3 2 3 2" xfId="8990" xr:uid="{00000000-0005-0000-0000-0000B11F0000}"/>
    <cellStyle name="Normal 2 2 11 2 3 2 4" xfId="8991" xr:uid="{00000000-0005-0000-0000-0000B21F0000}"/>
    <cellStyle name="Normal 2 2 11 2 3 2 4 2" xfId="8992" xr:uid="{00000000-0005-0000-0000-0000B31F0000}"/>
    <cellStyle name="Normal 2 2 11 2 3 2 5" xfId="8993" xr:uid="{00000000-0005-0000-0000-0000B41F0000}"/>
    <cellStyle name="Normal 2 2 11 2 3 2 5 2" xfId="8994" xr:uid="{00000000-0005-0000-0000-0000B51F0000}"/>
    <cellStyle name="Normal 2 2 11 2 3 2 6" xfId="8995" xr:uid="{00000000-0005-0000-0000-0000B61F0000}"/>
    <cellStyle name="Normal 2 2 11 2 3 2 6 2" xfId="8996" xr:uid="{00000000-0005-0000-0000-0000B71F0000}"/>
    <cellStyle name="Normal 2 2 11 2 3 2 7" xfId="8997" xr:uid="{00000000-0005-0000-0000-0000B81F0000}"/>
    <cellStyle name="Normal 2 2 11 2 3 2 7 2" xfId="8998" xr:uid="{00000000-0005-0000-0000-0000B91F0000}"/>
    <cellStyle name="Normal 2 2 11 2 3 2 8" xfId="8999" xr:uid="{00000000-0005-0000-0000-0000BA1F0000}"/>
    <cellStyle name="Normal 2 2 11 2 3 2 8 2" xfId="9000" xr:uid="{00000000-0005-0000-0000-0000BB1F0000}"/>
    <cellStyle name="Normal 2 2 11 2 3 2 9" xfId="9001" xr:uid="{00000000-0005-0000-0000-0000BC1F0000}"/>
    <cellStyle name="Normal 2 2 11 2 3 2 9 2" xfId="9002" xr:uid="{00000000-0005-0000-0000-0000BD1F0000}"/>
    <cellStyle name="Normal 2 2 11 2 3 3" xfId="9003" xr:uid="{00000000-0005-0000-0000-0000BE1F0000}"/>
    <cellStyle name="Normal 2 2 11 2 3 3 10" xfId="9004" xr:uid="{00000000-0005-0000-0000-0000BF1F0000}"/>
    <cellStyle name="Normal 2 2 11 2 3 3 10 2" xfId="9005" xr:uid="{00000000-0005-0000-0000-0000C01F0000}"/>
    <cellStyle name="Normal 2 2 11 2 3 3 11" xfId="9006" xr:uid="{00000000-0005-0000-0000-0000C11F0000}"/>
    <cellStyle name="Normal 2 2 11 2 3 3 2" xfId="9007" xr:uid="{00000000-0005-0000-0000-0000C21F0000}"/>
    <cellStyle name="Normal 2 2 11 2 3 3 2 2" xfId="9008" xr:uid="{00000000-0005-0000-0000-0000C31F0000}"/>
    <cellStyle name="Normal 2 2 11 2 3 3 3" xfId="9009" xr:uid="{00000000-0005-0000-0000-0000C41F0000}"/>
    <cellStyle name="Normal 2 2 11 2 3 3 3 2" xfId="9010" xr:uid="{00000000-0005-0000-0000-0000C51F0000}"/>
    <cellStyle name="Normal 2 2 11 2 3 3 4" xfId="9011" xr:uid="{00000000-0005-0000-0000-0000C61F0000}"/>
    <cellStyle name="Normal 2 2 11 2 3 3 4 2" xfId="9012" xr:uid="{00000000-0005-0000-0000-0000C71F0000}"/>
    <cellStyle name="Normal 2 2 11 2 3 3 5" xfId="9013" xr:uid="{00000000-0005-0000-0000-0000C81F0000}"/>
    <cellStyle name="Normal 2 2 11 2 3 3 5 2" xfId="9014" xr:uid="{00000000-0005-0000-0000-0000C91F0000}"/>
    <cellStyle name="Normal 2 2 11 2 3 3 6" xfId="9015" xr:uid="{00000000-0005-0000-0000-0000CA1F0000}"/>
    <cellStyle name="Normal 2 2 11 2 3 3 6 2" xfId="9016" xr:uid="{00000000-0005-0000-0000-0000CB1F0000}"/>
    <cellStyle name="Normal 2 2 11 2 3 3 7" xfId="9017" xr:uid="{00000000-0005-0000-0000-0000CC1F0000}"/>
    <cellStyle name="Normal 2 2 11 2 3 3 7 2" xfId="9018" xr:uid="{00000000-0005-0000-0000-0000CD1F0000}"/>
    <cellStyle name="Normal 2 2 11 2 3 3 8" xfId="9019" xr:uid="{00000000-0005-0000-0000-0000CE1F0000}"/>
    <cellStyle name="Normal 2 2 11 2 3 3 8 2" xfId="9020" xr:uid="{00000000-0005-0000-0000-0000CF1F0000}"/>
    <cellStyle name="Normal 2 2 11 2 3 3 9" xfId="9021" xr:uid="{00000000-0005-0000-0000-0000D01F0000}"/>
    <cellStyle name="Normal 2 2 11 2 3 3 9 2" xfId="9022" xr:uid="{00000000-0005-0000-0000-0000D11F0000}"/>
    <cellStyle name="Normal 2 2 11 2 3 4" xfId="9023" xr:uid="{00000000-0005-0000-0000-0000D21F0000}"/>
    <cellStyle name="Normal 2 2 11 2 3 4 2" xfId="9024" xr:uid="{00000000-0005-0000-0000-0000D31F0000}"/>
    <cellStyle name="Normal 2 2 11 2 3 5" xfId="9025" xr:uid="{00000000-0005-0000-0000-0000D41F0000}"/>
    <cellStyle name="Normal 2 2 11 2 3 5 2" xfId="9026" xr:uid="{00000000-0005-0000-0000-0000D51F0000}"/>
    <cellStyle name="Normal 2 2 11 2 3 6" xfId="9027" xr:uid="{00000000-0005-0000-0000-0000D61F0000}"/>
    <cellStyle name="Normal 2 2 11 2 3 6 2" xfId="9028" xr:uid="{00000000-0005-0000-0000-0000D71F0000}"/>
    <cellStyle name="Normal 2 2 11 2 3 7" xfId="9029" xr:uid="{00000000-0005-0000-0000-0000D81F0000}"/>
    <cellStyle name="Normal 2 2 11 2 3 7 2" xfId="9030" xr:uid="{00000000-0005-0000-0000-0000D91F0000}"/>
    <cellStyle name="Normal 2 2 11 2 3 8" xfId="9031" xr:uid="{00000000-0005-0000-0000-0000DA1F0000}"/>
    <cellStyle name="Normal 2 2 11 2 3 8 2" xfId="9032" xr:uid="{00000000-0005-0000-0000-0000DB1F0000}"/>
    <cellStyle name="Normal 2 2 11 2 3 9" xfId="9033" xr:uid="{00000000-0005-0000-0000-0000DC1F0000}"/>
    <cellStyle name="Normal 2 2 11 2 3 9 2" xfId="9034" xr:uid="{00000000-0005-0000-0000-0000DD1F0000}"/>
    <cellStyle name="Normal 2 2 11 2 4" xfId="143" xr:uid="{00000000-0005-0000-0000-0000DE1F0000}"/>
    <cellStyle name="Normal 2 2 11 2 4 10" xfId="9035" xr:uid="{00000000-0005-0000-0000-0000DF1F0000}"/>
    <cellStyle name="Normal 2 2 11 2 4 10 2" xfId="9036" xr:uid="{00000000-0005-0000-0000-0000E01F0000}"/>
    <cellStyle name="Normal 2 2 11 2 4 11" xfId="9037" xr:uid="{00000000-0005-0000-0000-0000E11F0000}"/>
    <cellStyle name="Normal 2 2 11 2 4 11 2" xfId="9038" xr:uid="{00000000-0005-0000-0000-0000E21F0000}"/>
    <cellStyle name="Normal 2 2 11 2 4 12" xfId="9039" xr:uid="{00000000-0005-0000-0000-0000E31F0000}"/>
    <cellStyle name="Normal 2 2 11 2 4 12 2" xfId="9040" xr:uid="{00000000-0005-0000-0000-0000E41F0000}"/>
    <cellStyle name="Normal 2 2 11 2 4 13" xfId="9041" xr:uid="{00000000-0005-0000-0000-0000E51F0000}"/>
    <cellStyle name="Normal 2 2 11 2 4 2" xfId="9042" xr:uid="{00000000-0005-0000-0000-0000E61F0000}"/>
    <cellStyle name="Normal 2 2 11 2 4 2 10" xfId="9043" xr:uid="{00000000-0005-0000-0000-0000E71F0000}"/>
    <cellStyle name="Normal 2 2 11 2 4 2 10 2" xfId="9044" xr:uid="{00000000-0005-0000-0000-0000E81F0000}"/>
    <cellStyle name="Normal 2 2 11 2 4 2 11" xfId="9045" xr:uid="{00000000-0005-0000-0000-0000E91F0000}"/>
    <cellStyle name="Normal 2 2 11 2 4 2 11 2" xfId="9046" xr:uid="{00000000-0005-0000-0000-0000EA1F0000}"/>
    <cellStyle name="Normal 2 2 11 2 4 2 12" xfId="9047" xr:uid="{00000000-0005-0000-0000-0000EB1F0000}"/>
    <cellStyle name="Normal 2 2 11 2 4 2 2" xfId="9048" xr:uid="{00000000-0005-0000-0000-0000EC1F0000}"/>
    <cellStyle name="Normal 2 2 11 2 4 2 2 10" xfId="9049" xr:uid="{00000000-0005-0000-0000-0000ED1F0000}"/>
    <cellStyle name="Normal 2 2 11 2 4 2 2 10 2" xfId="9050" xr:uid="{00000000-0005-0000-0000-0000EE1F0000}"/>
    <cellStyle name="Normal 2 2 11 2 4 2 2 11" xfId="9051" xr:uid="{00000000-0005-0000-0000-0000EF1F0000}"/>
    <cellStyle name="Normal 2 2 11 2 4 2 2 2" xfId="9052" xr:uid="{00000000-0005-0000-0000-0000F01F0000}"/>
    <cellStyle name="Normal 2 2 11 2 4 2 2 2 2" xfId="9053" xr:uid="{00000000-0005-0000-0000-0000F11F0000}"/>
    <cellStyle name="Normal 2 2 11 2 4 2 2 3" xfId="9054" xr:uid="{00000000-0005-0000-0000-0000F21F0000}"/>
    <cellStyle name="Normal 2 2 11 2 4 2 2 3 2" xfId="9055" xr:uid="{00000000-0005-0000-0000-0000F31F0000}"/>
    <cellStyle name="Normal 2 2 11 2 4 2 2 4" xfId="9056" xr:uid="{00000000-0005-0000-0000-0000F41F0000}"/>
    <cellStyle name="Normal 2 2 11 2 4 2 2 4 2" xfId="9057" xr:uid="{00000000-0005-0000-0000-0000F51F0000}"/>
    <cellStyle name="Normal 2 2 11 2 4 2 2 5" xfId="9058" xr:uid="{00000000-0005-0000-0000-0000F61F0000}"/>
    <cellStyle name="Normal 2 2 11 2 4 2 2 5 2" xfId="9059" xr:uid="{00000000-0005-0000-0000-0000F71F0000}"/>
    <cellStyle name="Normal 2 2 11 2 4 2 2 6" xfId="9060" xr:uid="{00000000-0005-0000-0000-0000F81F0000}"/>
    <cellStyle name="Normal 2 2 11 2 4 2 2 6 2" xfId="9061" xr:uid="{00000000-0005-0000-0000-0000F91F0000}"/>
    <cellStyle name="Normal 2 2 11 2 4 2 2 7" xfId="9062" xr:uid="{00000000-0005-0000-0000-0000FA1F0000}"/>
    <cellStyle name="Normal 2 2 11 2 4 2 2 7 2" xfId="9063" xr:uid="{00000000-0005-0000-0000-0000FB1F0000}"/>
    <cellStyle name="Normal 2 2 11 2 4 2 2 8" xfId="9064" xr:uid="{00000000-0005-0000-0000-0000FC1F0000}"/>
    <cellStyle name="Normal 2 2 11 2 4 2 2 8 2" xfId="9065" xr:uid="{00000000-0005-0000-0000-0000FD1F0000}"/>
    <cellStyle name="Normal 2 2 11 2 4 2 2 9" xfId="9066" xr:uid="{00000000-0005-0000-0000-0000FE1F0000}"/>
    <cellStyle name="Normal 2 2 11 2 4 2 2 9 2" xfId="9067" xr:uid="{00000000-0005-0000-0000-0000FF1F0000}"/>
    <cellStyle name="Normal 2 2 11 2 4 2 3" xfId="9068" xr:uid="{00000000-0005-0000-0000-000000200000}"/>
    <cellStyle name="Normal 2 2 11 2 4 2 3 2" xfId="9069" xr:uid="{00000000-0005-0000-0000-000001200000}"/>
    <cellStyle name="Normal 2 2 11 2 4 2 4" xfId="9070" xr:uid="{00000000-0005-0000-0000-000002200000}"/>
    <cellStyle name="Normal 2 2 11 2 4 2 4 2" xfId="9071" xr:uid="{00000000-0005-0000-0000-000003200000}"/>
    <cellStyle name="Normal 2 2 11 2 4 2 5" xfId="9072" xr:uid="{00000000-0005-0000-0000-000004200000}"/>
    <cellStyle name="Normal 2 2 11 2 4 2 5 2" xfId="9073" xr:uid="{00000000-0005-0000-0000-000005200000}"/>
    <cellStyle name="Normal 2 2 11 2 4 2 6" xfId="9074" xr:uid="{00000000-0005-0000-0000-000006200000}"/>
    <cellStyle name="Normal 2 2 11 2 4 2 6 2" xfId="9075" xr:uid="{00000000-0005-0000-0000-000007200000}"/>
    <cellStyle name="Normal 2 2 11 2 4 2 7" xfId="9076" xr:uid="{00000000-0005-0000-0000-000008200000}"/>
    <cellStyle name="Normal 2 2 11 2 4 2 7 2" xfId="9077" xr:uid="{00000000-0005-0000-0000-000009200000}"/>
    <cellStyle name="Normal 2 2 11 2 4 2 8" xfId="9078" xr:uid="{00000000-0005-0000-0000-00000A200000}"/>
    <cellStyle name="Normal 2 2 11 2 4 2 8 2" xfId="9079" xr:uid="{00000000-0005-0000-0000-00000B200000}"/>
    <cellStyle name="Normal 2 2 11 2 4 2 9" xfId="9080" xr:uid="{00000000-0005-0000-0000-00000C200000}"/>
    <cellStyle name="Normal 2 2 11 2 4 2 9 2" xfId="9081" xr:uid="{00000000-0005-0000-0000-00000D200000}"/>
    <cellStyle name="Normal 2 2 11 2 4 3" xfId="9082" xr:uid="{00000000-0005-0000-0000-00000E200000}"/>
    <cellStyle name="Normal 2 2 11 2 4 3 10" xfId="9083" xr:uid="{00000000-0005-0000-0000-00000F200000}"/>
    <cellStyle name="Normal 2 2 11 2 4 3 10 2" xfId="9084" xr:uid="{00000000-0005-0000-0000-000010200000}"/>
    <cellStyle name="Normal 2 2 11 2 4 3 11" xfId="9085" xr:uid="{00000000-0005-0000-0000-000011200000}"/>
    <cellStyle name="Normal 2 2 11 2 4 3 2" xfId="9086" xr:uid="{00000000-0005-0000-0000-000012200000}"/>
    <cellStyle name="Normal 2 2 11 2 4 3 2 2" xfId="9087" xr:uid="{00000000-0005-0000-0000-000013200000}"/>
    <cellStyle name="Normal 2 2 11 2 4 3 3" xfId="9088" xr:uid="{00000000-0005-0000-0000-000014200000}"/>
    <cellStyle name="Normal 2 2 11 2 4 3 3 2" xfId="9089" xr:uid="{00000000-0005-0000-0000-000015200000}"/>
    <cellStyle name="Normal 2 2 11 2 4 3 4" xfId="9090" xr:uid="{00000000-0005-0000-0000-000016200000}"/>
    <cellStyle name="Normal 2 2 11 2 4 3 4 2" xfId="9091" xr:uid="{00000000-0005-0000-0000-000017200000}"/>
    <cellStyle name="Normal 2 2 11 2 4 3 5" xfId="9092" xr:uid="{00000000-0005-0000-0000-000018200000}"/>
    <cellStyle name="Normal 2 2 11 2 4 3 5 2" xfId="9093" xr:uid="{00000000-0005-0000-0000-000019200000}"/>
    <cellStyle name="Normal 2 2 11 2 4 3 6" xfId="9094" xr:uid="{00000000-0005-0000-0000-00001A200000}"/>
    <cellStyle name="Normal 2 2 11 2 4 3 6 2" xfId="9095" xr:uid="{00000000-0005-0000-0000-00001B200000}"/>
    <cellStyle name="Normal 2 2 11 2 4 3 7" xfId="9096" xr:uid="{00000000-0005-0000-0000-00001C200000}"/>
    <cellStyle name="Normal 2 2 11 2 4 3 7 2" xfId="9097" xr:uid="{00000000-0005-0000-0000-00001D200000}"/>
    <cellStyle name="Normal 2 2 11 2 4 3 8" xfId="9098" xr:uid="{00000000-0005-0000-0000-00001E200000}"/>
    <cellStyle name="Normal 2 2 11 2 4 3 8 2" xfId="9099" xr:uid="{00000000-0005-0000-0000-00001F200000}"/>
    <cellStyle name="Normal 2 2 11 2 4 3 9" xfId="9100" xr:uid="{00000000-0005-0000-0000-000020200000}"/>
    <cellStyle name="Normal 2 2 11 2 4 3 9 2" xfId="9101" xr:uid="{00000000-0005-0000-0000-000021200000}"/>
    <cellStyle name="Normal 2 2 11 2 4 4" xfId="9102" xr:uid="{00000000-0005-0000-0000-000022200000}"/>
    <cellStyle name="Normal 2 2 11 2 4 4 2" xfId="9103" xr:uid="{00000000-0005-0000-0000-000023200000}"/>
    <cellStyle name="Normal 2 2 11 2 4 5" xfId="9104" xr:uid="{00000000-0005-0000-0000-000024200000}"/>
    <cellStyle name="Normal 2 2 11 2 4 5 2" xfId="9105" xr:uid="{00000000-0005-0000-0000-000025200000}"/>
    <cellStyle name="Normal 2 2 11 2 4 6" xfId="9106" xr:uid="{00000000-0005-0000-0000-000026200000}"/>
    <cellStyle name="Normal 2 2 11 2 4 6 2" xfId="9107" xr:uid="{00000000-0005-0000-0000-000027200000}"/>
    <cellStyle name="Normal 2 2 11 2 4 7" xfId="9108" xr:uid="{00000000-0005-0000-0000-000028200000}"/>
    <cellStyle name="Normal 2 2 11 2 4 7 2" xfId="9109" xr:uid="{00000000-0005-0000-0000-000029200000}"/>
    <cellStyle name="Normal 2 2 11 2 4 8" xfId="9110" xr:uid="{00000000-0005-0000-0000-00002A200000}"/>
    <cellStyle name="Normal 2 2 11 2 4 8 2" xfId="9111" xr:uid="{00000000-0005-0000-0000-00002B200000}"/>
    <cellStyle name="Normal 2 2 11 2 4 9" xfId="9112" xr:uid="{00000000-0005-0000-0000-00002C200000}"/>
    <cellStyle name="Normal 2 2 11 2 4 9 2" xfId="9113" xr:uid="{00000000-0005-0000-0000-00002D200000}"/>
    <cellStyle name="Normal 2 2 11 2 5" xfId="144" xr:uid="{00000000-0005-0000-0000-00002E200000}"/>
    <cellStyle name="Normal 2 2 11 2 5 10" xfId="9114" xr:uid="{00000000-0005-0000-0000-00002F200000}"/>
    <cellStyle name="Normal 2 2 11 2 5 10 2" xfId="9115" xr:uid="{00000000-0005-0000-0000-000030200000}"/>
    <cellStyle name="Normal 2 2 11 2 5 11" xfId="9116" xr:uid="{00000000-0005-0000-0000-000031200000}"/>
    <cellStyle name="Normal 2 2 11 2 5 11 2" xfId="9117" xr:uid="{00000000-0005-0000-0000-000032200000}"/>
    <cellStyle name="Normal 2 2 11 2 5 12" xfId="9118" xr:uid="{00000000-0005-0000-0000-000033200000}"/>
    <cellStyle name="Normal 2 2 11 2 5 12 2" xfId="9119" xr:uid="{00000000-0005-0000-0000-000034200000}"/>
    <cellStyle name="Normal 2 2 11 2 5 13" xfId="9120" xr:uid="{00000000-0005-0000-0000-000035200000}"/>
    <cellStyle name="Normal 2 2 11 2 5 2" xfId="9121" xr:uid="{00000000-0005-0000-0000-000036200000}"/>
    <cellStyle name="Normal 2 2 11 2 5 2 10" xfId="9122" xr:uid="{00000000-0005-0000-0000-000037200000}"/>
    <cellStyle name="Normal 2 2 11 2 5 2 10 2" xfId="9123" xr:uid="{00000000-0005-0000-0000-000038200000}"/>
    <cellStyle name="Normal 2 2 11 2 5 2 11" xfId="9124" xr:uid="{00000000-0005-0000-0000-000039200000}"/>
    <cellStyle name="Normal 2 2 11 2 5 2 11 2" xfId="9125" xr:uid="{00000000-0005-0000-0000-00003A200000}"/>
    <cellStyle name="Normal 2 2 11 2 5 2 12" xfId="9126" xr:uid="{00000000-0005-0000-0000-00003B200000}"/>
    <cellStyle name="Normal 2 2 11 2 5 2 2" xfId="9127" xr:uid="{00000000-0005-0000-0000-00003C200000}"/>
    <cellStyle name="Normal 2 2 11 2 5 2 2 10" xfId="9128" xr:uid="{00000000-0005-0000-0000-00003D200000}"/>
    <cellStyle name="Normal 2 2 11 2 5 2 2 10 2" xfId="9129" xr:uid="{00000000-0005-0000-0000-00003E200000}"/>
    <cellStyle name="Normal 2 2 11 2 5 2 2 11" xfId="9130" xr:uid="{00000000-0005-0000-0000-00003F200000}"/>
    <cellStyle name="Normal 2 2 11 2 5 2 2 2" xfId="9131" xr:uid="{00000000-0005-0000-0000-000040200000}"/>
    <cellStyle name="Normal 2 2 11 2 5 2 2 2 2" xfId="9132" xr:uid="{00000000-0005-0000-0000-000041200000}"/>
    <cellStyle name="Normal 2 2 11 2 5 2 2 3" xfId="9133" xr:uid="{00000000-0005-0000-0000-000042200000}"/>
    <cellStyle name="Normal 2 2 11 2 5 2 2 3 2" xfId="9134" xr:uid="{00000000-0005-0000-0000-000043200000}"/>
    <cellStyle name="Normal 2 2 11 2 5 2 2 4" xfId="9135" xr:uid="{00000000-0005-0000-0000-000044200000}"/>
    <cellStyle name="Normal 2 2 11 2 5 2 2 4 2" xfId="9136" xr:uid="{00000000-0005-0000-0000-000045200000}"/>
    <cellStyle name="Normal 2 2 11 2 5 2 2 5" xfId="9137" xr:uid="{00000000-0005-0000-0000-000046200000}"/>
    <cellStyle name="Normal 2 2 11 2 5 2 2 5 2" xfId="9138" xr:uid="{00000000-0005-0000-0000-000047200000}"/>
    <cellStyle name="Normal 2 2 11 2 5 2 2 6" xfId="9139" xr:uid="{00000000-0005-0000-0000-000048200000}"/>
    <cellStyle name="Normal 2 2 11 2 5 2 2 6 2" xfId="9140" xr:uid="{00000000-0005-0000-0000-000049200000}"/>
    <cellStyle name="Normal 2 2 11 2 5 2 2 7" xfId="9141" xr:uid="{00000000-0005-0000-0000-00004A200000}"/>
    <cellStyle name="Normal 2 2 11 2 5 2 2 7 2" xfId="9142" xr:uid="{00000000-0005-0000-0000-00004B200000}"/>
    <cellStyle name="Normal 2 2 11 2 5 2 2 8" xfId="9143" xr:uid="{00000000-0005-0000-0000-00004C200000}"/>
    <cellStyle name="Normal 2 2 11 2 5 2 2 8 2" xfId="9144" xr:uid="{00000000-0005-0000-0000-00004D200000}"/>
    <cellStyle name="Normal 2 2 11 2 5 2 2 9" xfId="9145" xr:uid="{00000000-0005-0000-0000-00004E200000}"/>
    <cellStyle name="Normal 2 2 11 2 5 2 2 9 2" xfId="9146" xr:uid="{00000000-0005-0000-0000-00004F200000}"/>
    <cellStyle name="Normal 2 2 11 2 5 2 3" xfId="9147" xr:uid="{00000000-0005-0000-0000-000050200000}"/>
    <cellStyle name="Normal 2 2 11 2 5 2 3 2" xfId="9148" xr:uid="{00000000-0005-0000-0000-000051200000}"/>
    <cellStyle name="Normal 2 2 11 2 5 2 4" xfId="9149" xr:uid="{00000000-0005-0000-0000-000052200000}"/>
    <cellStyle name="Normal 2 2 11 2 5 2 4 2" xfId="9150" xr:uid="{00000000-0005-0000-0000-000053200000}"/>
    <cellStyle name="Normal 2 2 11 2 5 2 5" xfId="9151" xr:uid="{00000000-0005-0000-0000-000054200000}"/>
    <cellStyle name="Normal 2 2 11 2 5 2 5 2" xfId="9152" xr:uid="{00000000-0005-0000-0000-000055200000}"/>
    <cellStyle name="Normal 2 2 11 2 5 2 6" xfId="9153" xr:uid="{00000000-0005-0000-0000-000056200000}"/>
    <cellStyle name="Normal 2 2 11 2 5 2 6 2" xfId="9154" xr:uid="{00000000-0005-0000-0000-000057200000}"/>
    <cellStyle name="Normal 2 2 11 2 5 2 7" xfId="9155" xr:uid="{00000000-0005-0000-0000-000058200000}"/>
    <cellStyle name="Normal 2 2 11 2 5 2 7 2" xfId="9156" xr:uid="{00000000-0005-0000-0000-000059200000}"/>
    <cellStyle name="Normal 2 2 11 2 5 2 8" xfId="9157" xr:uid="{00000000-0005-0000-0000-00005A200000}"/>
    <cellStyle name="Normal 2 2 11 2 5 2 8 2" xfId="9158" xr:uid="{00000000-0005-0000-0000-00005B200000}"/>
    <cellStyle name="Normal 2 2 11 2 5 2 9" xfId="9159" xr:uid="{00000000-0005-0000-0000-00005C200000}"/>
    <cellStyle name="Normal 2 2 11 2 5 2 9 2" xfId="9160" xr:uid="{00000000-0005-0000-0000-00005D200000}"/>
    <cellStyle name="Normal 2 2 11 2 5 3" xfId="9161" xr:uid="{00000000-0005-0000-0000-00005E200000}"/>
    <cellStyle name="Normal 2 2 11 2 5 3 10" xfId="9162" xr:uid="{00000000-0005-0000-0000-00005F200000}"/>
    <cellStyle name="Normal 2 2 11 2 5 3 10 2" xfId="9163" xr:uid="{00000000-0005-0000-0000-000060200000}"/>
    <cellStyle name="Normal 2 2 11 2 5 3 11" xfId="9164" xr:uid="{00000000-0005-0000-0000-000061200000}"/>
    <cellStyle name="Normal 2 2 11 2 5 3 2" xfId="9165" xr:uid="{00000000-0005-0000-0000-000062200000}"/>
    <cellStyle name="Normal 2 2 11 2 5 3 2 2" xfId="9166" xr:uid="{00000000-0005-0000-0000-000063200000}"/>
    <cellStyle name="Normal 2 2 11 2 5 3 3" xfId="9167" xr:uid="{00000000-0005-0000-0000-000064200000}"/>
    <cellStyle name="Normal 2 2 11 2 5 3 3 2" xfId="9168" xr:uid="{00000000-0005-0000-0000-000065200000}"/>
    <cellStyle name="Normal 2 2 11 2 5 3 4" xfId="9169" xr:uid="{00000000-0005-0000-0000-000066200000}"/>
    <cellStyle name="Normal 2 2 11 2 5 3 4 2" xfId="9170" xr:uid="{00000000-0005-0000-0000-000067200000}"/>
    <cellStyle name="Normal 2 2 11 2 5 3 5" xfId="9171" xr:uid="{00000000-0005-0000-0000-000068200000}"/>
    <cellStyle name="Normal 2 2 11 2 5 3 5 2" xfId="9172" xr:uid="{00000000-0005-0000-0000-000069200000}"/>
    <cellStyle name="Normal 2 2 11 2 5 3 6" xfId="9173" xr:uid="{00000000-0005-0000-0000-00006A200000}"/>
    <cellStyle name="Normal 2 2 11 2 5 3 6 2" xfId="9174" xr:uid="{00000000-0005-0000-0000-00006B200000}"/>
    <cellStyle name="Normal 2 2 11 2 5 3 7" xfId="9175" xr:uid="{00000000-0005-0000-0000-00006C200000}"/>
    <cellStyle name="Normal 2 2 11 2 5 3 7 2" xfId="9176" xr:uid="{00000000-0005-0000-0000-00006D200000}"/>
    <cellStyle name="Normal 2 2 11 2 5 3 8" xfId="9177" xr:uid="{00000000-0005-0000-0000-00006E200000}"/>
    <cellStyle name="Normal 2 2 11 2 5 3 8 2" xfId="9178" xr:uid="{00000000-0005-0000-0000-00006F200000}"/>
    <cellStyle name="Normal 2 2 11 2 5 3 9" xfId="9179" xr:uid="{00000000-0005-0000-0000-000070200000}"/>
    <cellStyle name="Normal 2 2 11 2 5 3 9 2" xfId="9180" xr:uid="{00000000-0005-0000-0000-000071200000}"/>
    <cellStyle name="Normal 2 2 11 2 5 4" xfId="9181" xr:uid="{00000000-0005-0000-0000-000072200000}"/>
    <cellStyle name="Normal 2 2 11 2 5 4 2" xfId="9182" xr:uid="{00000000-0005-0000-0000-000073200000}"/>
    <cellStyle name="Normal 2 2 11 2 5 5" xfId="9183" xr:uid="{00000000-0005-0000-0000-000074200000}"/>
    <cellStyle name="Normal 2 2 11 2 5 5 2" xfId="9184" xr:uid="{00000000-0005-0000-0000-000075200000}"/>
    <cellStyle name="Normal 2 2 11 2 5 6" xfId="9185" xr:uid="{00000000-0005-0000-0000-000076200000}"/>
    <cellStyle name="Normal 2 2 11 2 5 6 2" xfId="9186" xr:uid="{00000000-0005-0000-0000-000077200000}"/>
    <cellStyle name="Normal 2 2 11 2 5 7" xfId="9187" xr:uid="{00000000-0005-0000-0000-000078200000}"/>
    <cellStyle name="Normal 2 2 11 2 5 7 2" xfId="9188" xr:uid="{00000000-0005-0000-0000-000079200000}"/>
    <cellStyle name="Normal 2 2 11 2 5 8" xfId="9189" xr:uid="{00000000-0005-0000-0000-00007A200000}"/>
    <cellStyle name="Normal 2 2 11 2 5 8 2" xfId="9190" xr:uid="{00000000-0005-0000-0000-00007B200000}"/>
    <cellStyle name="Normal 2 2 11 2 5 9" xfId="9191" xr:uid="{00000000-0005-0000-0000-00007C200000}"/>
    <cellStyle name="Normal 2 2 11 2 5 9 2" xfId="9192" xr:uid="{00000000-0005-0000-0000-00007D200000}"/>
    <cellStyle name="Normal 2 2 11 2 6" xfId="145" xr:uid="{00000000-0005-0000-0000-00007E200000}"/>
    <cellStyle name="Normal 2 2 11 3" xfId="146" xr:uid="{00000000-0005-0000-0000-00007F200000}"/>
    <cellStyle name="Normal 2 2 11 3 2" xfId="147" xr:uid="{00000000-0005-0000-0000-000080200000}"/>
    <cellStyle name="Normal 2 2 11 4" xfId="148" xr:uid="{00000000-0005-0000-0000-000081200000}"/>
    <cellStyle name="Normal 2 2 11 4 2" xfId="149" xr:uid="{00000000-0005-0000-0000-000082200000}"/>
    <cellStyle name="Normal 2 2 11 5" xfId="150" xr:uid="{00000000-0005-0000-0000-000083200000}"/>
    <cellStyle name="Normal 2 2 11 5 2" xfId="151" xr:uid="{00000000-0005-0000-0000-000084200000}"/>
    <cellStyle name="Normal 2 2 11 6" xfId="152" xr:uid="{00000000-0005-0000-0000-000085200000}"/>
    <cellStyle name="Normal 2 2 11 6 2" xfId="153" xr:uid="{00000000-0005-0000-0000-000086200000}"/>
    <cellStyle name="Normal 2 2 11 7" xfId="9193" xr:uid="{00000000-0005-0000-0000-000087200000}"/>
    <cellStyle name="Normal 2 2 11 7 10" xfId="9194" xr:uid="{00000000-0005-0000-0000-000088200000}"/>
    <cellStyle name="Normal 2 2 11 7 10 2" xfId="9195" xr:uid="{00000000-0005-0000-0000-000089200000}"/>
    <cellStyle name="Normal 2 2 11 7 11" xfId="9196" xr:uid="{00000000-0005-0000-0000-00008A200000}"/>
    <cellStyle name="Normal 2 2 11 7 11 2" xfId="9197" xr:uid="{00000000-0005-0000-0000-00008B200000}"/>
    <cellStyle name="Normal 2 2 11 7 12" xfId="9198" xr:uid="{00000000-0005-0000-0000-00008C200000}"/>
    <cellStyle name="Normal 2 2 11 7 2" xfId="9199" xr:uid="{00000000-0005-0000-0000-00008D200000}"/>
    <cellStyle name="Normal 2 2 11 7 2 10" xfId="9200" xr:uid="{00000000-0005-0000-0000-00008E200000}"/>
    <cellStyle name="Normal 2 2 11 7 2 10 2" xfId="9201" xr:uid="{00000000-0005-0000-0000-00008F200000}"/>
    <cellStyle name="Normal 2 2 11 7 2 11" xfId="9202" xr:uid="{00000000-0005-0000-0000-000090200000}"/>
    <cellStyle name="Normal 2 2 11 7 2 2" xfId="9203" xr:uid="{00000000-0005-0000-0000-000091200000}"/>
    <cellStyle name="Normal 2 2 11 7 2 2 2" xfId="9204" xr:uid="{00000000-0005-0000-0000-000092200000}"/>
    <cellStyle name="Normal 2 2 11 7 2 3" xfId="9205" xr:uid="{00000000-0005-0000-0000-000093200000}"/>
    <cellStyle name="Normal 2 2 11 7 2 3 2" xfId="9206" xr:uid="{00000000-0005-0000-0000-000094200000}"/>
    <cellStyle name="Normal 2 2 11 7 2 4" xfId="9207" xr:uid="{00000000-0005-0000-0000-000095200000}"/>
    <cellStyle name="Normal 2 2 11 7 2 4 2" xfId="9208" xr:uid="{00000000-0005-0000-0000-000096200000}"/>
    <cellStyle name="Normal 2 2 11 7 2 5" xfId="9209" xr:uid="{00000000-0005-0000-0000-000097200000}"/>
    <cellStyle name="Normal 2 2 11 7 2 5 2" xfId="9210" xr:uid="{00000000-0005-0000-0000-000098200000}"/>
    <cellStyle name="Normal 2 2 11 7 2 6" xfId="9211" xr:uid="{00000000-0005-0000-0000-000099200000}"/>
    <cellStyle name="Normal 2 2 11 7 2 6 2" xfId="9212" xr:uid="{00000000-0005-0000-0000-00009A200000}"/>
    <cellStyle name="Normal 2 2 11 7 2 7" xfId="9213" xr:uid="{00000000-0005-0000-0000-00009B200000}"/>
    <cellStyle name="Normal 2 2 11 7 2 7 2" xfId="9214" xr:uid="{00000000-0005-0000-0000-00009C200000}"/>
    <cellStyle name="Normal 2 2 11 7 2 8" xfId="9215" xr:uid="{00000000-0005-0000-0000-00009D200000}"/>
    <cellStyle name="Normal 2 2 11 7 2 8 2" xfId="9216" xr:uid="{00000000-0005-0000-0000-00009E200000}"/>
    <cellStyle name="Normal 2 2 11 7 2 9" xfId="9217" xr:uid="{00000000-0005-0000-0000-00009F200000}"/>
    <cellStyle name="Normal 2 2 11 7 2 9 2" xfId="9218" xr:uid="{00000000-0005-0000-0000-0000A0200000}"/>
    <cellStyle name="Normal 2 2 11 7 3" xfId="9219" xr:uid="{00000000-0005-0000-0000-0000A1200000}"/>
    <cellStyle name="Normal 2 2 11 7 3 2" xfId="9220" xr:uid="{00000000-0005-0000-0000-0000A2200000}"/>
    <cellStyle name="Normal 2 2 11 7 4" xfId="9221" xr:uid="{00000000-0005-0000-0000-0000A3200000}"/>
    <cellStyle name="Normal 2 2 11 7 4 2" xfId="9222" xr:uid="{00000000-0005-0000-0000-0000A4200000}"/>
    <cellStyle name="Normal 2 2 11 7 5" xfId="9223" xr:uid="{00000000-0005-0000-0000-0000A5200000}"/>
    <cellStyle name="Normal 2 2 11 7 5 2" xfId="9224" xr:uid="{00000000-0005-0000-0000-0000A6200000}"/>
    <cellStyle name="Normal 2 2 11 7 6" xfId="9225" xr:uid="{00000000-0005-0000-0000-0000A7200000}"/>
    <cellStyle name="Normal 2 2 11 7 6 2" xfId="9226" xr:uid="{00000000-0005-0000-0000-0000A8200000}"/>
    <cellStyle name="Normal 2 2 11 7 7" xfId="9227" xr:uid="{00000000-0005-0000-0000-0000A9200000}"/>
    <cellStyle name="Normal 2 2 11 7 7 2" xfId="9228" xr:uid="{00000000-0005-0000-0000-0000AA200000}"/>
    <cellStyle name="Normal 2 2 11 7 8" xfId="9229" xr:uid="{00000000-0005-0000-0000-0000AB200000}"/>
    <cellStyle name="Normal 2 2 11 7 8 2" xfId="9230" xr:uid="{00000000-0005-0000-0000-0000AC200000}"/>
    <cellStyle name="Normal 2 2 11 7 9" xfId="9231" xr:uid="{00000000-0005-0000-0000-0000AD200000}"/>
    <cellStyle name="Normal 2 2 11 7 9 2" xfId="9232" xr:uid="{00000000-0005-0000-0000-0000AE200000}"/>
    <cellStyle name="Normal 2 2 11 8" xfId="9233" xr:uid="{00000000-0005-0000-0000-0000AF200000}"/>
    <cellStyle name="Normal 2 2 11 8 10" xfId="9234" xr:uid="{00000000-0005-0000-0000-0000B0200000}"/>
    <cellStyle name="Normal 2 2 11 8 10 2" xfId="9235" xr:uid="{00000000-0005-0000-0000-0000B1200000}"/>
    <cellStyle name="Normal 2 2 11 8 11" xfId="9236" xr:uid="{00000000-0005-0000-0000-0000B2200000}"/>
    <cellStyle name="Normal 2 2 11 8 2" xfId="9237" xr:uid="{00000000-0005-0000-0000-0000B3200000}"/>
    <cellStyle name="Normal 2 2 11 8 2 2" xfId="9238" xr:uid="{00000000-0005-0000-0000-0000B4200000}"/>
    <cellStyle name="Normal 2 2 11 8 3" xfId="9239" xr:uid="{00000000-0005-0000-0000-0000B5200000}"/>
    <cellStyle name="Normal 2 2 11 8 3 2" xfId="9240" xr:uid="{00000000-0005-0000-0000-0000B6200000}"/>
    <cellStyle name="Normal 2 2 11 8 4" xfId="9241" xr:uid="{00000000-0005-0000-0000-0000B7200000}"/>
    <cellStyle name="Normal 2 2 11 8 4 2" xfId="9242" xr:uid="{00000000-0005-0000-0000-0000B8200000}"/>
    <cellStyle name="Normal 2 2 11 8 5" xfId="9243" xr:uid="{00000000-0005-0000-0000-0000B9200000}"/>
    <cellStyle name="Normal 2 2 11 8 5 2" xfId="9244" xr:uid="{00000000-0005-0000-0000-0000BA200000}"/>
    <cellStyle name="Normal 2 2 11 8 6" xfId="9245" xr:uid="{00000000-0005-0000-0000-0000BB200000}"/>
    <cellStyle name="Normal 2 2 11 8 6 2" xfId="9246" xr:uid="{00000000-0005-0000-0000-0000BC200000}"/>
    <cellStyle name="Normal 2 2 11 8 7" xfId="9247" xr:uid="{00000000-0005-0000-0000-0000BD200000}"/>
    <cellStyle name="Normal 2 2 11 8 7 2" xfId="9248" xr:uid="{00000000-0005-0000-0000-0000BE200000}"/>
    <cellStyle name="Normal 2 2 11 8 8" xfId="9249" xr:uid="{00000000-0005-0000-0000-0000BF200000}"/>
    <cellStyle name="Normal 2 2 11 8 8 2" xfId="9250" xr:uid="{00000000-0005-0000-0000-0000C0200000}"/>
    <cellStyle name="Normal 2 2 11 8 9" xfId="9251" xr:uid="{00000000-0005-0000-0000-0000C1200000}"/>
    <cellStyle name="Normal 2 2 11 8 9 2" xfId="9252" xr:uid="{00000000-0005-0000-0000-0000C2200000}"/>
    <cellStyle name="Normal 2 2 11 9" xfId="9253" xr:uid="{00000000-0005-0000-0000-0000C3200000}"/>
    <cellStyle name="Normal 2 2 11 9 2" xfId="9254" xr:uid="{00000000-0005-0000-0000-0000C4200000}"/>
    <cellStyle name="Normal 2 2 12" xfId="154" xr:uid="{00000000-0005-0000-0000-0000C5200000}"/>
    <cellStyle name="Normal 2 2 12 2" xfId="155" xr:uid="{00000000-0005-0000-0000-0000C6200000}"/>
    <cellStyle name="Normal 2 2 13" xfId="156" xr:uid="{00000000-0005-0000-0000-0000C7200000}"/>
    <cellStyle name="Normal 2 2 13 2" xfId="157" xr:uid="{00000000-0005-0000-0000-0000C8200000}"/>
    <cellStyle name="Normal 2 2 14" xfId="158" xr:uid="{00000000-0005-0000-0000-0000C9200000}"/>
    <cellStyle name="Normal 2 2 14 2" xfId="159" xr:uid="{00000000-0005-0000-0000-0000CA200000}"/>
    <cellStyle name="Normal 2 2 15" xfId="160" xr:uid="{00000000-0005-0000-0000-0000CB200000}"/>
    <cellStyle name="Normal 2 2 15 10" xfId="9255" xr:uid="{00000000-0005-0000-0000-0000CC200000}"/>
    <cellStyle name="Normal 2 2 15 10 2" xfId="9256" xr:uid="{00000000-0005-0000-0000-0000CD200000}"/>
    <cellStyle name="Normal 2 2 15 11" xfId="9257" xr:uid="{00000000-0005-0000-0000-0000CE200000}"/>
    <cellStyle name="Normal 2 2 15 11 2" xfId="9258" xr:uid="{00000000-0005-0000-0000-0000CF200000}"/>
    <cellStyle name="Normal 2 2 15 12" xfId="9259" xr:uid="{00000000-0005-0000-0000-0000D0200000}"/>
    <cellStyle name="Normal 2 2 15 12 2" xfId="9260" xr:uid="{00000000-0005-0000-0000-0000D1200000}"/>
    <cellStyle name="Normal 2 2 15 13" xfId="9261" xr:uid="{00000000-0005-0000-0000-0000D2200000}"/>
    <cellStyle name="Normal 2 2 15 13 2" xfId="9262" xr:uid="{00000000-0005-0000-0000-0000D3200000}"/>
    <cellStyle name="Normal 2 2 15 14" xfId="9263" xr:uid="{00000000-0005-0000-0000-0000D4200000}"/>
    <cellStyle name="Normal 2 2 15 14 2" xfId="9264" xr:uid="{00000000-0005-0000-0000-0000D5200000}"/>
    <cellStyle name="Normal 2 2 15 15" xfId="9265" xr:uid="{00000000-0005-0000-0000-0000D6200000}"/>
    <cellStyle name="Normal 2 2 15 15 2" xfId="9266" xr:uid="{00000000-0005-0000-0000-0000D7200000}"/>
    <cellStyle name="Normal 2 2 15 16" xfId="9267" xr:uid="{00000000-0005-0000-0000-0000D8200000}"/>
    <cellStyle name="Normal 2 2 15 16 2" xfId="9268" xr:uid="{00000000-0005-0000-0000-0000D9200000}"/>
    <cellStyle name="Normal 2 2 15 17" xfId="9269" xr:uid="{00000000-0005-0000-0000-0000DA200000}"/>
    <cellStyle name="Normal 2 2 15 2" xfId="161" xr:uid="{00000000-0005-0000-0000-0000DB200000}"/>
    <cellStyle name="Normal 2 2 15 2 2" xfId="162" xr:uid="{00000000-0005-0000-0000-0000DC200000}"/>
    <cellStyle name="Normal 2 2 15 3" xfId="163" xr:uid="{00000000-0005-0000-0000-0000DD200000}"/>
    <cellStyle name="Normal 2 2 15 3 2" xfId="164" xr:uid="{00000000-0005-0000-0000-0000DE200000}"/>
    <cellStyle name="Normal 2 2 15 4" xfId="165" xr:uid="{00000000-0005-0000-0000-0000DF200000}"/>
    <cellStyle name="Normal 2 2 15 4 2" xfId="166" xr:uid="{00000000-0005-0000-0000-0000E0200000}"/>
    <cellStyle name="Normal 2 2 15 5" xfId="167" xr:uid="{00000000-0005-0000-0000-0000E1200000}"/>
    <cellStyle name="Normal 2 2 15 5 2" xfId="168" xr:uid="{00000000-0005-0000-0000-0000E2200000}"/>
    <cellStyle name="Normal 2 2 15 6" xfId="9270" xr:uid="{00000000-0005-0000-0000-0000E3200000}"/>
    <cellStyle name="Normal 2 2 15 6 10" xfId="9271" xr:uid="{00000000-0005-0000-0000-0000E4200000}"/>
    <cellStyle name="Normal 2 2 15 6 10 2" xfId="9272" xr:uid="{00000000-0005-0000-0000-0000E5200000}"/>
    <cellStyle name="Normal 2 2 15 6 11" xfId="9273" xr:uid="{00000000-0005-0000-0000-0000E6200000}"/>
    <cellStyle name="Normal 2 2 15 6 11 2" xfId="9274" xr:uid="{00000000-0005-0000-0000-0000E7200000}"/>
    <cellStyle name="Normal 2 2 15 6 12" xfId="9275" xr:uid="{00000000-0005-0000-0000-0000E8200000}"/>
    <cellStyle name="Normal 2 2 15 6 2" xfId="9276" xr:uid="{00000000-0005-0000-0000-0000E9200000}"/>
    <cellStyle name="Normal 2 2 15 6 2 10" xfId="9277" xr:uid="{00000000-0005-0000-0000-0000EA200000}"/>
    <cellStyle name="Normal 2 2 15 6 2 10 2" xfId="9278" xr:uid="{00000000-0005-0000-0000-0000EB200000}"/>
    <cellStyle name="Normal 2 2 15 6 2 11" xfId="9279" xr:uid="{00000000-0005-0000-0000-0000EC200000}"/>
    <cellStyle name="Normal 2 2 15 6 2 2" xfId="9280" xr:uid="{00000000-0005-0000-0000-0000ED200000}"/>
    <cellStyle name="Normal 2 2 15 6 2 2 2" xfId="9281" xr:uid="{00000000-0005-0000-0000-0000EE200000}"/>
    <cellStyle name="Normal 2 2 15 6 2 3" xfId="9282" xr:uid="{00000000-0005-0000-0000-0000EF200000}"/>
    <cellStyle name="Normal 2 2 15 6 2 3 2" xfId="9283" xr:uid="{00000000-0005-0000-0000-0000F0200000}"/>
    <cellStyle name="Normal 2 2 15 6 2 4" xfId="9284" xr:uid="{00000000-0005-0000-0000-0000F1200000}"/>
    <cellStyle name="Normal 2 2 15 6 2 4 2" xfId="9285" xr:uid="{00000000-0005-0000-0000-0000F2200000}"/>
    <cellStyle name="Normal 2 2 15 6 2 5" xfId="9286" xr:uid="{00000000-0005-0000-0000-0000F3200000}"/>
    <cellStyle name="Normal 2 2 15 6 2 5 2" xfId="9287" xr:uid="{00000000-0005-0000-0000-0000F4200000}"/>
    <cellStyle name="Normal 2 2 15 6 2 6" xfId="9288" xr:uid="{00000000-0005-0000-0000-0000F5200000}"/>
    <cellStyle name="Normal 2 2 15 6 2 6 2" xfId="9289" xr:uid="{00000000-0005-0000-0000-0000F6200000}"/>
    <cellStyle name="Normal 2 2 15 6 2 7" xfId="9290" xr:uid="{00000000-0005-0000-0000-0000F7200000}"/>
    <cellStyle name="Normal 2 2 15 6 2 7 2" xfId="9291" xr:uid="{00000000-0005-0000-0000-0000F8200000}"/>
    <cellStyle name="Normal 2 2 15 6 2 8" xfId="9292" xr:uid="{00000000-0005-0000-0000-0000F9200000}"/>
    <cellStyle name="Normal 2 2 15 6 2 8 2" xfId="9293" xr:uid="{00000000-0005-0000-0000-0000FA200000}"/>
    <cellStyle name="Normal 2 2 15 6 2 9" xfId="9294" xr:uid="{00000000-0005-0000-0000-0000FB200000}"/>
    <cellStyle name="Normal 2 2 15 6 2 9 2" xfId="9295" xr:uid="{00000000-0005-0000-0000-0000FC200000}"/>
    <cellStyle name="Normal 2 2 15 6 3" xfId="9296" xr:uid="{00000000-0005-0000-0000-0000FD200000}"/>
    <cellStyle name="Normal 2 2 15 6 3 2" xfId="9297" xr:uid="{00000000-0005-0000-0000-0000FE200000}"/>
    <cellStyle name="Normal 2 2 15 6 4" xfId="9298" xr:uid="{00000000-0005-0000-0000-0000FF200000}"/>
    <cellStyle name="Normal 2 2 15 6 4 2" xfId="9299" xr:uid="{00000000-0005-0000-0000-000000210000}"/>
    <cellStyle name="Normal 2 2 15 6 5" xfId="9300" xr:uid="{00000000-0005-0000-0000-000001210000}"/>
    <cellStyle name="Normal 2 2 15 6 5 2" xfId="9301" xr:uid="{00000000-0005-0000-0000-000002210000}"/>
    <cellStyle name="Normal 2 2 15 6 6" xfId="9302" xr:uid="{00000000-0005-0000-0000-000003210000}"/>
    <cellStyle name="Normal 2 2 15 6 6 2" xfId="9303" xr:uid="{00000000-0005-0000-0000-000004210000}"/>
    <cellStyle name="Normal 2 2 15 6 7" xfId="9304" xr:uid="{00000000-0005-0000-0000-000005210000}"/>
    <cellStyle name="Normal 2 2 15 6 7 2" xfId="9305" xr:uid="{00000000-0005-0000-0000-000006210000}"/>
    <cellStyle name="Normal 2 2 15 6 8" xfId="9306" xr:uid="{00000000-0005-0000-0000-000007210000}"/>
    <cellStyle name="Normal 2 2 15 6 8 2" xfId="9307" xr:uid="{00000000-0005-0000-0000-000008210000}"/>
    <cellStyle name="Normal 2 2 15 6 9" xfId="9308" xr:uid="{00000000-0005-0000-0000-000009210000}"/>
    <cellStyle name="Normal 2 2 15 6 9 2" xfId="9309" xr:uid="{00000000-0005-0000-0000-00000A210000}"/>
    <cellStyle name="Normal 2 2 15 7" xfId="9310" xr:uid="{00000000-0005-0000-0000-00000B210000}"/>
    <cellStyle name="Normal 2 2 15 7 10" xfId="9311" xr:uid="{00000000-0005-0000-0000-00000C210000}"/>
    <cellStyle name="Normal 2 2 15 7 10 2" xfId="9312" xr:uid="{00000000-0005-0000-0000-00000D210000}"/>
    <cellStyle name="Normal 2 2 15 7 11" xfId="9313" xr:uid="{00000000-0005-0000-0000-00000E210000}"/>
    <cellStyle name="Normal 2 2 15 7 2" xfId="9314" xr:uid="{00000000-0005-0000-0000-00000F210000}"/>
    <cellStyle name="Normal 2 2 15 7 2 2" xfId="9315" xr:uid="{00000000-0005-0000-0000-000010210000}"/>
    <cellStyle name="Normal 2 2 15 7 3" xfId="9316" xr:uid="{00000000-0005-0000-0000-000011210000}"/>
    <cellStyle name="Normal 2 2 15 7 3 2" xfId="9317" xr:uid="{00000000-0005-0000-0000-000012210000}"/>
    <cellStyle name="Normal 2 2 15 7 4" xfId="9318" xr:uid="{00000000-0005-0000-0000-000013210000}"/>
    <cellStyle name="Normal 2 2 15 7 4 2" xfId="9319" xr:uid="{00000000-0005-0000-0000-000014210000}"/>
    <cellStyle name="Normal 2 2 15 7 5" xfId="9320" xr:uid="{00000000-0005-0000-0000-000015210000}"/>
    <cellStyle name="Normal 2 2 15 7 5 2" xfId="9321" xr:uid="{00000000-0005-0000-0000-000016210000}"/>
    <cellStyle name="Normal 2 2 15 7 6" xfId="9322" xr:uid="{00000000-0005-0000-0000-000017210000}"/>
    <cellStyle name="Normal 2 2 15 7 6 2" xfId="9323" xr:uid="{00000000-0005-0000-0000-000018210000}"/>
    <cellStyle name="Normal 2 2 15 7 7" xfId="9324" xr:uid="{00000000-0005-0000-0000-000019210000}"/>
    <cellStyle name="Normal 2 2 15 7 7 2" xfId="9325" xr:uid="{00000000-0005-0000-0000-00001A210000}"/>
    <cellStyle name="Normal 2 2 15 7 8" xfId="9326" xr:uid="{00000000-0005-0000-0000-00001B210000}"/>
    <cellStyle name="Normal 2 2 15 7 8 2" xfId="9327" xr:uid="{00000000-0005-0000-0000-00001C210000}"/>
    <cellStyle name="Normal 2 2 15 7 9" xfId="9328" xr:uid="{00000000-0005-0000-0000-00001D210000}"/>
    <cellStyle name="Normal 2 2 15 7 9 2" xfId="9329" xr:uid="{00000000-0005-0000-0000-00001E210000}"/>
    <cellStyle name="Normal 2 2 15 8" xfId="9330" xr:uid="{00000000-0005-0000-0000-00001F210000}"/>
    <cellStyle name="Normal 2 2 15 8 2" xfId="9331" xr:uid="{00000000-0005-0000-0000-000020210000}"/>
    <cellStyle name="Normal 2 2 15 9" xfId="9332" xr:uid="{00000000-0005-0000-0000-000021210000}"/>
    <cellStyle name="Normal 2 2 15 9 2" xfId="9333" xr:uid="{00000000-0005-0000-0000-000022210000}"/>
    <cellStyle name="Normal 2 2 16" xfId="169" xr:uid="{00000000-0005-0000-0000-000023210000}"/>
    <cellStyle name="Normal 2 2 16 10" xfId="9334" xr:uid="{00000000-0005-0000-0000-000024210000}"/>
    <cellStyle name="Normal 2 2 16 10 2" xfId="9335" xr:uid="{00000000-0005-0000-0000-000025210000}"/>
    <cellStyle name="Normal 2 2 16 11" xfId="9336" xr:uid="{00000000-0005-0000-0000-000026210000}"/>
    <cellStyle name="Normal 2 2 16 11 2" xfId="9337" xr:uid="{00000000-0005-0000-0000-000027210000}"/>
    <cellStyle name="Normal 2 2 16 12" xfId="9338" xr:uid="{00000000-0005-0000-0000-000028210000}"/>
    <cellStyle name="Normal 2 2 16 12 2" xfId="9339" xr:uid="{00000000-0005-0000-0000-000029210000}"/>
    <cellStyle name="Normal 2 2 16 13" xfId="9340" xr:uid="{00000000-0005-0000-0000-00002A210000}"/>
    <cellStyle name="Normal 2 2 16 2" xfId="9341" xr:uid="{00000000-0005-0000-0000-00002B210000}"/>
    <cellStyle name="Normal 2 2 16 2 10" xfId="9342" xr:uid="{00000000-0005-0000-0000-00002C210000}"/>
    <cellStyle name="Normal 2 2 16 2 10 2" xfId="9343" xr:uid="{00000000-0005-0000-0000-00002D210000}"/>
    <cellStyle name="Normal 2 2 16 2 11" xfId="9344" xr:uid="{00000000-0005-0000-0000-00002E210000}"/>
    <cellStyle name="Normal 2 2 16 2 11 2" xfId="9345" xr:uid="{00000000-0005-0000-0000-00002F210000}"/>
    <cellStyle name="Normal 2 2 16 2 12" xfId="9346" xr:uid="{00000000-0005-0000-0000-000030210000}"/>
    <cellStyle name="Normal 2 2 16 2 2" xfId="9347" xr:uid="{00000000-0005-0000-0000-000031210000}"/>
    <cellStyle name="Normal 2 2 16 2 2 10" xfId="9348" xr:uid="{00000000-0005-0000-0000-000032210000}"/>
    <cellStyle name="Normal 2 2 16 2 2 10 2" xfId="9349" xr:uid="{00000000-0005-0000-0000-000033210000}"/>
    <cellStyle name="Normal 2 2 16 2 2 11" xfId="9350" xr:uid="{00000000-0005-0000-0000-000034210000}"/>
    <cellStyle name="Normal 2 2 16 2 2 2" xfId="9351" xr:uid="{00000000-0005-0000-0000-000035210000}"/>
    <cellStyle name="Normal 2 2 16 2 2 2 2" xfId="9352" xr:uid="{00000000-0005-0000-0000-000036210000}"/>
    <cellStyle name="Normal 2 2 16 2 2 3" xfId="9353" xr:uid="{00000000-0005-0000-0000-000037210000}"/>
    <cellStyle name="Normal 2 2 16 2 2 3 2" xfId="9354" xr:uid="{00000000-0005-0000-0000-000038210000}"/>
    <cellStyle name="Normal 2 2 16 2 2 4" xfId="9355" xr:uid="{00000000-0005-0000-0000-000039210000}"/>
    <cellStyle name="Normal 2 2 16 2 2 4 2" xfId="9356" xr:uid="{00000000-0005-0000-0000-00003A210000}"/>
    <cellStyle name="Normal 2 2 16 2 2 5" xfId="9357" xr:uid="{00000000-0005-0000-0000-00003B210000}"/>
    <cellStyle name="Normal 2 2 16 2 2 5 2" xfId="9358" xr:uid="{00000000-0005-0000-0000-00003C210000}"/>
    <cellStyle name="Normal 2 2 16 2 2 6" xfId="9359" xr:uid="{00000000-0005-0000-0000-00003D210000}"/>
    <cellStyle name="Normal 2 2 16 2 2 6 2" xfId="9360" xr:uid="{00000000-0005-0000-0000-00003E210000}"/>
    <cellStyle name="Normal 2 2 16 2 2 7" xfId="9361" xr:uid="{00000000-0005-0000-0000-00003F210000}"/>
    <cellStyle name="Normal 2 2 16 2 2 7 2" xfId="9362" xr:uid="{00000000-0005-0000-0000-000040210000}"/>
    <cellStyle name="Normal 2 2 16 2 2 8" xfId="9363" xr:uid="{00000000-0005-0000-0000-000041210000}"/>
    <cellStyle name="Normal 2 2 16 2 2 8 2" xfId="9364" xr:uid="{00000000-0005-0000-0000-000042210000}"/>
    <cellStyle name="Normal 2 2 16 2 2 9" xfId="9365" xr:uid="{00000000-0005-0000-0000-000043210000}"/>
    <cellStyle name="Normal 2 2 16 2 2 9 2" xfId="9366" xr:uid="{00000000-0005-0000-0000-000044210000}"/>
    <cellStyle name="Normal 2 2 16 2 3" xfId="9367" xr:uid="{00000000-0005-0000-0000-000045210000}"/>
    <cellStyle name="Normal 2 2 16 2 3 2" xfId="9368" xr:uid="{00000000-0005-0000-0000-000046210000}"/>
    <cellStyle name="Normal 2 2 16 2 4" xfId="9369" xr:uid="{00000000-0005-0000-0000-000047210000}"/>
    <cellStyle name="Normal 2 2 16 2 4 2" xfId="9370" xr:uid="{00000000-0005-0000-0000-000048210000}"/>
    <cellStyle name="Normal 2 2 16 2 5" xfId="9371" xr:uid="{00000000-0005-0000-0000-000049210000}"/>
    <cellStyle name="Normal 2 2 16 2 5 2" xfId="9372" xr:uid="{00000000-0005-0000-0000-00004A210000}"/>
    <cellStyle name="Normal 2 2 16 2 6" xfId="9373" xr:uid="{00000000-0005-0000-0000-00004B210000}"/>
    <cellStyle name="Normal 2 2 16 2 6 2" xfId="9374" xr:uid="{00000000-0005-0000-0000-00004C210000}"/>
    <cellStyle name="Normal 2 2 16 2 7" xfId="9375" xr:uid="{00000000-0005-0000-0000-00004D210000}"/>
    <cellStyle name="Normal 2 2 16 2 7 2" xfId="9376" xr:uid="{00000000-0005-0000-0000-00004E210000}"/>
    <cellStyle name="Normal 2 2 16 2 8" xfId="9377" xr:uid="{00000000-0005-0000-0000-00004F210000}"/>
    <cellStyle name="Normal 2 2 16 2 8 2" xfId="9378" xr:uid="{00000000-0005-0000-0000-000050210000}"/>
    <cellStyle name="Normal 2 2 16 2 9" xfId="9379" xr:uid="{00000000-0005-0000-0000-000051210000}"/>
    <cellStyle name="Normal 2 2 16 2 9 2" xfId="9380" xr:uid="{00000000-0005-0000-0000-000052210000}"/>
    <cellStyle name="Normal 2 2 16 3" xfId="9381" xr:uid="{00000000-0005-0000-0000-000053210000}"/>
    <cellStyle name="Normal 2 2 16 3 10" xfId="9382" xr:uid="{00000000-0005-0000-0000-000054210000}"/>
    <cellStyle name="Normal 2 2 16 3 10 2" xfId="9383" xr:uid="{00000000-0005-0000-0000-000055210000}"/>
    <cellStyle name="Normal 2 2 16 3 11" xfId="9384" xr:uid="{00000000-0005-0000-0000-000056210000}"/>
    <cellStyle name="Normal 2 2 16 3 2" xfId="9385" xr:uid="{00000000-0005-0000-0000-000057210000}"/>
    <cellStyle name="Normal 2 2 16 3 2 2" xfId="9386" xr:uid="{00000000-0005-0000-0000-000058210000}"/>
    <cellStyle name="Normal 2 2 16 3 3" xfId="9387" xr:uid="{00000000-0005-0000-0000-000059210000}"/>
    <cellStyle name="Normal 2 2 16 3 3 2" xfId="9388" xr:uid="{00000000-0005-0000-0000-00005A210000}"/>
    <cellStyle name="Normal 2 2 16 3 4" xfId="9389" xr:uid="{00000000-0005-0000-0000-00005B210000}"/>
    <cellStyle name="Normal 2 2 16 3 4 2" xfId="9390" xr:uid="{00000000-0005-0000-0000-00005C210000}"/>
    <cellStyle name="Normal 2 2 16 3 5" xfId="9391" xr:uid="{00000000-0005-0000-0000-00005D210000}"/>
    <cellStyle name="Normal 2 2 16 3 5 2" xfId="9392" xr:uid="{00000000-0005-0000-0000-00005E210000}"/>
    <cellStyle name="Normal 2 2 16 3 6" xfId="9393" xr:uid="{00000000-0005-0000-0000-00005F210000}"/>
    <cellStyle name="Normal 2 2 16 3 6 2" xfId="9394" xr:uid="{00000000-0005-0000-0000-000060210000}"/>
    <cellStyle name="Normal 2 2 16 3 7" xfId="9395" xr:uid="{00000000-0005-0000-0000-000061210000}"/>
    <cellStyle name="Normal 2 2 16 3 7 2" xfId="9396" xr:uid="{00000000-0005-0000-0000-000062210000}"/>
    <cellStyle name="Normal 2 2 16 3 8" xfId="9397" xr:uid="{00000000-0005-0000-0000-000063210000}"/>
    <cellStyle name="Normal 2 2 16 3 8 2" xfId="9398" xr:uid="{00000000-0005-0000-0000-000064210000}"/>
    <cellStyle name="Normal 2 2 16 3 9" xfId="9399" xr:uid="{00000000-0005-0000-0000-000065210000}"/>
    <cellStyle name="Normal 2 2 16 3 9 2" xfId="9400" xr:uid="{00000000-0005-0000-0000-000066210000}"/>
    <cellStyle name="Normal 2 2 16 4" xfId="9401" xr:uid="{00000000-0005-0000-0000-000067210000}"/>
    <cellStyle name="Normal 2 2 16 4 2" xfId="9402" xr:uid="{00000000-0005-0000-0000-000068210000}"/>
    <cellStyle name="Normal 2 2 16 5" xfId="9403" xr:uid="{00000000-0005-0000-0000-000069210000}"/>
    <cellStyle name="Normal 2 2 16 5 2" xfId="9404" xr:uid="{00000000-0005-0000-0000-00006A210000}"/>
    <cellStyle name="Normal 2 2 16 6" xfId="9405" xr:uid="{00000000-0005-0000-0000-00006B210000}"/>
    <cellStyle name="Normal 2 2 16 6 2" xfId="9406" xr:uid="{00000000-0005-0000-0000-00006C210000}"/>
    <cellStyle name="Normal 2 2 16 7" xfId="9407" xr:uid="{00000000-0005-0000-0000-00006D210000}"/>
    <cellStyle name="Normal 2 2 16 7 2" xfId="9408" xr:uid="{00000000-0005-0000-0000-00006E210000}"/>
    <cellStyle name="Normal 2 2 16 8" xfId="9409" xr:uid="{00000000-0005-0000-0000-00006F210000}"/>
    <cellStyle name="Normal 2 2 16 8 2" xfId="9410" xr:uid="{00000000-0005-0000-0000-000070210000}"/>
    <cellStyle name="Normal 2 2 16 9" xfId="9411" xr:uid="{00000000-0005-0000-0000-000071210000}"/>
    <cellStyle name="Normal 2 2 16 9 2" xfId="9412" xr:uid="{00000000-0005-0000-0000-000072210000}"/>
    <cellStyle name="Normal 2 2 17" xfId="170" xr:uid="{00000000-0005-0000-0000-000073210000}"/>
    <cellStyle name="Normal 2 2 17 10" xfId="9413" xr:uid="{00000000-0005-0000-0000-000074210000}"/>
    <cellStyle name="Normal 2 2 17 10 2" xfId="9414" xr:uid="{00000000-0005-0000-0000-000075210000}"/>
    <cellStyle name="Normal 2 2 17 11" xfId="9415" xr:uid="{00000000-0005-0000-0000-000076210000}"/>
    <cellStyle name="Normal 2 2 17 11 2" xfId="9416" xr:uid="{00000000-0005-0000-0000-000077210000}"/>
    <cellStyle name="Normal 2 2 17 12" xfId="9417" xr:uid="{00000000-0005-0000-0000-000078210000}"/>
    <cellStyle name="Normal 2 2 17 12 2" xfId="9418" xr:uid="{00000000-0005-0000-0000-000079210000}"/>
    <cellStyle name="Normal 2 2 17 13" xfId="9419" xr:uid="{00000000-0005-0000-0000-00007A210000}"/>
    <cellStyle name="Normal 2 2 17 2" xfId="9420" xr:uid="{00000000-0005-0000-0000-00007B210000}"/>
    <cellStyle name="Normal 2 2 17 2 10" xfId="9421" xr:uid="{00000000-0005-0000-0000-00007C210000}"/>
    <cellStyle name="Normal 2 2 17 2 10 2" xfId="9422" xr:uid="{00000000-0005-0000-0000-00007D210000}"/>
    <cellStyle name="Normal 2 2 17 2 11" xfId="9423" xr:uid="{00000000-0005-0000-0000-00007E210000}"/>
    <cellStyle name="Normal 2 2 17 2 11 2" xfId="9424" xr:uid="{00000000-0005-0000-0000-00007F210000}"/>
    <cellStyle name="Normal 2 2 17 2 12" xfId="9425" xr:uid="{00000000-0005-0000-0000-000080210000}"/>
    <cellStyle name="Normal 2 2 17 2 2" xfId="9426" xr:uid="{00000000-0005-0000-0000-000081210000}"/>
    <cellStyle name="Normal 2 2 17 2 2 10" xfId="9427" xr:uid="{00000000-0005-0000-0000-000082210000}"/>
    <cellStyle name="Normal 2 2 17 2 2 10 2" xfId="9428" xr:uid="{00000000-0005-0000-0000-000083210000}"/>
    <cellStyle name="Normal 2 2 17 2 2 11" xfId="9429" xr:uid="{00000000-0005-0000-0000-000084210000}"/>
    <cellStyle name="Normal 2 2 17 2 2 2" xfId="9430" xr:uid="{00000000-0005-0000-0000-000085210000}"/>
    <cellStyle name="Normal 2 2 17 2 2 2 2" xfId="9431" xr:uid="{00000000-0005-0000-0000-000086210000}"/>
    <cellStyle name="Normal 2 2 17 2 2 3" xfId="9432" xr:uid="{00000000-0005-0000-0000-000087210000}"/>
    <cellStyle name="Normal 2 2 17 2 2 3 2" xfId="9433" xr:uid="{00000000-0005-0000-0000-000088210000}"/>
    <cellStyle name="Normal 2 2 17 2 2 4" xfId="9434" xr:uid="{00000000-0005-0000-0000-000089210000}"/>
    <cellStyle name="Normal 2 2 17 2 2 4 2" xfId="9435" xr:uid="{00000000-0005-0000-0000-00008A210000}"/>
    <cellStyle name="Normal 2 2 17 2 2 5" xfId="9436" xr:uid="{00000000-0005-0000-0000-00008B210000}"/>
    <cellStyle name="Normal 2 2 17 2 2 5 2" xfId="9437" xr:uid="{00000000-0005-0000-0000-00008C210000}"/>
    <cellStyle name="Normal 2 2 17 2 2 6" xfId="9438" xr:uid="{00000000-0005-0000-0000-00008D210000}"/>
    <cellStyle name="Normal 2 2 17 2 2 6 2" xfId="9439" xr:uid="{00000000-0005-0000-0000-00008E210000}"/>
    <cellStyle name="Normal 2 2 17 2 2 7" xfId="9440" xr:uid="{00000000-0005-0000-0000-00008F210000}"/>
    <cellStyle name="Normal 2 2 17 2 2 7 2" xfId="9441" xr:uid="{00000000-0005-0000-0000-000090210000}"/>
    <cellStyle name="Normal 2 2 17 2 2 8" xfId="9442" xr:uid="{00000000-0005-0000-0000-000091210000}"/>
    <cellStyle name="Normal 2 2 17 2 2 8 2" xfId="9443" xr:uid="{00000000-0005-0000-0000-000092210000}"/>
    <cellStyle name="Normal 2 2 17 2 2 9" xfId="9444" xr:uid="{00000000-0005-0000-0000-000093210000}"/>
    <cellStyle name="Normal 2 2 17 2 2 9 2" xfId="9445" xr:uid="{00000000-0005-0000-0000-000094210000}"/>
    <cellStyle name="Normal 2 2 17 2 3" xfId="9446" xr:uid="{00000000-0005-0000-0000-000095210000}"/>
    <cellStyle name="Normal 2 2 17 2 3 2" xfId="9447" xr:uid="{00000000-0005-0000-0000-000096210000}"/>
    <cellStyle name="Normal 2 2 17 2 4" xfId="9448" xr:uid="{00000000-0005-0000-0000-000097210000}"/>
    <cellStyle name="Normal 2 2 17 2 4 2" xfId="9449" xr:uid="{00000000-0005-0000-0000-000098210000}"/>
    <cellStyle name="Normal 2 2 17 2 5" xfId="9450" xr:uid="{00000000-0005-0000-0000-000099210000}"/>
    <cellStyle name="Normal 2 2 17 2 5 2" xfId="9451" xr:uid="{00000000-0005-0000-0000-00009A210000}"/>
    <cellStyle name="Normal 2 2 17 2 6" xfId="9452" xr:uid="{00000000-0005-0000-0000-00009B210000}"/>
    <cellStyle name="Normal 2 2 17 2 6 2" xfId="9453" xr:uid="{00000000-0005-0000-0000-00009C210000}"/>
    <cellStyle name="Normal 2 2 17 2 7" xfId="9454" xr:uid="{00000000-0005-0000-0000-00009D210000}"/>
    <cellStyle name="Normal 2 2 17 2 7 2" xfId="9455" xr:uid="{00000000-0005-0000-0000-00009E210000}"/>
    <cellStyle name="Normal 2 2 17 2 8" xfId="9456" xr:uid="{00000000-0005-0000-0000-00009F210000}"/>
    <cellStyle name="Normal 2 2 17 2 8 2" xfId="9457" xr:uid="{00000000-0005-0000-0000-0000A0210000}"/>
    <cellStyle name="Normal 2 2 17 2 9" xfId="9458" xr:uid="{00000000-0005-0000-0000-0000A1210000}"/>
    <cellStyle name="Normal 2 2 17 2 9 2" xfId="9459" xr:uid="{00000000-0005-0000-0000-0000A2210000}"/>
    <cellStyle name="Normal 2 2 17 3" xfId="9460" xr:uid="{00000000-0005-0000-0000-0000A3210000}"/>
    <cellStyle name="Normal 2 2 17 3 10" xfId="9461" xr:uid="{00000000-0005-0000-0000-0000A4210000}"/>
    <cellStyle name="Normal 2 2 17 3 10 2" xfId="9462" xr:uid="{00000000-0005-0000-0000-0000A5210000}"/>
    <cellStyle name="Normal 2 2 17 3 11" xfId="9463" xr:uid="{00000000-0005-0000-0000-0000A6210000}"/>
    <cellStyle name="Normal 2 2 17 3 2" xfId="9464" xr:uid="{00000000-0005-0000-0000-0000A7210000}"/>
    <cellStyle name="Normal 2 2 17 3 2 2" xfId="9465" xr:uid="{00000000-0005-0000-0000-0000A8210000}"/>
    <cellStyle name="Normal 2 2 17 3 3" xfId="9466" xr:uid="{00000000-0005-0000-0000-0000A9210000}"/>
    <cellStyle name="Normal 2 2 17 3 3 2" xfId="9467" xr:uid="{00000000-0005-0000-0000-0000AA210000}"/>
    <cellStyle name="Normal 2 2 17 3 4" xfId="9468" xr:uid="{00000000-0005-0000-0000-0000AB210000}"/>
    <cellStyle name="Normal 2 2 17 3 4 2" xfId="9469" xr:uid="{00000000-0005-0000-0000-0000AC210000}"/>
    <cellStyle name="Normal 2 2 17 3 5" xfId="9470" xr:uid="{00000000-0005-0000-0000-0000AD210000}"/>
    <cellStyle name="Normal 2 2 17 3 5 2" xfId="9471" xr:uid="{00000000-0005-0000-0000-0000AE210000}"/>
    <cellStyle name="Normal 2 2 17 3 6" xfId="9472" xr:uid="{00000000-0005-0000-0000-0000AF210000}"/>
    <cellStyle name="Normal 2 2 17 3 6 2" xfId="9473" xr:uid="{00000000-0005-0000-0000-0000B0210000}"/>
    <cellStyle name="Normal 2 2 17 3 7" xfId="9474" xr:uid="{00000000-0005-0000-0000-0000B1210000}"/>
    <cellStyle name="Normal 2 2 17 3 7 2" xfId="9475" xr:uid="{00000000-0005-0000-0000-0000B2210000}"/>
    <cellStyle name="Normal 2 2 17 3 8" xfId="9476" xr:uid="{00000000-0005-0000-0000-0000B3210000}"/>
    <cellStyle name="Normal 2 2 17 3 8 2" xfId="9477" xr:uid="{00000000-0005-0000-0000-0000B4210000}"/>
    <cellStyle name="Normal 2 2 17 3 9" xfId="9478" xr:uid="{00000000-0005-0000-0000-0000B5210000}"/>
    <cellStyle name="Normal 2 2 17 3 9 2" xfId="9479" xr:uid="{00000000-0005-0000-0000-0000B6210000}"/>
    <cellStyle name="Normal 2 2 17 4" xfId="9480" xr:uid="{00000000-0005-0000-0000-0000B7210000}"/>
    <cellStyle name="Normal 2 2 17 4 2" xfId="9481" xr:uid="{00000000-0005-0000-0000-0000B8210000}"/>
    <cellStyle name="Normal 2 2 17 5" xfId="9482" xr:uid="{00000000-0005-0000-0000-0000B9210000}"/>
    <cellStyle name="Normal 2 2 17 5 2" xfId="9483" xr:uid="{00000000-0005-0000-0000-0000BA210000}"/>
    <cellStyle name="Normal 2 2 17 6" xfId="9484" xr:uid="{00000000-0005-0000-0000-0000BB210000}"/>
    <cellStyle name="Normal 2 2 17 6 2" xfId="9485" xr:uid="{00000000-0005-0000-0000-0000BC210000}"/>
    <cellStyle name="Normal 2 2 17 7" xfId="9486" xr:uid="{00000000-0005-0000-0000-0000BD210000}"/>
    <cellStyle name="Normal 2 2 17 7 2" xfId="9487" xr:uid="{00000000-0005-0000-0000-0000BE210000}"/>
    <cellStyle name="Normal 2 2 17 8" xfId="9488" xr:uid="{00000000-0005-0000-0000-0000BF210000}"/>
    <cellStyle name="Normal 2 2 17 8 2" xfId="9489" xr:uid="{00000000-0005-0000-0000-0000C0210000}"/>
    <cellStyle name="Normal 2 2 17 9" xfId="9490" xr:uid="{00000000-0005-0000-0000-0000C1210000}"/>
    <cellStyle name="Normal 2 2 17 9 2" xfId="9491" xr:uid="{00000000-0005-0000-0000-0000C2210000}"/>
    <cellStyle name="Normal 2 2 18" xfId="171" xr:uid="{00000000-0005-0000-0000-0000C3210000}"/>
    <cellStyle name="Normal 2 2 18 10" xfId="9492" xr:uid="{00000000-0005-0000-0000-0000C4210000}"/>
    <cellStyle name="Normal 2 2 18 10 2" xfId="9493" xr:uid="{00000000-0005-0000-0000-0000C5210000}"/>
    <cellStyle name="Normal 2 2 18 11" xfId="9494" xr:uid="{00000000-0005-0000-0000-0000C6210000}"/>
    <cellStyle name="Normal 2 2 18 11 2" xfId="9495" xr:uid="{00000000-0005-0000-0000-0000C7210000}"/>
    <cellStyle name="Normal 2 2 18 12" xfId="9496" xr:uid="{00000000-0005-0000-0000-0000C8210000}"/>
    <cellStyle name="Normal 2 2 18 12 2" xfId="9497" xr:uid="{00000000-0005-0000-0000-0000C9210000}"/>
    <cellStyle name="Normal 2 2 18 13" xfId="9498" xr:uid="{00000000-0005-0000-0000-0000CA210000}"/>
    <cellStyle name="Normal 2 2 18 2" xfId="9499" xr:uid="{00000000-0005-0000-0000-0000CB210000}"/>
    <cellStyle name="Normal 2 2 18 2 10" xfId="9500" xr:uid="{00000000-0005-0000-0000-0000CC210000}"/>
    <cellStyle name="Normal 2 2 18 2 10 2" xfId="9501" xr:uid="{00000000-0005-0000-0000-0000CD210000}"/>
    <cellStyle name="Normal 2 2 18 2 11" xfId="9502" xr:uid="{00000000-0005-0000-0000-0000CE210000}"/>
    <cellStyle name="Normal 2 2 18 2 11 2" xfId="9503" xr:uid="{00000000-0005-0000-0000-0000CF210000}"/>
    <cellStyle name="Normal 2 2 18 2 12" xfId="9504" xr:uid="{00000000-0005-0000-0000-0000D0210000}"/>
    <cellStyle name="Normal 2 2 18 2 2" xfId="9505" xr:uid="{00000000-0005-0000-0000-0000D1210000}"/>
    <cellStyle name="Normal 2 2 18 2 2 10" xfId="9506" xr:uid="{00000000-0005-0000-0000-0000D2210000}"/>
    <cellStyle name="Normal 2 2 18 2 2 10 2" xfId="9507" xr:uid="{00000000-0005-0000-0000-0000D3210000}"/>
    <cellStyle name="Normal 2 2 18 2 2 11" xfId="9508" xr:uid="{00000000-0005-0000-0000-0000D4210000}"/>
    <cellStyle name="Normal 2 2 18 2 2 2" xfId="9509" xr:uid="{00000000-0005-0000-0000-0000D5210000}"/>
    <cellStyle name="Normal 2 2 18 2 2 2 2" xfId="9510" xr:uid="{00000000-0005-0000-0000-0000D6210000}"/>
    <cellStyle name="Normal 2 2 18 2 2 3" xfId="9511" xr:uid="{00000000-0005-0000-0000-0000D7210000}"/>
    <cellStyle name="Normal 2 2 18 2 2 3 2" xfId="9512" xr:uid="{00000000-0005-0000-0000-0000D8210000}"/>
    <cellStyle name="Normal 2 2 18 2 2 4" xfId="9513" xr:uid="{00000000-0005-0000-0000-0000D9210000}"/>
    <cellStyle name="Normal 2 2 18 2 2 4 2" xfId="9514" xr:uid="{00000000-0005-0000-0000-0000DA210000}"/>
    <cellStyle name="Normal 2 2 18 2 2 5" xfId="9515" xr:uid="{00000000-0005-0000-0000-0000DB210000}"/>
    <cellStyle name="Normal 2 2 18 2 2 5 2" xfId="9516" xr:uid="{00000000-0005-0000-0000-0000DC210000}"/>
    <cellStyle name="Normal 2 2 18 2 2 6" xfId="9517" xr:uid="{00000000-0005-0000-0000-0000DD210000}"/>
    <cellStyle name="Normal 2 2 18 2 2 6 2" xfId="9518" xr:uid="{00000000-0005-0000-0000-0000DE210000}"/>
    <cellStyle name="Normal 2 2 18 2 2 7" xfId="9519" xr:uid="{00000000-0005-0000-0000-0000DF210000}"/>
    <cellStyle name="Normal 2 2 18 2 2 7 2" xfId="9520" xr:uid="{00000000-0005-0000-0000-0000E0210000}"/>
    <cellStyle name="Normal 2 2 18 2 2 8" xfId="9521" xr:uid="{00000000-0005-0000-0000-0000E1210000}"/>
    <cellStyle name="Normal 2 2 18 2 2 8 2" xfId="9522" xr:uid="{00000000-0005-0000-0000-0000E2210000}"/>
    <cellStyle name="Normal 2 2 18 2 2 9" xfId="9523" xr:uid="{00000000-0005-0000-0000-0000E3210000}"/>
    <cellStyle name="Normal 2 2 18 2 2 9 2" xfId="9524" xr:uid="{00000000-0005-0000-0000-0000E4210000}"/>
    <cellStyle name="Normal 2 2 18 2 3" xfId="9525" xr:uid="{00000000-0005-0000-0000-0000E5210000}"/>
    <cellStyle name="Normal 2 2 18 2 3 2" xfId="9526" xr:uid="{00000000-0005-0000-0000-0000E6210000}"/>
    <cellStyle name="Normal 2 2 18 2 4" xfId="9527" xr:uid="{00000000-0005-0000-0000-0000E7210000}"/>
    <cellStyle name="Normal 2 2 18 2 4 2" xfId="9528" xr:uid="{00000000-0005-0000-0000-0000E8210000}"/>
    <cellStyle name="Normal 2 2 18 2 5" xfId="9529" xr:uid="{00000000-0005-0000-0000-0000E9210000}"/>
    <cellStyle name="Normal 2 2 18 2 5 2" xfId="9530" xr:uid="{00000000-0005-0000-0000-0000EA210000}"/>
    <cellStyle name="Normal 2 2 18 2 6" xfId="9531" xr:uid="{00000000-0005-0000-0000-0000EB210000}"/>
    <cellStyle name="Normal 2 2 18 2 6 2" xfId="9532" xr:uid="{00000000-0005-0000-0000-0000EC210000}"/>
    <cellStyle name="Normal 2 2 18 2 7" xfId="9533" xr:uid="{00000000-0005-0000-0000-0000ED210000}"/>
    <cellStyle name="Normal 2 2 18 2 7 2" xfId="9534" xr:uid="{00000000-0005-0000-0000-0000EE210000}"/>
    <cellStyle name="Normal 2 2 18 2 8" xfId="9535" xr:uid="{00000000-0005-0000-0000-0000EF210000}"/>
    <cellStyle name="Normal 2 2 18 2 8 2" xfId="9536" xr:uid="{00000000-0005-0000-0000-0000F0210000}"/>
    <cellStyle name="Normal 2 2 18 2 9" xfId="9537" xr:uid="{00000000-0005-0000-0000-0000F1210000}"/>
    <cellStyle name="Normal 2 2 18 2 9 2" xfId="9538" xr:uid="{00000000-0005-0000-0000-0000F2210000}"/>
    <cellStyle name="Normal 2 2 18 3" xfId="9539" xr:uid="{00000000-0005-0000-0000-0000F3210000}"/>
    <cellStyle name="Normal 2 2 18 3 10" xfId="9540" xr:uid="{00000000-0005-0000-0000-0000F4210000}"/>
    <cellStyle name="Normal 2 2 18 3 10 2" xfId="9541" xr:uid="{00000000-0005-0000-0000-0000F5210000}"/>
    <cellStyle name="Normal 2 2 18 3 11" xfId="9542" xr:uid="{00000000-0005-0000-0000-0000F6210000}"/>
    <cellStyle name="Normal 2 2 18 3 2" xfId="9543" xr:uid="{00000000-0005-0000-0000-0000F7210000}"/>
    <cellStyle name="Normal 2 2 18 3 2 2" xfId="9544" xr:uid="{00000000-0005-0000-0000-0000F8210000}"/>
    <cellStyle name="Normal 2 2 18 3 3" xfId="9545" xr:uid="{00000000-0005-0000-0000-0000F9210000}"/>
    <cellStyle name="Normal 2 2 18 3 3 2" xfId="9546" xr:uid="{00000000-0005-0000-0000-0000FA210000}"/>
    <cellStyle name="Normal 2 2 18 3 4" xfId="9547" xr:uid="{00000000-0005-0000-0000-0000FB210000}"/>
    <cellStyle name="Normal 2 2 18 3 4 2" xfId="9548" xr:uid="{00000000-0005-0000-0000-0000FC210000}"/>
    <cellStyle name="Normal 2 2 18 3 5" xfId="9549" xr:uid="{00000000-0005-0000-0000-0000FD210000}"/>
    <cellStyle name="Normal 2 2 18 3 5 2" xfId="9550" xr:uid="{00000000-0005-0000-0000-0000FE210000}"/>
    <cellStyle name="Normal 2 2 18 3 6" xfId="9551" xr:uid="{00000000-0005-0000-0000-0000FF210000}"/>
    <cellStyle name="Normal 2 2 18 3 6 2" xfId="9552" xr:uid="{00000000-0005-0000-0000-000000220000}"/>
    <cellStyle name="Normal 2 2 18 3 7" xfId="9553" xr:uid="{00000000-0005-0000-0000-000001220000}"/>
    <cellStyle name="Normal 2 2 18 3 7 2" xfId="9554" xr:uid="{00000000-0005-0000-0000-000002220000}"/>
    <cellStyle name="Normal 2 2 18 3 8" xfId="9555" xr:uid="{00000000-0005-0000-0000-000003220000}"/>
    <cellStyle name="Normal 2 2 18 3 8 2" xfId="9556" xr:uid="{00000000-0005-0000-0000-000004220000}"/>
    <cellStyle name="Normal 2 2 18 3 9" xfId="9557" xr:uid="{00000000-0005-0000-0000-000005220000}"/>
    <cellStyle name="Normal 2 2 18 3 9 2" xfId="9558" xr:uid="{00000000-0005-0000-0000-000006220000}"/>
    <cellStyle name="Normal 2 2 18 4" xfId="9559" xr:uid="{00000000-0005-0000-0000-000007220000}"/>
    <cellStyle name="Normal 2 2 18 4 2" xfId="9560" xr:uid="{00000000-0005-0000-0000-000008220000}"/>
    <cellStyle name="Normal 2 2 18 5" xfId="9561" xr:uid="{00000000-0005-0000-0000-000009220000}"/>
    <cellStyle name="Normal 2 2 18 5 2" xfId="9562" xr:uid="{00000000-0005-0000-0000-00000A220000}"/>
    <cellStyle name="Normal 2 2 18 6" xfId="9563" xr:uid="{00000000-0005-0000-0000-00000B220000}"/>
    <cellStyle name="Normal 2 2 18 6 2" xfId="9564" xr:uid="{00000000-0005-0000-0000-00000C220000}"/>
    <cellStyle name="Normal 2 2 18 7" xfId="9565" xr:uid="{00000000-0005-0000-0000-00000D220000}"/>
    <cellStyle name="Normal 2 2 18 7 2" xfId="9566" xr:uid="{00000000-0005-0000-0000-00000E220000}"/>
    <cellStyle name="Normal 2 2 18 8" xfId="9567" xr:uid="{00000000-0005-0000-0000-00000F220000}"/>
    <cellStyle name="Normal 2 2 18 8 2" xfId="9568" xr:uid="{00000000-0005-0000-0000-000010220000}"/>
    <cellStyle name="Normal 2 2 18 9" xfId="9569" xr:uid="{00000000-0005-0000-0000-000011220000}"/>
    <cellStyle name="Normal 2 2 18 9 2" xfId="9570" xr:uid="{00000000-0005-0000-0000-000012220000}"/>
    <cellStyle name="Normal 2 2 19" xfId="172" xr:uid="{00000000-0005-0000-0000-000013220000}"/>
    <cellStyle name="Normal 2 2 2" xfId="173" xr:uid="{00000000-0005-0000-0000-000014220000}"/>
    <cellStyle name="Normal 2 2 2 10" xfId="174" xr:uid="{00000000-0005-0000-0000-000015220000}"/>
    <cellStyle name="Normal 2 2 2 10 10" xfId="9571" xr:uid="{00000000-0005-0000-0000-000016220000}"/>
    <cellStyle name="Normal 2 2 2 10 10 2" xfId="9572" xr:uid="{00000000-0005-0000-0000-000017220000}"/>
    <cellStyle name="Normal 2 2 2 10 11" xfId="9573" xr:uid="{00000000-0005-0000-0000-000018220000}"/>
    <cellStyle name="Normal 2 2 2 10 11 2" xfId="9574" xr:uid="{00000000-0005-0000-0000-000019220000}"/>
    <cellStyle name="Normal 2 2 2 10 12" xfId="9575" xr:uid="{00000000-0005-0000-0000-00001A220000}"/>
    <cellStyle name="Normal 2 2 2 10 12 2" xfId="9576" xr:uid="{00000000-0005-0000-0000-00001B220000}"/>
    <cellStyle name="Normal 2 2 2 10 13" xfId="9577" xr:uid="{00000000-0005-0000-0000-00001C220000}"/>
    <cellStyle name="Normal 2 2 2 10 2" xfId="9578" xr:uid="{00000000-0005-0000-0000-00001D220000}"/>
    <cellStyle name="Normal 2 2 2 10 2 10" xfId="9579" xr:uid="{00000000-0005-0000-0000-00001E220000}"/>
    <cellStyle name="Normal 2 2 2 10 2 10 2" xfId="9580" xr:uid="{00000000-0005-0000-0000-00001F220000}"/>
    <cellStyle name="Normal 2 2 2 10 2 11" xfId="9581" xr:uid="{00000000-0005-0000-0000-000020220000}"/>
    <cellStyle name="Normal 2 2 2 10 2 11 2" xfId="9582" xr:uid="{00000000-0005-0000-0000-000021220000}"/>
    <cellStyle name="Normal 2 2 2 10 2 12" xfId="9583" xr:uid="{00000000-0005-0000-0000-000022220000}"/>
    <cellStyle name="Normal 2 2 2 10 2 2" xfId="9584" xr:uid="{00000000-0005-0000-0000-000023220000}"/>
    <cellStyle name="Normal 2 2 2 10 2 2 10" xfId="9585" xr:uid="{00000000-0005-0000-0000-000024220000}"/>
    <cellStyle name="Normal 2 2 2 10 2 2 10 2" xfId="9586" xr:uid="{00000000-0005-0000-0000-000025220000}"/>
    <cellStyle name="Normal 2 2 2 10 2 2 11" xfId="9587" xr:uid="{00000000-0005-0000-0000-000026220000}"/>
    <cellStyle name="Normal 2 2 2 10 2 2 2" xfId="9588" xr:uid="{00000000-0005-0000-0000-000027220000}"/>
    <cellStyle name="Normal 2 2 2 10 2 2 2 2" xfId="9589" xr:uid="{00000000-0005-0000-0000-000028220000}"/>
    <cellStyle name="Normal 2 2 2 10 2 2 3" xfId="9590" xr:uid="{00000000-0005-0000-0000-000029220000}"/>
    <cellStyle name="Normal 2 2 2 10 2 2 3 2" xfId="9591" xr:uid="{00000000-0005-0000-0000-00002A220000}"/>
    <cellStyle name="Normal 2 2 2 10 2 2 4" xfId="9592" xr:uid="{00000000-0005-0000-0000-00002B220000}"/>
    <cellStyle name="Normal 2 2 2 10 2 2 4 2" xfId="9593" xr:uid="{00000000-0005-0000-0000-00002C220000}"/>
    <cellStyle name="Normal 2 2 2 10 2 2 5" xfId="9594" xr:uid="{00000000-0005-0000-0000-00002D220000}"/>
    <cellStyle name="Normal 2 2 2 10 2 2 5 2" xfId="9595" xr:uid="{00000000-0005-0000-0000-00002E220000}"/>
    <cellStyle name="Normal 2 2 2 10 2 2 6" xfId="9596" xr:uid="{00000000-0005-0000-0000-00002F220000}"/>
    <cellStyle name="Normal 2 2 2 10 2 2 6 2" xfId="9597" xr:uid="{00000000-0005-0000-0000-000030220000}"/>
    <cellStyle name="Normal 2 2 2 10 2 2 7" xfId="9598" xr:uid="{00000000-0005-0000-0000-000031220000}"/>
    <cellStyle name="Normal 2 2 2 10 2 2 7 2" xfId="9599" xr:uid="{00000000-0005-0000-0000-000032220000}"/>
    <cellStyle name="Normal 2 2 2 10 2 2 8" xfId="9600" xr:uid="{00000000-0005-0000-0000-000033220000}"/>
    <cellStyle name="Normal 2 2 2 10 2 2 8 2" xfId="9601" xr:uid="{00000000-0005-0000-0000-000034220000}"/>
    <cellStyle name="Normal 2 2 2 10 2 2 9" xfId="9602" xr:uid="{00000000-0005-0000-0000-000035220000}"/>
    <cellStyle name="Normal 2 2 2 10 2 2 9 2" xfId="9603" xr:uid="{00000000-0005-0000-0000-000036220000}"/>
    <cellStyle name="Normal 2 2 2 10 2 3" xfId="9604" xr:uid="{00000000-0005-0000-0000-000037220000}"/>
    <cellStyle name="Normal 2 2 2 10 2 3 2" xfId="9605" xr:uid="{00000000-0005-0000-0000-000038220000}"/>
    <cellStyle name="Normal 2 2 2 10 2 4" xfId="9606" xr:uid="{00000000-0005-0000-0000-000039220000}"/>
    <cellStyle name="Normal 2 2 2 10 2 4 2" xfId="9607" xr:uid="{00000000-0005-0000-0000-00003A220000}"/>
    <cellStyle name="Normal 2 2 2 10 2 5" xfId="9608" xr:uid="{00000000-0005-0000-0000-00003B220000}"/>
    <cellStyle name="Normal 2 2 2 10 2 5 2" xfId="9609" xr:uid="{00000000-0005-0000-0000-00003C220000}"/>
    <cellStyle name="Normal 2 2 2 10 2 6" xfId="9610" xr:uid="{00000000-0005-0000-0000-00003D220000}"/>
    <cellStyle name="Normal 2 2 2 10 2 6 2" xfId="9611" xr:uid="{00000000-0005-0000-0000-00003E220000}"/>
    <cellStyle name="Normal 2 2 2 10 2 7" xfId="9612" xr:uid="{00000000-0005-0000-0000-00003F220000}"/>
    <cellStyle name="Normal 2 2 2 10 2 7 2" xfId="9613" xr:uid="{00000000-0005-0000-0000-000040220000}"/>
    <cellStyle name="Normal 2 2 2 10 2 8" xfId="9614" xr:uid="{00000000-0005-0000-0000-000041220000}"/>
    <cellStyle name="Normal 2 2 2 10 2 8 2" xfId="9615" xr:uid="{00000000-0005-0000-0000-000042220000}"/>
    <cellStyle name="Normal 2 2 2 10 2 9" xfId="9616" xr:uid="{00000000-0005-0000-0000-000043220000}"/>
    <cellStyle name="Normal 2 2 2 10 2 9 2" xfId="9617" xr:uid="{00000000-0005-0000-0000-000044220000}"/>
    <cellStyle name="Normal 2 2 2 10 3" xfId="9618" xr:uid="{00000000-0005-0000-0000-000045220000}"/>
    <cellStyle name="Normal 2 2 2 10 3 10" xfId="9619" xr:uid="{00000000-0005-0000-0000-000046220000}"/>
    <cellStyle name="Normal 2 2 2 10 3 10 2" xfId="9620" xr:uid="{00000000-0005-0000-0000-000047220000}"/>
    <cellStyle name="Normal 2 2 2 10 3 11" xfId="9621" xr:uid="{00000000-0005-0000-0000-000048220000}"/>
    <cellStyle name="Normal 2 2 2 10 3 2" xfId="9622" xr:uid="{00000000-0005-0000-0000-000049220000}"/>
    <cellStyle name="Normal 2 2 2 10 3 2 2" xfId="9623" xr:uid="{00000000-0005-0000-0000-00004A220000}"/>
    <cellStyle name="Normal 2 2 2 10 3 3" xfId="9624" xr:uid="{00000000-0005-0000-0000-00004B220000}"/>
    <cellStyle name="Normal 2 2 2 10 3 3 2" xfId="9625" xr:uid="{00000000-0005-0000-0000-00004C220000}"/>
    <cellStyle name="Normal 2 2 2 10 3 4" xfId="9626" xr:uid="{00000000-0005-0000-0000-00004D220000}"/>
    <cellStyle name="Normal 2 2 2 10 3 4 2" xfId="9627" xr:uid="{00000000-0005-0000-0000-00004E220000}"/>
    <cellStyle name="Normal 2 2 2 10 3 5" xfId="9628" xr:uid="{00000000-0005-0000-0000-00004F220000}"/>
    <cellStyle name="Normal 2 2 2 10 3 5 2" xfId="9629" xr:uid="{00000000-0005-0000-0000-000050220000}"/>
    <cellStyle name="Normal 2 2 2 10 3 6" xfId="9630" xr:uid="{00000000-0005-0000-0000-000051220000}"/>
    <cellStyle name="Normal 2 2 2 10 3 6 2" xfId="9631" xr:uid="{00000000-0005-0000-0000-000052220000}"/>
    <cellStyle name="Normal 2 2 2 10 3 7" xfId="9632" xr:uid="{00000000-0005-0000-0000-000053220000}"/>
    <cellStyle name="Normal 2 2 2 10 3 7 2" xfId="9633" xr:uid="{00000000-0005-0000-0000-000054220000}"/>
    <cellStyle name="Normal 2 2 2 10 3 8" xfId="9634" xr:uid="{00000000-0005-0000-0000-000055220000}"/>
    <cellStyle name="Normal 2 2 2 10 3 8 2" xfId="9635" xr:uid="{00000000-0005-0000-0000-000056220000}"/>
    <cellStyle name="Normal 2 2 2 10 3 9" xfId="9636" xr:uid="{00000000-0005-0000-0000-000057220000}"/>
    <cellStyle name="Normal 2 2 2 10 3 9 2" xfId="9637" xr:uid="{00000000-0005-0000-0000-000058220000}"/>
    <cellStyle name="Normal 2 2 2 10 4" xfId="9638" xr:uid="{00000000-0005-0000-0000-000059220000}"/>
    <cellStyle name="Normal 2 2 2 10 4 2" xfId="9639" xr:uid="{00000000-0005-0000-0000-00005A220000}"/>
    <cellStyle name="Normal 2 2 2 10 5" xfId="9640" xr:uid="{00000000-0005-0000-0000-00005B220000}"/>
    <cellStyle name="Normal 2 2 2 10 5 2" xfId="9641" xr:uid="{00000000-0005-0000-0000-00005C220000}"/>
    <cellStyle name="Normal 2 2 2 10 6" xfId="9642" xr:uid="{00000000-0005-0000-0000-00005D220000}"/>
    <cellStyle name="Normal 2 2 2 10 6 2" xfId="9643" xr:uid="{00000000-0005-0000-0000-00005E220000}"/>
    <cellStyle name="Normal 2 2 2 10 7" xfId="9644" xr:uid="{00000000-0005-0000-0000-00005F220000}"/>
    <cellStyle name="Normal 2 2 2 10 7 2" xfId="9645" xr:uid="{00000000-0005-0000-0000-000060220000}"/>
    <cellStyle name="Normal 2 2 2 10 8" xfId="9646" xr:uid="{00000000-0005-0000-0000-000061220000}"/>
    <cellStyle name="Normal 2 2 2 10 8 2" xfId="9647" xr:uid="{00000000-0005-0000-0000-000062220000}"/>
    <cellStyle name="Normal 2 2 2 10 9" xfId="9648" xr:uid="{00000000-0005-0000-0000-000063220000}"/>
    <cellStyle name="Normal 2 2 2 10 9 2" xfId="9649" xr:uid="{00000000-0005-0000-0000-000064220000}"/>
    <cellStyle name="Normal 2 2 2 11" xfId="175" xr:uid="{00000000-0005-0000-0000-000065220000}"/>
    <cellStyle name="Normal 2 2 2 11 10" xfId="9650" xr:uid="{00000000-0005-0000-0000-000066220000}"/>
    <cellStyle name="Normal 2 2 2 11 10 2" xfId="9651" xr:uid="{00000000-0005-0000-0000-000067220000}"/>
    <cellStyle name="Normal 2 2 2 11 11" xfId="9652" xr:uid="{00000000-0005-0000-0000-000068220000}"/>
    <cellStyle name="Normal 2 2 2 11 11 2" xfId="9653" xr:uid="{00000000-0005-0000-0000-000069220000}"/>
    <cellStyle name="Normal 2 2 2 11 12" xfId="9654" xr:uid="{00000000-0005-0000-0000-00006A220000}"/>
    <cellStyle name="Normal 2 2 2 11 12 2" xfId="9655" xr:uid="{00000000-0005-0000-0000-00006B220000}"/>
    <cellStyle name="Normal 2 2 2 11 13" xfId="9656" xr:uid="{00000000-0005-0000-0000-00006C220000}"/>
    <cellStyle name="Normal 2 2 2 11 2" xfId="9657" xr:uid="{00000000-0005-0000-0000-00006D220000}"/>
    <cellStyle name="Normal 2 2 2 11 2 10" xfId="9658" xr:uid="{00000000-0005-0000-0000-00006E220000}"/>
    <cellStyle name="Normal 2 2 2 11 2 10 2" xfId="9659" xr:uid="{00000000-0005-0000-0000-00006F220000}"/>
    <cellStyle name="Normal 2 2 2 11 2 11" xfId="9660" xr:uid="{00000000-0005-0000-0000-000070220000}"/>
    <cellStyle name="Normal 2 2 2 11 2 11 2" xfId="9661" xr:uid="{00000000-0005-0000-0000-000071220000}"/>
    <cellStyle name="Normal 2 2 2 11 2 12" xfId="9662" xr:uid="{00000000-0005-0000-0000-000072220000}"/>
    <cellStyle name="Normal 2 2 2 11 2 2" xfId="9663" xr:uid="{00000000-0005-0000-0000-000073220000}"/>
    <cellStyle name="Normal 2 2 2 11 2 2 10" xfId="9664" xr:uid="{00000000-0005-0000-0000-000074220000}"/>
    <cellStyle name="Normal 2 2 2 11 2 2 10 2" xfId="9665" xr:uid="{00000000-0005-0000-0000-000075220000}"/>
    <cellStyle name="Normal 2 2 2 11 2 2 11" xfId="9666" xr:uid="{00000000-0005-0000-0000-000076220000}"/>
    <cellStyle name="Normal 2 2 2 11 2 2 2" xfId="9667" xr:uid="{00000000-0005-0000-0000-000077220000}"/>
    <cellStyle name="Normal 2 2 2 11 2 2 2 2" xfId="9668" xr:uid="{00000000-0005-0000-0000-000078220000}"/>
    <cellStyle name="Normal 2 2 2 11 2 2 3" xfId="9669" xr:uid="{00000000-0005-0000-0000-000079220000}"/>
    <cellStyle name="Normal 2 2 2 11 2 2 3 2" xfId="9670" xr:uid="{00000000-0005-0000-0000-00007A220000}"/>
    <cellStyle name="Normal 2 2 2 11 2 2 4" xfId="9671" xr:uid="{00000000-0005-0000-0000-00007B220000}"/>
    <cellStyle name="Normal 2 2 2 11 2 2 4 2" xfId="9672" xr:uid="{00000000-0005-0000-0000-00007C220000}"/>
    <cellStyle name="Normal 2 2 2 11 2 2 5" xfId="9673" xr:uid="{00000000-0005-0000-0000-00007D220000}"/>
    <cellStyle name="Normal 2 2 2 11 2 2 5 2" xfId="9674" xr:uid="{00000000-0005-0000-0000-00007E220000}"/>
    <cellStyle name="Normal 2 2 2 11 2 2 6" xfId="9675" xr:uid="{00000000-0005-0000-0000-00007F220000}"/>
    <cellStyle name="Normal 2 2 2 11 2 2 6 2" xfId="9676" xr:uid="{00000000-0005-0000-0000-000080220000}"/>
    <cellStyle name="Normal 2 2 2 11 2 2 7" xfId="9677" xr:uid="{00000000-0005-0000-0000-000081220000}"/>
    <cellStyle name="Normal 2 2 2 11 2 2 7 2" xfId="9678" xr:uid="{00000000-0005-0000-0000-000082220000}"/>
    <cellStyle name="Normal 2 2 2 11 2 2 8" xfId="9679" xr:uid="{00000000-0005-0000-0000-000083220000}"/>
    <cellStyle name="Normal 2 2 2 11 2 2 8 2" xfId="9680" xr:uid="{00000000-0005-0000-0000-000084220000}"/>
    <cellStyle name="Normal 2 2 2 11 2 2 9" xfId="9681" xr:uid="{00000000-0005-0000-0000-000085220000}"/>
    <cellStyle name="Normal 2 2 2 11 2 2 9 2" xfId="9682" xr:uid="{00000000-0005-0000-0000-000086220000}"/>
    <cellStyle name="Normal 2 2 2 11 2 3" xfId="9683" xr:uid="{00000000-0005-0000-0000-000087220000}"/>
    <cellStyle name="Normal 2 2 2 11 2 3 2" xfId="9684" xr:uid="{00000000-0005-0000-0000-000088220000}"/>
    <cellStyle name="Normal 2 2 2 11 2 4" xfId="9685" xr:uid="{00000000-0005-0000-0000-000089220000}"/>
    <cellStyle name="Normal 2 2 2 11 2 4 2" xfId="9686" xr:uid="{00000000-0005-0000-0000-00008A220000}"/>
    <cellStyle name="Normal 2 2 2 11 2 5" xfId="9687" xr:uid="{00000000-0005-0000-0000-00008B220000}"/>
    <cellStyle name="Normal 2 2 2 11 2 5 2" xfId="9688" xr:uid="{00000000-0005-0000-0000-00008C220000}"/>
    <cellStyle name="Normal 2 2 2 11 2 6" xfId="9689" xr:uid="{00000000-0005-0000-0000-00008D220000}"/>
    <cellStyle name="Normal 2 2 2 11 2 6 2" xfId="9690" xr:uid="{00000000-0005-0000-0000-00008E220000}"/>
    <cellStyle name="Normal 2 2 2 11 2 7" xfId="9691" xr:uid="{00000000-0005-0000-0000-00008F220000}"/>
    <cellStyle name="Normal 2 2 2 11 2 7 2" xfId="9692" xr:uid="{00000000-0005-0000-0000-000090220000}"/>
    <cellStyle name="Normal 2 2 2 11 2 8" xfId="9693" xr:uid="{00000000-0005-0000-0000-000091220000}"/>
    <cellStyle name="Normal 2 2 2 11 2 8 2" xfId="9694" xr:uid="{00000000-0005-0000-0000-000092220000}"/>
    <cellStyle name="Normal 2 2 2 11 2 9" xfId="9695" xr:uid="{00000000-0005-0000-0000-000093220000}"/>
    <cellStyle name="Normal 2 2 2 11 2 9 2" xfId="9696" xr:uid="{00000000-0005-0000-0000-000094220000}"/>
    <cellStyle name="Normal 2 2 2 11 3" xfId="9697" xr:uid="{00000000-0005-0000-0000-000095220000}"/>
    <cellStyle name="Normal 2 2 2 11 3 10" xfId="9698" xr:uid="{00000000-0005-0000-0000-000096220000}"/>
    <cellStyle name="Normal 2 2 2 11 3 10 2" xfId="9699" xr:uid="{00000000-0005-0000-0000-000097220000}"/>
    <cellStyle name="Normal 2 2 2 11 3 11" xfId="9700" xr:uid="{00000000-0005-0000-0000-000098220000}"/>
    <cellStyle name="Normal 2 2 2 11 3 2" xfId="9701" xr:uid="{00000000-0005-0000-0000-000099220000}"/>
    <cellStyle name="Normal 2 2 2 11 3 2 2" xfId="9702" xr:uid="{00000000-0005-0000-0000-00009A220000}"/>
    <cellStyle name="Normal 2 2 2 11 3 3" xfId="9703" xr:uid="{00000000-0005-0000-0000-00009B220000}"/>
    <cellStyle name="Normal 2 2 2 11 3 3 2" xfId="9704" xr:uid="{00000000-0005-0000-0000-00009C220000}"/>
    <cellStyle name="Normal 2 2 2 11 3 4" xfId="9705" xr:uid="{00000000-0005-0000-0000-00009D220000}"/>
    <cellStyle name="Normal 2 2 2 11 3 4 2" xfId="9706" xr:uid="{00000000-0005-0000-0000-00009E220000}"/>
    <cellStyle name="Normal 2 2 2 11 3 5" xfId="9707" xr:uid="{00000000-0005-0000-0000-00009F220000}"/>
    <cellStyle name="Normal 2 2 2 11 3 5 2" xfId="9708" xr:uid="{00000000-0005-0000-0000-0000A0220000}"/>
    <cellStyle name="Normal 2 2 2 11 3 6" xfId="9709" xr:uid="{00000000-0005-0000-0000-0000A1220000}"/>
    <cellStyle name="Normal 2 2 2 11 3 6 2" xfId="9710" xr:uid="{00000000-0005-0000-0000-0000A2220000}"/>
    <cellStyle name="Normal 2 2 2 11 3 7" xfId="9711" xr:uid="{00000000-0005-0000-0000-0000A3220000}"/>
    <cellStyle name="Normal 2 2 2 11 3 7 2" xfId="9712" xr:uid="{00000000-0005-0000-0000-0000A4220000}"/>
    <cellStyle name="Normal 2 2 2 11 3 8" xfId="9713" xr:uid="{00000000-0005-0000-0000-0000A5220000}"/>
    <cellStyle name="Normal 2 2 2 11 3 8 2" xfId="9714" xr:uid="{00000000-0005-0000-0000-0000A6220000}"/>
    <cellStyle name="Normal 2 2 2 11 3 9" xfId="9715" xr:uid="{00000000-0005-0000-0000-0000A7220000}"/>
    <cellStyle name="Normal 2 2 2 11 3 9 2" xfId="9716" xr:uid="{00000000-0005-0000-0000-0000A8220000}"/>
    <cellStyle name="Normal 2 2 2 11 4" xfId="9717" xr:uid="{00000000-0005-0000-0000-0000A9220000}"/>
    <cellStyle name="Normal 2 2 2 11 4 2" xfId="9718" xr:uid="{00000000-0005-0000-0000-0000AA220000}"/>
    <cellStyle name="Normal 2 2 2 11 5" xfId="9719" xr:uid="{00000000-0005-0000-0000-0000AB220000}"/>
    <cellStyle name="Normal 2 2 2 11 5 2" xfId="9720" xr:uid="{00000000-0005-0000-0000-0000AC220000}"/>
    <cellStyle name="Normal 2 2 2 11 6" xfId="9721" xr:uid="{00000000-0005-0000-0000-0000AD220000}"/>
    <cellStyle name="Normal 2 2 2 11 6 2" xfId="9722" xr:uid="{00000000-0005-0000-0000-0000AE220000}"/>
    <cellStyle name="Normal 2 2 2 11 7" xfId="9723" xr:uid="{00000000-0005-0000-0000-0000AF220000}"/>
    <cellStyle name="Normal 2 2 2 11 7 2" xfId="9724" xr:uid="{00000000-0005-0000-0000-0000B0220000}"/>
    <cellStyle name="Normal 2 2 2 11 8" xfId="9725" xr:uid="{00000000-0005-0000-0000-0000B1220000}"/>
    <cellStyle name="Normal 2 2 2 11 8 2" xfId="9726" xr:uid="{00000000-0005-0000-0000-0000B2220000}"/>
    <cellStyle name="Normal 2 2 2 11 9" xfId="9727" xr:uid="{00000000-0005-0000-0000-0000B3220000}"/>
    <cellStyle name="Normal 2 2 2 11 9 2" xfId="9728" xr:uid="{00000000-0005-0000-0000-0000B4220000}"/>
    <cellStyle name="Normal 2 2 2 12" xfId="176" xr:uid="{00000000-0005-0000-0000-0000B5220000}"/>
    <cellStyle name="Normal 2 2 2 12 10" xfId="9729" xr:uid="{00000000-0005-0000-0000-0000B6220000}"/>
    <cellStyle name="Normal 2 2 2 12 10 2" xfId="9730" xr:uid="{00000000-0005-0000-0000-0000B7220000}"/>
    <cellStyle name="Normal 2 2 2 12 11" xfId="9731" xr:uid="{00000000-0005-0000-0000-0000B8220000}"/>
    <cellStyle name="Normal 2 2 2 12 11 2" xfId="9732" xr:uid="{00000000-0005-0000-0000-0000B9220000}"/>
    <cellStyle name="Normal 2 2 2 12 12" xfId="9733" xr:uid="{00000000-0005-0000-0000-0000BA220000}"/>
    <cellStyle name="Normal 2 2 2 12 12 2" xfId="9734" xr:uid="{00000000-0005-0000-0000-0000BB220000}"/>
    <cellStyle name="Normal 2 2 2 12 13" xfId="9735" xr:uid="{00000000-0005-0000-0000-0000BC220000}"/>
    <cellStyle name="Normal 2 2 2 12 2" xfId="9736" xr:uid="{00000000-0005-0000-0000-0000BD220000}"/>
    <cellStyle name="Normal 2 2 2 12 2 10" xfId="9737" xr:uid="{00000000-0005-0000-0000-0000BE220000}"/>
    <cellStyle name="Normal 2 2 2 12 2 10 2" xfId="9738" xr:uid="{00000000-0005-0000-0000-0000BF220000}"/>
    <cellStyle name="Normal 2 2 2 12 2 11" xfId="9739" xr:uid="{00000000-0005-0000-0000-0000C0220000}"/>
    <cellStyle name="Normal 2 2 2 12 2 11 2" xfId="9740" xr:uid="{00000000-0005-0000-0000-0000C1220000}"/>
    <cellStyle name="Normal 2 2 2 12 2 12" xfId="9741" xr:uid="{00000000-0005-0000-0000-0000C2220000}"/>
    <cellStyle name="Normal 2 2 2 12 2 2" xfId="9742" xr:uid="{00000000-0005-0000-0000-0000C3220000}"/>
    <cellStyle name="Normal 2 2 2 12 2 2 10" xfId="9743" xr:uid="{00000000-0005-0000-0000-0000C4220000}"/>
    <cellStyle name="Normal 2 2 2 12 2 2 10 2" xfId="9744" xr:uid="{00000000-0005-0000-0000-0000C5220000}"/>
    <cellStyle name="Normal 2 2 2 12 2 2 11" xfId="9745" xr:uid="{00000000-0005-0000-0000-0000C6220000}"/>
    <cellStyle name="Normal 2 2 2 12 2 2 2" xfId="9746" xr:uid="{00000000-0005-0000-0000-0000C7220000}"/>
    <cellStyle name="Normal 2 2 2 12 2 2 2 2" xfId="9747" xr:uid="{00000000-0005-0000-0000-0000C8220000}"/>
    <cellStyle name="Normal 2 2 2 12 2 2 3" xfId="9748" xr:uid="{00000000-0005-0000-0000-0000C9220000}"/>
    <cellStyle name="Normal 2 2 2 12 2 2 3 2" xfId="9749" xr:uid="{00000000-0005-0000-0000-0000CA220000}"/>
    <cellStyle name="Normal 2 2 2 12 2 2 4" xfId="9750" xr:uid="{00000000-0005-0000-0000-0000CB220000}"/>
    <cellStyle name="Normal 2 2 2 12 2 2 4 2" xfId="9751" xr:uid="{00000000-0005-0000-0000-0000CC220000}"/>
    <cellStyle name="Normal 2 2 2 12 2 2 5" xfId="9752" xr:uid="{00000000-0005-0000-0000-0000CD220000}"/>
    <cellStyle name="Normal 2 2 2 12 2 2 5 2" xfId="9753" xr:uid="{00000000-0005-0000-0000-0000CE220000}"/>
    <cellStyle name="Normal 2 2 2 12 2 2 6" xfId="9754" xr:uid="{00000000-0005-0000-0000-0000CF220000}"/>
    <cellStyle name="Normal 2 2 2 12 2 2 6 2" xfId="9755" xr:uid="{00000000-0005-0000-0000-0000D0220000}"/>
    <cellStyle name="Normal 2 2 2 12 2 2 7" xfId="9756" xr:uid="{00000000-0005-0000-0000-0000D1220000}"/>
    <cellStyle name="Normal 2 2 2 12 2 2 7 2" xfId="9757" xr:uid="{00000000-0005-0000-0000-0000D2220000}"/>
    <cellStyle name="Normal 2 2 2 12 2 2 8" xfId="9758" xr:uid="{00000000-0005-0000-0000-0000D3220000}"/>
    <cellStyle name="Normal 2 2 2 12 2 2 8 2" xfId="9759" xr:uid="{00000000-0005-0000-0000-0000D4220000}"/>
    <cellStyle name="Normal 2 2 2 12 2 2 9" xfId="9760" xr:uid="{00000000-0005-0000-0000-0000D5220000}"/>
    <cellStyle name="Normal 2 2 2 12 2 2 9 2" xfId="9761" xr:uid="{00000000-0005-0000-0000-0000D6220000}"/>
    <cellStyle name="Normal 2 2 2 12 2 3" xfId="9762" xr:uid="{00000000-0005-0000-0000-0000D7220000}"/>
    <cellStyle name="Normal 2 2 2 12 2 3 2" xfId="9763" xr:uid="{00000000-0005-0000-0000-0000D8220000}"/>
    <cellStyle name="Normal 2 2 2 12 2 4" xfId="9764" xr:uid="{00000000-0005-0000-0000-0000D9220000}"/>
    <cellStyle name="Normal 2 2 2 12 2 4 2" xfId="9765" xr:uid="{00000000-0005-0000-0000-0000DA220000}"/>
    <cellStyle name="Normal 2 2 2 12 2 5" xfId="9766" xr:uid="{00000000-0005-0000-0000-0000DB220000}"/>
    <cellStyle name="Normal 2 2 2 12 2 5 2" xfId="9767" xr:uid="{00000000-0005-0000-0000-0000DC220000}"/>
    <cellStyle name="Normal 2 2 2 12 2 6" xfId="9768" xr:uid="{00000000-0005-0000-0000-0000DD220000}"/>
    <cellStyle name="Normal 2 2 2 12 2 6 2" xfId="9769" xr:uid="{00000000-0005-0000-0000-0000DE220000}"/>
    <cellStyle name="Normal 2 2 2 12 2 7" xfId="9770" xr:uid="{00000000-0005-0000-0000-0000DF220000}"/>
    <cellStyle name="Normal 2 2 2 12 2 7 2" xfId="9771" xr:uid="{00000000-0005-0000-0000-0000E0220000}"/>
    <cellStyle name="Normal 2 2 2 12 2 8" xfId="9772" xr:uid="{00000000-0005-0000-0000-0000E1220000}"/>
    <cellStyle name="Normal 2 2 2 12 2 8 2" xfId="9773" xr:uid="{00000000-0005-0000-0000-0000E2220000}"/>
    <cellStyle name="Normal 2 2 2 12 2 9" xfId="9774" xr:uid="{00000000-0005-0000-0000-0000E3220000}"/>
    <cellStyle name="Normal 2 2 2 12 2 9 2" xfId="9775" xr:uid="{00000000-0005-0000-0000-0000E4220000}"/>
    <cellStyle name="Normal 2 2 2 12 3" xfId="9776" xr:uid="{00000000-0005-0000-0000-0000E5220000}"/>
    <cellStyle name="Normal 2 2 2 12 3 10" xfId="9777" xr:uid="{00000000-0005-0000-0000-0000E6220000}"/>
    <cellStyle name="Normal 2 2 2 12 3 10 2" xfId="9778" xr:uid="{00000000-0005-0000-0000-0000E7220000}"/>
    <cellStyle name="Normal 2 2 2 12 3 11" xfId="9779" xr:uid="{00000000-0005-0000-0000-0000E8220000}"/>
    <cellStyle name="Normal 2 2 2 12 3 2" xfId="9780" xr:uid="{00000000-0005-0000-0000-0000E9220000}"/>
    <cellStyle name="Normal 2 2 2 12 3 2 2" xfId="9781" xr:uid="{00000000-0005-0000-0000-0000EA220000}"/>
    <cellStyle name="Normal 2 2 2 12 3 3" xfId="9782" xr:uid="{00000000-0005-0000-0000-0000EB220000}"/>
    <cellStyle name="Normal 2 2 2 12 3 3 2" xfId="9783" xr:uid="{00000000-0005-0000-0000-0000EC220000}"/>
    <cellStyle name="Normal 2 2 2 12 3 4" xfId="9784" xr:uid="{00000000-0005-0000-0000-0000ED220000}"/>
    <cellStyle name="Normal 2 2 2 12 3 4 2" xfId="9785" xr:uid="{00000000-0005-0000-0000-0000EE220000}"/>
    <cellStyle name="Normal 2 2 2 12 3 5" xfId="9786" xr:uid="{00000000-0005-0000-0000-0000EF220000}"/>
    <cellStyle name="Normal 2 2 2 12 3 5 2" xfId="9787" xr:uid="{00000000-0005-0000-0000-0000F0220000}"/>
    <cellStyle name="Normal 2 2 2 12 3 6" xfId="9788" xr:uid="{00000000-0005-0000-0000-0000F1220000}"/>
    <cellStyle name="Normal 2 2 2 12 3 6 2" xfId="9789" xr:uid="{00000000-0005-0000-0000-0000F2220000}"/>
    <cellStyle name="Normal 2 2 2 12 3 7" xfId="9790" xr:uid="{00000000-0005-0000-0000-0000F3220000}"/>
    <cellStyle name="Normal 2 2 2 12 3 7 2" xfId="9791" xr:uid="{00000000-0005-0000-0000-0000F4220000}"/>
    <cellStyle name="Normal 2 2 2 12 3 8" xfId="9792" xr:uid="{00000000-0005-0000-0000-0000F5220000}"/>
    <cellStyle name="Normal 2 2 2 12 3 8 2" xfId="9793" xr:uid="{00000000-0005-0000-0000-0000F6220000}"/>
    <cellStyle name="Normal 2 2 2 12 3 9" xfId="9794" xr:uid="{00000000-0005-0000-0000-0000F7220000}"/>
    <cellStyle name="Normal 2 2 2 12 3 9 2" xfId="9795" xr:uid="{00000000-0005-0000-0000-0000F8220000}"/>
    <cellStyle name="Normal 2 2 2 12 4" xfId="9796" xr:uid="{00000000-0005-0000-0000-0000F9220000}"/>
    <cellStyle name="Normal 2 2 2 12 4 2" xfId="9797" xr:uid="{00000000-0005-0000-0000-0000FA220000}"/>
    <cellStyle name="Normal 2 2 2 12 5" xfId="9798" xr:uid="{00000000-0005-0000-0000-0000FB220000}"/>
    <cellStyle name="Normal 2 2 2 12 5 2" xfId="9799" xr:uid="{00000000-0005-0000-0000-0000FC220000}"/>
    <cellStyle name="Normal 2 2 2 12 6" xfId="9800" xr:uid="{00000000-0005-0000-0000-0000FD220000}"/>
    <cellStyle name="Normal 2 2 2 12 6 2" xfId="9801" xr:uid="{00000000-0005-0000-0000-0000FE220000}"/>
    <cellStyle name="Normal 2 2 2 12 7" xfId="9802" xr:uid="{00000000-0005-0000-0000-0000FF220000}"/>
    <cellStyle name="Normal 2 2 2 12 7 2" xfId="9803" xr:uid="{00000000-0005-0000-0000-000000230000}"/>
    <cellStyle name="Normal 2 2 2 12 8" xfId="9804" xr:uid="{00000000-0005-0000-0000-000001230000}"/>
    <cellStyle name="Normal 2 2 2 12 8 2" xfId="9805" xr:uid="{00000000-0005-0000-0000-000002230000}"/>
    <cellStyle name="Normal 2 2 2 12 9" xfId="9806" xr:uid="{00000000-0005-0000-0000-000003230000}"/>
    <cellStyle name="Normal 2 2 2 12 9 2" xfId="9807" xr:uid="{00000000-0005-0000-0000-000004230000}"/>
    <cellStyle name="Normal 2 2 2 13" xfId="177" xr:uid="{00000000-0005-0000-0000-000005230000}"/>
    <cellStyle name="Normal 2 2 2 13 2" xfId="178" xr:uid="{00000000-0005-0000-0000-000006230000}"/>
    <cellStyle name="Normal 2 2 2 13 2 10" xfId="9808" xr:uid="{00000000-0005-0000-0000-000007230000}"/>
    <cellStyle name="Normal 2 2 2 13 2 10 2" xfId="9809" xr:uid="{00000000-0005-0000-0000-000008230000}"/>
    <cellStyle name="Normal 2 2 2 13 2 11" xfId="9810" xr:uid="{00000000-0005-0000-0000-000009230000}"/>
    <cellStyle name="Normal 2 2 2 13 2 11 2" xfId="9811" xr:uid="{00000000-0005-0000-0000-00000A230000}"/>
    <cellStyle name="Normal 2 2 2 13 2 12" xfId="9812" xr:uid="{00000000-0005-0000-0000-00000B230000}"/>
    <cellStyle name="Normal 2 2 2 13 2 12 2" xfId="9813" xr:uid="{00000000-0005-0000-0000-00000C230000}"/>
    <cellStyle name="Normal 2 2 2 13 2 13" xfId="9814" xr:uid="{00000000-0005-0000-0000-00000D230000}"/>
    <cellStyle name="Normal 2 2 2 13 2 2" xfId="9815" xr:uid="{00000000-0005-0000-0000-00000E230000}"/>
    <cellStyle name="Normal 2 2 2 13 2 2 10" xfId="9816" xr:uid="{00000000-0005-0000-0000-00000F230000}"/>
    <cellStyle name="Normal 2 2 2 13 2 2 10 2" xfId="9817" xr:uid="{00000000-0005-0000-0000-000010230000}"/>
    <cellStyle name="Normal 2 2 2 13 2 2 11" xfId="9818" xr:uid="{00000000-0005-0000-0000-000011230000}"/>
    <cellStyle name="Normal 2 2 2 13 2 2 11 2" xfId="9819" xr:uid="{00000000-0005-0000-0000-000012230000}"/>
    <cellStyle name="Normal 2 2 2 13 2 2 12" xfId="9820" xr:uid="{00000000-0005-0000-0000-000013230000}"/>
    <cellStyle name="Normal 2 2 2 13 2 2 2" xfId="9821" xr:uid="{00000000-0005-0000-0000-000014230000}"/>
    <cellStyle name="Normal 2 2 2 13 2 2 2 10" xfId="9822" xr:uid="{00000000-0005-0000-0000-000015230000}"/>
    <cellStyle name="Normal 2 2 2 13 2 2 2 10 2" xfId="9823" xr:uid="{00000000-0005-0000-0000-000016230000}"/>
    <cellStyle name="Normal 2 2 2 13 2 2 2 11" xfId="9824" xr:uid="{00000000-0005-0000-0000-000017230000}"/>
    <cellStyle name="Normal 2 2 2 13 2 2 2 2" xfId="9825" xr:uid="{00000000-0005-0000-0000-000018230000}"/>
    <cellStyle name="Normal 2 2 2 13 2 2 2 2 2" xfId="9826" xr:uid="{00000000-0005-0000-0000-000019230000}"/>
    <cellStyle name="Normal 2 2 2 13 2 2 2 3" xfId="9827" xr:uid="{00000000-0005-0000-0000-00001A230000}"/>
    <cellStyle name="Normal 2 2 2 13 2 2 2 3 2" xfId="9828" xr:uid="{00000000-0005-0000-0000-00001B230000}"/>
    <cellStyle name="Normal 2 2 2 13 2 2 2 4" xfId="9829" xr:uid="{00000000-0005-0000-0000-00001C230000}"/>
    <cellStyle name="Normal 2 2 2 13 2 2 2 4 2" xfId="9830" xr:uid="{00000000-0005-0000-0000-00001D230000}"/>
    <cellStyle name="Normal 2 2 2 13 2 2 2 5" xfId="9831" xr:uid="{00000000-0005-0000-0000-00001E230000}"/>
    <cellStyle name="Normal 2 2 2 13 2 2 2 5 2" xfId="9832" xr:uid="{00000000-0005-0000-0000-00001F230000}"/>
    <cellStyle name="Normal 2 2 2 13 2 2 2 6" xfId="9833" xr:uid="{00000000-0005-0000-0000-000020230000}"/>
    <cellStyle name="Normal 2 2 2 13 2 2 2 6 2" xfId="9834" xr:uid="{00000000-0005-0000-0000-000021230000}"/>
    <cellStyle name="Normal 2 2 2 13 2 2 2 7" xfId="9835" xr:uid="{00000000-0005-0000-0000-000022230000}"/>
    <cellStyle name="Normal 2 2 2 13 2 2 2 7 2" xfId="9836" xr:uid="{00000000-0005-0000-0000-000023230000}"/>
    <cellStyle name="Normal 2 2 2 13 2 2 2 8" xfId="9837" xr:uid="{00000000-0005-0000-0000-000024230000}"/>
    <cellStyle name="Normal 2 2 2 13 2 2 2 8 2" xfId="9838" xr:uid="{00000000-0005-0000-0000-000025230000}"/>
    <cellStyle name="Normal 2 2 2 13 2 2 2 9" xfId="9839" xr:uid="{00000000-0005-0000-0000-000026230000}"/>
    <cellStyle name="Normal 2 2 2 13 2 2 2 9 2" xfId="9840" xr:uid="{00000000-0005-0000-0000-000027230000}"/>
    <cellStyle name="Normal 2 2 2 13 2 2 3" xfId="9841" xr:uid="{00000000-0005-0000-0000-000028230000}"/>
    <cellStyle name="Normal 2 2 2 13 2 2 3 2" xfId="9842" xr:uid="{00000000-0005-0000-0000-000029230000}"/>
    <cellStyle name="Normal 2 2 2 13 2 2 4" xfId="9843" xr:uid="{00000000-0005-0000-0000-00002A230000}"/>
    <cellStyle name="Normal 2 2 2 13 2 2 4 2" xfId="9844" xr:uid="{00000000-0005-0000-0000-00002B230000}"/>
    <cellStyle name="Normal 2 2 2 13 2 2 5" xfId="9845" xr:uid="{00000000-0005-0000-0000-00002C230000}"/>
    <cellStyle name="Normal 2 2 2 13 2 2 5 2" xfId="9846" xr:uid="{00000000-0005-0000-0000-00002D230000}"/>
    <cellStyle name="Normal 2 2 2 13 2 2 6" xfId="9847" xr:uid="{00000000-0005-0000-0000-00002E230000}"/>
    <cellStyle name="Normal 2 2 2 13 2 2 6 2" xfId="9848" xr:uid="{00000000-0005-0000-0000-00002F230000}"/>
    <cellStyle name="Normal 2 2 2 13 2 2 7" xfId="9849" xr:uid="{00000000-0005-0000-0000-000030230000}"/>
    <cellStyle name="Normal 2 2 2 13 2 2 7 2" xfId="9850" xr:uid="{00000000-0005-0000-0000-000031230000}"/>
    <cellStyle name="Normal 2 2 2 13 2 2 8" xfId="9851" xr:uid="{00000000-0005-0000-0000-000032230000}"/>
    <cellStyle name="Normal 2 2 2 13 2 2 8 2" xfId="9852" xr:uid="{00000000-0005-0000-0000-000033230000}"/>
    <cellStyle name="Normal 2 2 2 13 2 2 9" xfId="9853" xr:uid="{00000000-0005-0000-0000-000034230000}"/>
    <cellStyle name="Normal 2 2 2 13 2 2 9 2" xfId="9854" xr:uid="{00000000-0005-0000-0000-000035230000}"/>
    <cellStyle name="Normal 2 2 2 13 2 3" xfId="9855" xr:uid="{00000000-0005-0000-0000-000036230000}"/>
    <cellStyle name="Normal 2 2 2 13 2 3 10" xfId="9856" xr:uid="{00000000-0005-0000-0000-000037230000}"/>
    <cellStyle name="Normal 2 2 2 13 2 3 10 2" xfId="9857" xr:uid="{00000000-0005-0000-0000-000038230000}"/>
    <cellStyle name="Normal 2 2 2 13 2 3 11" xfId="9858" xr:uid="{00000000-0005-0000-0000-000039230000}"/>
    <cellStyle name="Normal 2 2 2 13 2 3 2" xfId="9859" xr:uid="{00000000-0005-0000-0000-00003A230000}"/>
    <cellStyle name="Normal 2 2 2 13 2 3 2 2" xfId="9860" xr:uid="{00000000-0005-0000-0000-00003B230000}"/>
    <cellStyle name="Normal 2 2 2 13 2 3 3" xfId="9861" xr:uid="{00000000-0005-0000-0000-00003C230000}"/>
    <cellStyle name="Normal 2 2 2 13 2 3 3 2" xfId="9862" xr:uid="{00000000-0005-0000-0000-00003D230000}"/>
    <cellStyle name="Normal 2 2 2 13 2 3 4" xfId="9863" xr:uid="{00000000-0005-0000-0000-00003E230000}"/>
    <cellStyle name="Normal 2 2 2 13 2 3 4 2" xfId="9864" xr:uid="{00000000-0005-0000-0000-00003F230000}"/>
    <cellStyle name="Normal 2 2 2 13 2 3 5" xfId="9865" xr:uid="{00000000-0005-0000-0000-000040230000}"/>
    <cellStyle name="Normal 2 2 2 13 2 3 5 2" xfId="9866" xr:uid="{00000000-0005-0000-0000-000041230000}"/>
    <cellStyle name="Normal 2 2 2 13 2 3 6" xfId="9867" xr:uid="{00000000-0005-0000-0000-000042230000}"/>
    <cellStyle name="Normal 2 2 2 13 2 3 6 2" xfId="9868" xr:uid="{00000000-0005-0000-0000-000043230000}"/>
    <cellStyle name="Normal 2 2 2 13 2 3 7" xfId="9869" xr:uid="{00000000-0005-0000-0000-000044230000}"/>
    <cellStyle name="Normal 2 2 2 13 2 3 7 2" xfId="9870" xr:uid="{00000000-0005-0000-0000-000045230000}"/>
    <cellStyle name="Normal 2 2 2 13 2 3 8" xfId="9871" xr:uid="{00000000-0005-0000-0000-000046230000}"/>
    <cellStyle name="Normal 2 2 2 13 2 3 8 2" xfId="9872" xr:uid="{00000000-0005-0000-0000-000047230000}"/>
    <cellStyle name="Normal 2 2 2 13 2 3 9" xfId="9873" xr:uid="{00000000-0005-0000-0000-000048230000}"/>
    <cellStyle name="Normal 2 2 2 13 2 3 9 2" xfId="9874" xr:uid="{00000000-0005-0000-0000-000049230000}"/>
    <cellStyle name="Normal 2 2 2 13 2 4" xfId="9875" xr:uid="{00000000-0005-0000-0000-00004A230000}"/>
    <cellStyle name="Normal 2 2 2 13 2 4 2" xfId="9876" xr:uid="{00000000-0005-0000-0000-00004B230000}"/>
    <cellStyle name="Normal 2 2 2 13 2 5" xfId="9877" xr:uid="{00000000-0005-0000-0000-00004C230000}"/>
    <cellStyle name="Normal 2 2 2 13 2 5 2" xfId="9878" xr:uid="{00000000-0005-0000-0000-00004D230000}"/>
    <cellStyle name="Normal 2 2 2 13 2 6" xfId="9879" xr:uid="{00000000-0005-0000-0000-00004E230000}"/>
    <cellStyle name="Normal 2 2 2 13 2 6 2" xfId="9880" xr:uid="{00000000-0005-0000-0000-00004F230000}"/>
    <cellStyle name="Normal 2 2 2 13 2 7" xfId="9881" xr:uid="{00000000-0005-0000-0000-000050230000}"/>
    <cellStyle name="Normal 2 2 2 13 2 7 2" xfId="9882" xr:uid="{00000000-0005-0000-0000-000051230000}"/>
    <cellStyle name="Normal 2 2 2 13 2 8" xfId="9883" xr:uid="{00000000-0005-0000-0000-000052230000}"/>
    <cellStyle name="Normal 2 2 2 13 2 8 2" xfId="9884" xr:uid="{00000000-0005-0000-0000-000053230000}"/>
    <cellStyle name="Normal 2 2 2 13 2 9" xfId="9885" xr:uid="{00000000-0005-0000-0000-000054230000}"/>
    <cellStyle name="Normal 2 2 2 13 2 9 2" xfId="9886" xr:uid="{00000000-0005-0000-0000-000055230000}"/>
    <cellStyle name="Normal 2 2 2 13 3" xfId="179" xr:uid="{00000000-0005-0000-0000-000056230000}"/>
    <cellStyle name="Normal 2 2 2 13 3 10" xfId="9887" xr:uid="{00000000-0005-0000-0000-000057230000}"/>
    <cellStyle name="Normal 2 2 2 13 3 10 2" xfId="9888" xr:uid="{00000000-0005-0000-0000-000058230000}"/>
    <cellStyle name="Normal 2 2 2 13 3 11" xfId="9889" xr:uid="{00000000-0005-0000-0000-000059230000}"/>
    <cellStyle name="Normal 2 2 2 13 3 11 2" xfId="9890" xr:uid="{00000000-0005-0000-0000-00005A230000}"/>
    <cellStyle name="Normal 2 2 2 13 3 12" xfId="9891" xr:uid="{00000000-0005-0000-0000-00005B230000}"/>
    <cellStyle name="Normal 2 2 2 13 3 12 2" xfId="9892" xr:uid="{00000000-0005-0000-0000-00005C230000}"/>
    <cellStyle name="Normal 2 2 2 13 3 13" xfId="9893" xr:uid="{00000000-0005-0000-0000-00005D230000}"/>
    <cellStyle name="Normal 2 2 2 13 3 2" xfId="9894" xr:uid="{00000000-0005-0000-0000-00005E230000}"/>
    <cellStyle name="Normal 2 2 2 13 3 2 10" xfId="9895" xr:uid="{00000000-0005-0000-0000-00005F230000}"/>
    <cellStyle name="Normal 2 2 2 13 3 2 10 2" xfId="9896" xr:uid="{00000000-0005-0000-0000-000060230000}"/>
    <cellStyle name="Normal 2 2 2 13 3 2 11" xfId="9897" xr:uid="{00000000-0005-0000-0000-000061230000}"/>
    <cellStyle name="Normal 2 2 2 13 3 2 11 2" xfId="9898" xr:uid="{00000000-0005-0000-0000-000062230000}"/>
    <cellStyle name="Normal 2 2 2 13 3 2 12" xfId="9899" xr:uid="{00000000-0005-0000-0000-000063230000}"/>
    <cellStyle name="Normal 2 2 2 13 3 2 2" xfId="9900" xr:uid="{00000000-0005-0000-0000-000064230000}"/>
    <cellStyle name="Normal 2 2 2 13 3 2 2 10" xfId="9901" xr:uid="{00000000-0005-0000-0000-000065230000}"/>
    <cellStyle name="Normal 2 2 2 13 3 2 2 10 2" xfId="9902" xr:uid="{00000000-0005-0000-0000-000066230000}"/>
    <cellStyle name="Normal 2 2 2 13 3 2 2 11" xfId="9903" xr:uid="{00000000-0005-0000-0000-000067230000}"/>
    <cellStyle name="Normal 2 2 2 13 3 2 2 2" xfId="9904" xr:uid="{00000000-0005-0000-0000-000068230000}"/>
    <cellStyle name="Normal 2 2 2 13 3 2 2 2 2" xfId="9905" xr:uid="{00000000-0005-0000-0000-000069230000}"/>
    <cellStyle name="Normal 2 2 2 13 3 2 2 3" xfId="9906" xr:uid="{00000000-0005-0000-0000-00006A230000}"/>
    <cellStyle name="Normal 2 2 2 13 3 2 2 3 2" xfId="9907" xr:uid="{00000000-0005-0000-0000-00006B230000}"/>
    <cellStyle name="Normal 2 2 2 13 3 2 2 4" xfId="9908" xr:uid="{00000000-0005-0000-0000-00006C230000}"/>
    <cellStyle name="Normal 2 2 2 13 3 2 2 4 2" xfId="9909" xr:uid="{00000000-0005-0000-0000-00006D230000}"/>
    <cellStyle name="Normal 2 2 2 13 3 2 2 5" xfId="9910" xr:uid="{00000000-0005-0000-0000-00006E230000}"/>
    <cellStyle name="Normal 2 2 2 13 3 2 2 5 2" xfId="9911" xr:uid="{00000000-0005-0000-0000-00006F230000}"/>
    <cellStyle name="Normal 2 2 2 13 3 2 2 6" xfId="9912" xr:uid="{00000000-0005-0000-0000-000070230000}"/>
    <cellStyle name="Normal 2 2 2 13 3 2 2 6 2" xfId="9913" xr:uid="{00000000-0005-0000-0000-000071230000}"/>
    <cellStyle name="Normal 2 2 2 13 3 2 2 7" xfId="9914" xr:uid="{00000000-0005-0000-0000-000072230000}"/>
    <cellStyle name="Normal 2 2 2 13 3 2 2 7 2" xfId="9915" xr:uid="{00000000-0005-0000-0000-000073230000}"/>
    <cellStyle name="Normal 2 2 2 13 3 2 2 8" xfId="9916" xr:uid="{00000000-0005-0000-0000-000074230000}"/>
    <cellStyle name="Normal 2 2 2 13 3 2 2 8 2" xfId="9917" xr:uid="{00000000-0005-0000-0000-000075230000}"/>
    <cellStyle name="Normal 2 2 2 13 3 2 2 9" xfId="9918" xr:uid="{00000000-0005-0000-0000-000076230000}"/>
    <cellStyle name="Normal 2 2 2 13 3 2 2 9 2" xfId="9919" xr:uid="{00000000-0005-0000-0000-000077230000}"/>
    <cellStyle name="Normal 2 2 2 13 3 2 3" xfId="9920" xr:uid="{00000000-0005-0000-0000-000078230000}"/>
    <cellStyle name="Normal 2 2 2 13 3 2 3 2" xfId="9921" xr:uid="{00000000-0005-0000-0000-000079230000}"/>
    <cellStyle name="Normal 2 2 2 13 3 2 4" xfId="9922" xr:uid="{00000000-0005-0000-0000-00007A230000}"/>
    <cellStyle name="Normal 2 2 2 13 3 2 4 2" xfId="9923" xr:uid="{00000000-0005-0000-0000-00007B230000}"/>
    <cellStyle name="Normal 2 2 2 13 3 2 5" xfId="9924" xr:uid="{00000000-0005-0000-0000-00007C230000}"/>
    <cellStyle name="Normal 2 2 2 13 3 2 5 2" xfId="9925" xr:uid="{00000000-0005-0000-0000-00007D230000}"/>
    <cellStyle name="Normal 2 2 2 13 3 2 6" xfId="9926" xr:uid="{00000000-0005-0000-0000-00007E230000}"/>
    <cellStyle name="Normal 2 2 2 13 3 2 6 2" xfId="9927" xr:uid="{00000000-0005-0000-0000-00007F230000}"/>
    <cellStyle name="Normal 2 2 2 13 3 2 7" xfId="9928" xr:uid="{00000000-0005-0000-0000-000080230000}"/>
    <cellStyle name="Normal 2 2 2 13 3 2 7 2" xfId="9929" xr:uid="{00000000-0005-0000-0000-000081230000}"/>
    <cellStyle name="Normal 2 2 2 13 3 2 8" xfId="9930" xr:uid="{00000000-0005-0000-0000-000082230000}"/>
    <cellStyle name="Normal 2 2 2 13 3 2 8 2" xfId="9931" xr:uid="{00000000-0005-0000-0000-000083230000}"/>
    <cellStyle name="Normal 2 2 2 13 3 2 9" xfId="9932" xr:uid="{00000000-0005-0000-0000-000084230000}"/>
    <cellStyle name="Normal 2 2 2 13 3 2 9 2" xfId="9933" xr:uid="{00000000-0005-0000-0000-000085230000}"/>
    <cellStyle name="Normal 2 2 2 13 3 3" xfId="9934" xr:uid="{00000000-0005-0000-0000-000086230000}"/>
    <cellStyle name="Normal 2 2 2 13 3 3 10" xfId="9935" xr:uid="{00000000-0005-0000-0000-000087230000}"/>
    <cellStyle name="Normal 2 2 2 13 3 3 10 2" xfId="9936" xr:uid="{00000000-0005-0000-0000-000088230000}"/>
    <cellStyle name="Normal 2 2 2 13 3 3 11" xfId="9937" xr:uid="{00000000-0005-0000-0000-000089230000}"/>
    <cellStyle name="Normal 2 2 2 13 3 3 2" xfId="9938" xr:uid="{00000000-0005-0000-0000-00008A230000}"/>
    <cellStyle name="Normal 2 2 2 13 3 3 2 2" xfId="9939" xr:uid="{00000000-0005-0000-0000-00008B230000}"/>
    <cellStyle name="Normal 2 2 2 13 3 3 3" xfId="9940" xr:uid="{00000000-0005-0000-0000-00008C230000}"/>
    <cellStyle name="Normal 2 2 2 13 3 3 3 2" xfId="9941" xr:uid="{00000000-0005-0000-0000-00008D230000}"/>
    <cellStyle name="Normal 2 2 2 13 3 3 4" xfId="9942" xr:uid="{00000000-0005-0000-0000-00008E230000}"/>
    <cellStyle name="Normal 2 2 2 13 3 3 4 2" xfId="9943" xr:uid="{00000000-0005-0000-0000-00008F230000}"/>
    <cellStyle name="Normal 2 2 2 13 3 3 5" xfId="9944" xr:uid="{00000000-0005-0000-0000-000090230000}"/>
    <cellStyle name="Normal 2 2 2 13 3 3 5 2" xfId="9945" xr:uid="{00000000-0005-0000-0000-000091230000}"/>
    <cellStyle name="Normal 2 2 2 13 3 3 6" xfId="9946" xr:uid="{00000000-0005-0000-0000-000092230000}"/>
    <cellStyle name="Normal 2 2 2 13 3 3 6 2" xfId="9947" xr:uid="{00000000-0005-0000-0000-000093230000}"/>
    <cellStyle name="Normal 2 2 2 13 3 3 7" xfId="9948" xr:uid="{00000000-0005-0000-0000-000094230000}"/>
    <cellStyle name="Normal 2 2 2 13 3 3 7 2" xfId="9949" xr:uid="{00000000-0005-0000-0000-000095230000}"/>
    <cellStyle name="Normal 2 2 2 13 3 3 8" xfId="9950" xr:uid="{00000000-0005-0000-0000-000096230000}"/>
    <cellStyle name="Normal 2 2 2 13 3 3 8 2" xfId="9951" xr:uid="{00000000-0005-0000-0000-000097230000}"/>
    <cellStyle name="Normal 2 2 2 13 3 3 9" xfId="9952" xr:uid="{00000000-0005-0000-0000-000098230000}"/>
    <cellStyle name="Normal 2 2 2 13 3 3 9 2" xfId="9953" xr:uid="{00000000-0005-0000-0000-000099230000}"/>
    <cellStyle name="Normal 2 2 2 13 3 4" xfId="9954" xr:uid="{00000000-0005-0000-0000-00009A230000}"/>
    <cellStyle name="Normal 2 2 2 13 3 4 2" xfId="9955" xr:uid="{00000000-0005-0000-0000-00009B230000}"/>
    <cellStyle name="Normal 2 2 2 13 3 5" xfId="9956" xr:uid="{00000000-0005-0000-0000-00009C230000}"/>
    <cellStyle name="Normal 2 2 2 13 3 5 2" xfId="9957" xr:uid="{00000000-0005-0000-0000-00009D230000}"/>
    <cellStyle name="Normal 2 2 2 13 3 6" xfId="9958" xr:uid="{00000000-0005-0000-0000-00009E230000}"/>
    <cellStyle name="Normal 2 2 2 13 3 6 2" xfId="9959" xr:uid="{00000000-0005-0000-0000-00009F230000}"/>
    <cellStyle name="Normal 2 2 2 13 3 7" xfId="9960" xr:uid="{00000000-0005-0000-0000-0000A0230000}"/>
    <cellStyle name="Normal 2 2 2 13 3 7 2" xfId="9961" xr:uid="{00000000-0005-0000-0000-0000A1230000}"/>
    <cellStyle name="Normal 2 2 2 13 3 8" xfId="9962" xr:uid="{00000000-0005-0000-0000-0000A2230000}"/>
    <cellStyle name="Normal 2 2 2 13 3 8 2" xfId="9963" xr:uid="{00000000-0005-0000-0000-0000A3230000}"/>
    <cellStyle name="Normal 2 2 2 13 3 9" xfId="9964" xr:uid="{00000000-0005-0000-0000-0000A4230000}"/>
    <cellStyle name="Normal 2 2 2 13 3 9 2" xfId="9965" xr:uid="{00000000-0005-0000-0000-0000A5230000}"/>
    <cellStyle name="Normal 2 2 2 13 4" xfId="180" xr:uid="{00000000-0005-0000-0000-0000A6230000}"/>
    <cellStyle name="Normal 2 2 2 13 4 10" xfId="9966" xr:uid="{00000000-0005-0000-0000-0000A7230000}"/>
    <cellStyle name="Normal 2 2 2 13 4 10 2" xfId="9967" xr:uid="{00000000-0005-0000-0000-0000A8230000}"/>
    <cellStyle name="Normal 2 2 2 13 4 11" xfId="9968" xr:uid="{00000000-0005-0000-0000-0000A9230000}"/>
    <cellStyle name="Normal 2 2 2 13 4 11 2" xfId="9969" xr:uid="{00000000-0005-0000-0000-0000AA230000}"/>
    <cellStyle name="Normal 2 2 2 13 4 12" xfId="9970" xr:uid="{00000000-0005-0000-0000-0000AB230000}"/>
    <cellStyle name="Normal 2 2 2 13 4 12 2" xfId="9971" xr:uid="{00000000-0005-0000-0000-0000AC230000}"/>
    <cellStyle name="Normal 2 2 2 13 4 13" xfId="9972" xr:uid="{00000000-0005-0000-0000-0000AD230000}"/>
    <cellStyle name="Normal 2 2 2 13 4 2" xfId="9973" xr:uid="{00000000-0005-0000-0000-0000AE230000}"/>
    <cellStyle name="Normal 2 2 2 13 4 2 10" xfId="9974" xr:uid="{00000000-0005-0000-0000-0000AF230000}"/>
    <cellStyle name="Normal 2 2 2 13 4 2 10 2" xfId="9975" xr:uid="{00000000-0005-0000-0000-0000B0230000}"/>
    <cellStyle name="Normal 2 2 2 13 4 2 11" xfId="9976" xr:uid="{00000000-0005-0000-0000-0000B1230000}"/>
    <cellStyle name="Normal 2 2 2 13 4 2 11 2" xfId="9977" xr:uid="{00000000-0005-0000-0000-0000B2230000}"/>
    <cellStyle name="Normal 2 2 2 13 4 2 12" xfId="9978" xr:uid="{00000000-0005-0000-0000-0000B3230000}"/>
    <cellStyle name="Normal 2 2 2 13 4 2 2" xfId="9979" xr:uid="{00000000-0005-0000-0000-0000B4230000}"/>
    <cellStyle name="Normal 2 2 2 13 4 2 2 10" xfId="9980" xr:uid="{00000000-0005-0000-0000-0000B5230000}"/>
    <cellStyle name="Normal 2 2 2 13 4 2 2 10 2" xfId="9981" xr:uid="{00000000-0005-0000-0000-0000B6230000}"/>
    <cellStyle name="Normal 2 2 2 13 4 2 2 11" xfId="9982" xr:uid="{00000000-0005-0000-0000-0000B7230000}"/>
    <cellStyle name="Normal 2 2 2 13 4 2 2 2" xfId="9983" xr:uid="{00000000-0005-0000-0000-0000B8230000}"/>
    <cellStyle name="Normal 2 2 2 13 4 2 2 2 2" xfId="9984" xr:uid="{00000000-0005-0000-0000-0000B9230000}"/>
    <cellStyle name="Normal 2 2 2 13 4 2 2 3" xfId="9985" xr:uid="{00000000-0005-0000-0000-0000BA230000}"/>
    <cellStyle name="Normal 2 2 2 13 4 2 2 3 2" xfId="9986" xr:uid="{00000000-0005-0000-0000-0000BB230000}"/>
    <cellStyle name="Normal 2 2 2 13 4 2 2 4" xfId="9987" xr:uid="{00000000-0005-0000-0000-0000BC230000}"/>
    <cellStyle name="Normal 2 2 2 13 4 2 2 4 2" xfId="9988" xr:uid="{00000000-0005-0000-0000-0000BD230000}"/>
    <cellStyle name="Normal 2 2 2 13 4 2 2 5" xfId="9989" xr:uid="{00000000-0005-0000-0000-0000BE230000}"/>
    <cellStyle name="Normal 2 2 2 13 4 2 2 5 2" xfId="9990" xr:uid="{00000000-0005-0000-0000-0000BF230000}"/>
    <cellStyle name="Normal 2 2 2 13 4 2 2 6" xfId="9991" xr:uid="{00000000-0005-0000-0000-0000C0230000}"/>
    <cellStyle name="Normal 2 2 2 13 4 2 2 6 2" xfId="9992" xr:uid="{00000000-0005-0000-0000-0000C1230000}"/>
    <cellStyle name="Normal 2 2 2 13 4 2 2 7" xfId="9993" xr:uid="{00000000-0005-0000-0000-0000C2230000}"/>
    <cellStyle name="Normal 2 2 2 13 4 2 2 7 2" xfId="9994" xr:uid="{00000000-0005-0000-0000-0000C3230000}"/>
    <cellStyle name="Normal 2 2 2 13 4 2 2 8" xfId="9995" xr:uid="{00000000-0005-0000-0000-0000C4230000}"/>
    <cellStyle name="Normal 2 2 2 13 4 2 2 8 2" xfId="9996" xr:uid="{00000000-0005-0000-0000-0000C5230000}"/>
    <cellStyle name="Normal 2 2 2 13 4 2 2 9" xfId="9997" xr:uid="{00000000-0005-0000-0000-0000C6230000}"/>
    <cellStyle name="Normal 2 2 2 13 4 2 2 9 2" xfId="9998" xr:uid="{00000000-0005-0000-0000-0000C7230000}"/>
    <cellStyle name="Normal 2 2 2 13 4 2 3" xfId="9999" xr:uid="{00000000-0005-0000-0000-0000C8230000}"/>
    <cellStyle name="Normal 2 2 2 13 4 2 3 2" xfId="10000" xr:uid="{00000000-0005-0000-0000-0000C9230000}"/>
    <cellStyle name="Normal 2 2 2 13 4 2 4" xfId="10001" xr:uid="{00000000-0005-0000-0000-0000CA230000}"/>
    <cellStyle name="Normal 2 2 2 13 4 2 4 2" xfId="10002" xr:uid="{00000000-0005-0000-0000-0000CB230000}"/>
    <cellStyle name="Normal 2 2 2 13 4 2 5" xfId="10003" xr:uid="{00000000-0005-0000-0000-0000CC230000}"/>
    <cellStyle name="Normal 2 2 2 13 4 2 5 2" xfId="10004" xr:uid="{00000000-0005-0000-0000-0000CD230000}"/>
    <cellStyle name="Normal 2 2 2 13 4 2 6" xfId="10005" xr:uid="{00000000-0005-0000-0000-0000CE230000}"/>
    <cellStyle name="Normal 2 2 2 13 4 2 6 2" xfId="10006" xr:uid="{00000000-0005-0000-0000-0000CF230000}"/>
    <cellStyle name="Normal 2 2 2 13 4 2 7" xfId="10007" xr:uid="{00000000-0005-0000-0000-0000D0230000}"/>
    <cellStyle name="Normal 2 2 2 13 4 2 7 2" xfId="10008" xr:uid="{00000000-0005-0000-0000-0000D1230000}"/>
    <cellStyle name="Normal 2 2 2 13 4 2 8" xfId="10009" xr:uid="{00000000-0005-0000-0000-0000D2230000}"/>
    <cellStyle name="Normal 2 2 2 13 4 2 8 2" xfId="10010" xr:uid="{00000000-0005-0000-0000-0000D3230000}"/>
    <cellStyle name="Normal 2 2 2 13 4 2 9" xfId="10011" xr:uid="{00000000-0005-0000-0000-0000D4230000}"/>
    <cellStyle name="Normal 2 2 2 13 4 2 9 2" xfId="10012" xr:uid="{00000000-0005-0000-0000-0000D5230000}"/>
    <cellStyle name="Normal 2 2 2 13 4 3" xfId="10013" xr:uid="{00000000-0005-0000-0000-0000D6230000}"/>
    <cellStyle name="Normal 2 2 2 13 4 3 10" xfId="10014" xr:uid="{00000000-0005-0000-0000-0000D7230000}"/>
    <cellStyle name="Normal 2 2 2 13 4 3 10 2" xfId="10015" xr:uid="{00000000-0005-0000-0000-0000D8230000}"/>
    <cellStyle name="Normal 2 2 2 13 4 3 11" xfId="10016" xr:uid="{00000000-0005-0000-0000-0000D9230000}"/>
    <cellStyle name="Normal 2 2 2 13 4 3 2" xfId="10017" xr:uid="{00000000-0005-0000-0000-0000DA230000}"/>
    <cellStyle name="Normal 2 2 2 13 4 3 2 2" xfId="10018" xr:uid="{00000000-0005-0000-0000-0000DB230000}"/>
    <cellStyle name="Normal 2 2 2 13 4 3 3" xfId="10019" xr:uid="{00000000-0005-0000-0000-0000DC230000}"/>
    <cellStyle name="Normal 2 2 2 13 4 3 3 2" xfId="10020" xr:uid="{00000000-0005-0000-0000-0000DD230000}"/>
    <cellStyle name="Normal 2 2 2 13 4 3 4" xfId="10021" xr:uid="{00000000-0005-0000-0000-0000DE230000}"/>
    <cellStyle name="Normal 2 2 2 13 4 3 4 2" xfId="10022" xr:uid="{00000000-0005-0000-0000-0000DF230000}"/>
    <cellStyle name="Normal 2 2 2 13 4 3 5" xfId="10023" xr:uid="{00000000-0005-0000-0000-0000E0230000}"/>
    <cellStyle name="Normal 2 2 2 13 4 3 5 2" xfId="10024" xr:uid="{00000000-0005-0000-0000-0000E1230000}"/>
    <cellStyle name="Normal 2 2 2 13 4 3 6" xfId="10025" xr:uid="{00000000-0005-0000-0000-0000E2230000}"/>
    <cellStyle name="Normal 2 2 2 13 4 3 6 2" xfId="10026" xr:uid="{00000000-0005-0000-0000-0000E3230000}"/>
    <cellStyle name="Normal 2 2 2 13 4 3 7" xfId="10027" xr:uid="{00000000-0005-0000-0000-0000E4230000}"/>
    <cellStyle name="Normal 2 2 2 13 4 3 7 2" xfId="10028" xr:uid="{00000000-0005-0000-0000-0000E5230000}"/>
    <cellStyle name="Normal 2 2 2 13 4 3 8" xfId="10029" xr:uid="{00000000-0005-0000-0000-0000E6230000}"/>
    <cellStyle name="Normal 2 2 2 13 4 3 8 2" xfId="10030" xr:uid="{00000000-0005-0000-0000-0000E7230000}"/>
    <cellStyle name="Normal 2 2 2 13 4 3 9" xfId="10031" xr:uid="{00000000-0005-0000-0000-0000E8230000}"/>
    <cellStyle name="Normal 2 2 2 13 4 3 9 2" xfId="10032" xr:uid="{00000000-0005-0000-0000-0000E9230000}"/>
    <cellStyle name="Normal 2 2 2 13 4 4" xfId="10033" xr:uid="{00000000-0005-0000-0000-0000EA230000}"/>
    <cellStyle name="Normal 2 2 2 13 4 4 2" xfId="10034" xr:uid="{00000000-0005-0000-0000-0000EB230000}"/>
    <cellStyle name="Normal 2 2 2 13 4 5" xfId="10035" xr:uid="{00000000-0005-0000-0000-0000EC230000}"/>
    <cellStyle name="Normal 2 2 2 13 4 5 2" xfId="10036" xr:uid="{00000000-0005-0000-0000-0000ED230000}"/>
    <cellStyle name="Normal 2 2 2 13 4 6" xfId="10037" xr:uid="{00000000-0005-0000-0000-0000EE230000}"/>
    <cellStyle name="Normal 2 2 2 13 4 6 2" xfId="10038" xr:uid="{00000000-0005-0000-0000-0000EF230000}"/>
    <cellStyle name="Normal 2 2 2 13 4 7" xfId="10039" xr:uid="{00000000-0005-0000-0000-0000F0230000}"/>
    <cellStyle name="Normal 2 2 2 13 4 7 2" xfId="10040" xr:uid="{00000000-0005-0000-0000-0000F1230000}"/>
    <cellStyle name="Normal 2 2 2 13 4 8" xfId="10041" xr:uid="{00000000-0005-0000-0000-0000F2230000}"/>
    <cellStyle name="Normal 2 2 2 13 4 8 2" xfId="10042" xr:uid="{00000000-0005-0000-0000-0000F3230000}"/>
    <cellStyle name="Normal 2 2 2 13 4 9" xfId="10043" xr:uid="{00000000-0005-0000-0000-0000F4230000}"/>
    <cellStyle name="Normal 2 2 2 13 4 9 2" xfId="10044" xr:uid="{00000000-0005-0000-0000-0000F5230000}"/>
    <cellStyle name="Normal 2 2 2 13 5" xfId="181" xr:uid="{00000000-0005-0000-0000-0000F6230000}"/>
    <cellStyle name="Normal 2 2 2 13 5 10" xfId="10045" xr:uid="{00000000-0005-0000-0000-0000F7230000}"/>
    <cellStyle name="Normal 2 2 2 13 5 10 2" xfId="10046" xr:uid="{00000000-0005-0000-0000-0000F8230000}"/>
    <cellStyle name="Normal 2 2 2 13 5 11" xfId="10047" xr:uid="{00000000-0005-0000-0000-0000F9230000}"/>
    <cellStyle name="Normal 2 2 2 13 5 11 2" xfId="10048" xr:uid="{00000000-0005-0000-0000-0000FA230000}"/>
    <cellStyle name="Normal 2 2 2 13 5 12" xfId="10049" xr:uid="{00000000-0005-0000-0000-0000FB230000}"/>
    <cellStyle name="Normal 2 2 2 13 5 12 2" xfId="10050" xr:uid="{00000000-0005-0000-0000-0000FC230000}"/>
    <cellStyle name="Normal 2 2 2 13 5 13" xfId="10051" xr:uid="{00000000-0005-0000-0000-0000FD230000}"/>
    <cellStyle name="Normal 2 2 2 13 5 2" xfId="10052" xr:uid="{00000000-0005-0000-0000-0000FE230000}"/>
    <cellStyle name="Normal 2 2 2 13 5 2 10" xfId="10053" xr:uid="{00000000-0005-0000-0000-0000FF230000}"/>
    <cellStyle name="Normal 2 2 2 13 5 2 10 2" xfId="10054" xr:uid="{00000000-0005-0000-0000-000000240000}"/>
    <cellStyle name="Normal 2 2 2 13 5 2 11" xfId="10055" xr:uid="{00000000-0005-0000-0000-000001240000}"/>
    <cellStyle name="Normal 2 2 2 13 5 2 11 2" xfId="10056" xr:uid="{00000000-0005-0000-0000-000002240000}"/>
    <cellStyle name="Normal 2 2 2 13 5 2 12" xfId="10057" xr:uid="{00000000-0005-0000-0000-000003240000}"/>
    <cellStyle name="Normal 2 2 2 13 5 2 2" xfId="10058" xr:uid="{00000000-0005-0000-0000-000004240000}"/>
    <cellStyle name="Normal 2 2 2 13 5 2 2 10" xfId="10059" xr:uid="{00000000-0005-0000-0000-000005240000}"/>
    <cellStyle name="Normal 2 2 2 13 5 2 2 10 2" xfId="10060" xr:uid="{00000000-0005-0000-0000-000006240000}"/>
    <cellStyle name="Normal 2 2 2 13 5 2 2 11" xfId="10061" xr:uid="{00000000-0005-0000-0000-000007240000}"/>
    <cellStyle name="Normal 2 2 2 13 5 2 2 2" xfId="10062" xr:uid="{00000000-0005-0000-0000-000008240000}"/>
    <cellStyle name="Normal 2 2 2 13 5 2 2 2 2" xfId="10063" xr:uid="{00000000-0005-0000-0000-000009240000}"/>
    <cellStyle name="Normal 2 2 2 13 5 2 2 3" xfId="10064" xr:uid="{00000000-0005-0000-0000-00000A240000}"/>
    <cellStyle name="Normal 2 2 2 13 5 2 2 3 2" xfId="10065" xr:uid="{00000000-0005-0000-0000-00000B240000}"/>
    <cellStyle name="Normal 2 2 2 13 5 2 2 4" xfId="10066" xr:uid="{00000000-0005-0000-0000-00000C240000}"/>
    <cellStyle name="Normal 2 2 2 13 5 2 2 4 2" xfId="10067" xr:uid="{00000000-0005-0000-0000-00000D240000}"/>
    <cellStyle name="Normal 2 2 2 13 5 2 2 5" xfId="10068" xr:uid="{00000000-0005-0000-0000-00000E240000}"/>
    <cellStyle name="Normal 2 2 2 13 5 2 2 5 2" xfId="10069" xr:uid="{00000000-0005-0000-0000-00000F240000}"/>
    <cellStyle name="Normal 2 2 2 13 5 2 2 6" xfId="10070" xr:uid="{00000000-0005-0000-0000-000010240000}"/>
    <cellStyle name="Normal 2 2 2 13 5 2 2 6 2" xfId="10071" xr:uid="{00000000-0005-0000-0000-000011240000}"/>
    <cellStyle name="Normal 2 2 2 13 5 2 2 7" xfId="10072" xr:uid="{00000000-0005-0000-0000-000012240000}"/>
    <cellStyle name="Normal 2 2 2 13 5 2 2 7 2" xfId="10073" xr:uid="{00000000-0005-0000-0000-000013240000}"/>
    <cellStyle name="Normal 2 2 2 13 5 2 2 8" xfId="10074" xr:uid="{00000000-0005-0000-0000-000014240000}"/>
    <cellStyle name="Normal 2 2 2 13 5 2 2 8 2" xfId="10075" xr:uid="{00000000-0005-0000-0000-000015240000}"/>
    <cellStyle name="Normal 2 2 2 13 5 2 2 9" xfId="10076" xr:uid="{00000000-0005-0000-0000-000016240000}"/>
    <cellStyle name="Normal 2 2 2 13 5 2 2 9 2" xfId="10077" xr:uid="{00000000-0005-0000-0000-000017240000}"/>
    <cellStyle name="Normal 2 2 2 13 5 2 3" xfId="10078" xr:uid="{00000000-0005-0000-0000-000018240000}"/>
    <cellStyle name="Normal 2 2 2 13 5 2 3 2" xfId="10079" xr:uid="{00000000-0005-0000-0000-000019240000}"/>
    <cellStyle name="Normal 2 2 2 13 5 2 4" xfId="10080" xr:uid="{00000000-0005-0000-0000-00001A240000}"/>
    <cellStyle name="Normal 2 2 2 13 5 2 4 2" xfId="10081" xr:uid="{00000000-0005-0000-0000-00001B240000}"/>
    <cellStyle name="Normal 2 2 2 13 5 2 5" xfId="10082" xr:uid="{00000000-0005-0000-0000-00001C240000}"/>
    <cellStyle name="Normal 2 2 2 13 5 2 5 2" xfId="10083" xr:uid="{00000000-0005-0000-0000-00001D240000}"/>
    <cellStyle name="Normal 2 2 2 13 5 2 6" xfId="10084" xr:uid="{00000000-0005-0000-0000-00001E240000}"/>
    <cellStyle name="Normal 2 2 2 13 5 2 6 2" xfId="10085" xr:uid="{00000000-0005-0000-0000-00001F240000}"/>
    <cellStyle name="Normal 2 2 2 13 5 2 7" xfId="10086" xr:uid="{00000000-0005-0000-0000-000020240000}"/>
    <cellStyle name="Normal 2 2 2 13 5 2 7 2" xfId="10087" xr:uid="{00000000-0005-0000-0000-000021240000}"/>
    <cellStyle name="Normal 2 2 2 13 5 2 8" xfId="10088" xr:uid="{00000000-0005-0000-0000-000022240000}"/>
    <cellStyle name="Normal 2 2 2 13 5 2 8 2" xfId="10089" xr:uid="{00000000-0005-0000-0000-000023240000}"/>
    <cellStyle name="Normal 2 2 2 13 5 2 9" xfId="10090" xr:uid="{00000000-0005-0000-0000-000024240000}"/>
    <cellStyle name="Normal 2 2 2 13 5 2 9 2" xfId="10091" xr:uid="{00000000-0005-0000-0000-000025240000}"/>
    <cellStyle name="Normal 2 2 2 13 5 3" xfId="10092" xr:uid="{00000000-0005-0000-0000-000026240000}"/>
    <cellStyle name="Normal 2 2 2 13 5 3 10" xfId="10093" xr:uid="{00000000-0005-0000-0000-000027240000}"/>
    <cellStyle name="Normal 2 2 2 13 5 3 10 2" xfId="10094" xr:uid="{00000000-0005-0000-0000-000028240000}"/>
    <cellStyle name="Normal 2 2 2 13 5 3 11" xfId="10095" xr:uid="{00000000-0005-0000-0000-000029240000}"/>
    <cellStyle name="Normal 2 2 2 13 5 3 2" xfId="10096" xr:uid="{00000000-0005-0000-0000-00002A240000}"/>
    <cellStyle name="Normal 2 2 2 13 5 3 2 2" xfId="10097" xr:uid="{00000000-0005-0000-0000-00002B240000}"/>
    <cellStyle name="Normal 2 2 2 13 5 3 3" xfId="10098" xr:uid="{00000000-0005-0000-0000-00002C240000}"/>
    <cellStyle name="Normal 2 2 2 13 5 3 3 2" xfId="10099" xr:uid="{00000000-0005-0000-0000-00002D240000}"/>
    <cellStyle name="Normal 2 2 2 13 5 3 4" xfId="10100" xr:uid="{00000000-0005-0000-0000-00002E240000}"/>
    <cellStyle name="Normal 2 2 2 13 5 3 4 2" xfId="10101" xr:uid="{00000000-0005-0000-0000-00002F240000}"/>
    <cellStyle name="Normal 2 2 2 13 5 3 5" xfId="10102" xr:uid="{00000000-0005-0000-0000-000030240000}"/>
    <cellStyle name="Normal 2 2 2 13 5 3 5 2" xfId="10103" xr:uid="{00000000-0005-0000-0000-000031240000}"/>
    <cellStyle name="Normal 2 2 2 13 5 3 6" xfId="10104" xr:uid="{00000000-0005-0000-0000-000032240000}"/>
    <cellStyle name="Normal 2 2 2 13 5 3 6 2" xfId="10105" xr:uid="{00000000-0005-0000-0000-000033240000}"/>
    <cellStyle name="Normal 2 2 2 13 5 3 7" xfId="10106" xr:uid="{00000000-0005-0000-0000-000034240000}"/>
    <cellStyle name="Normal 2 2 2 13 5 3 7 2" xfId="10107" xr:uid="{00000000-0005-0000-0000-000035240000}"/>
    <cellStyle name="Normal 2 2 2 13 5 3 8" xfId="10108" xr:uid="{00000000-0005-0000-0000-000036240000}"/>
    <cellStyle name="Normal 2 2 2 13 5 3 8 2" xfId="10109" xr:uid="{00000000-0005-0000-0000-000037240000}"/>
    <cellStyle name="Normal 2 2 2 13 5 3 9" xfId="10110" xr:uid="{00000000-0005-0000-0000-000038240000}"/>
    <cellStyle name="Normal 2 2 2 13 5 3 9 2" xfId="10111" xr:uid="{00000000-0005-0000-0000-000039240000}"/>
    <cellStyle name="Normal 2 2 2 13 5 4" xfId="10112" xr:uid="{00000000-0005-0000-0000-00003A240000}"/>
    <cellStyle name="Normal 2 2 2 13 5 4 2" xfId="10113" xr:uid="{00000000-0005-0000-0000-00003B240000}"/>
    <cellStyle name="Normal 2 2 2 13 5 5" xfId="10114" xr:uid="{00000000-0005-0000-0000-00003C240000}"/>
    <cellStyle name="Normal 2 2 2 13 5 5 2" xfId="10115" xr:uid="{00000000-0005-0000-0000-00003D240000}"/>
    <cellStyle name="Normal 2 2 2 13 5 6" xfId="10116" xr:uid="{00000000-0005-0000-0000-00003E240000}"/>
    <cellStyle name="Normal 2 2 2 13 5 6 2" xfId="10117" xr:uid="{00000000-0005-0000-0000-00003F240000}"/>
    <cellStyle name="Normal 2 2 2 13 5 7" xfId="10118" xr:uid="{00000000-0005-0000-0000-000040240000}"/>
    <cellStyle name="Normal 2 2 2 13 5 7 2" xfId="10119" xr:uid="{00000000-0005-0000-0000-000041240000}"/>
    <cellStyle name="Normal 2 2 2 13 5 8" xfId="10120" xr:uid="{00000000-0005-0000-0000-000042240000}"/>
    <cellStyle name="Normal 2 2 2 13 5 8 2" xfId="10121" xr:uid="{00000000-0005-0000-0000-000043240000}"/>
    <cellStyle name="Normal 2 2 2 13 5 9" xfId="10122" xr:uid="{00000000-0005-0000-0000-000044240000}"/>
    <cellStyle name="Normal 2 2 2 13 5 9 2" xfId="10123" xr:uid="{00000000-0005-0000-0000-000045240000}"/>
    <cellStyle name="Normal 2 2 2 13 6" xfId="182" xr:uid="{00000000-0005-0000-0000-000046240000}"/>
    <cellStyle name="Normal 2 2 2 14" xfId="183" xr:uid="{00000000-0005-0000-0000-000047240000}"/>
    <cellStyle name="Normal 2 2 2 14 2" xfId="184" xr:uid="{00000000-0005-0000-0000-000048240000}"/>
    <cellStyle name="Normal 2 2 2 15" xfId="185" xr:uid="{00000000-0005-0000-0000-000049240000}"/>
    <cellStyle name="Normal 2 2 2 15 2" xfId="186" xr:uid="{00000000-0005-0000-0000-00004A240000}"/>
    <cellStyle name="Normal 2 2 2 16" xfId="187" xr:uid="{00000000-0005-0000-0000-00004B240000}"/>
    <cellStyle name="Normal 2 2 2 16 2" xfId="188" xr:uid="{00000000-0005-0000-0000-00004C240000}"/>
    <cellStyle name="Normal 2 2 2 17" xfId="10124" xr:uid="{00000000-0005-0000-0000-00004D240000}"/>
    <cellStyle name="Normal 2 2 2 17 10" xfId="10125" xr:uid="{00000000-0005-0000-0000-00004E240000}"/>
    <cellStyle name="Normal 2 2 2 17 10 2" xfId="10126" xr:uid="{00000000-0005-0000-0000-00004F240000}"/>
    <cellStyle name="Normal 2 2 2 17 11" xfId="10127" xr:uid="{00000000-0005-0000-0000-000050240000}"/>
    <cellStyle name="Normal 2 2 2 17 11 2" xfId="10128" xr:uid="{00000000-0005-0000-0000-000051240000}"/>
    <cellStyle name="Normal 2 2 2 17 12" xfId="10129" xr:uid="{00000000-0005-0000-0000-000052240000}"/>
    <cellStyle name="Normal 2 2 2 17 12 2" xfId="10130" xr:uid="{00000000-0005-0000-0000-000053240000}"/>
    <cellStyle name="Normal 2 2 2 17 13" xfId="10131" xr:uid="{00000000-0005-0000-0000-000054240000}"/>
    <cellStyle name="Normal 2 2 2 17 2" xfId="10132" xr:uid="{00000000-0005-0000-0000-000055240000}"/>
    <cellStyle name="Normal 2 2 2 17 2 10" xfId="10133" xr:uid="{00000000-0005-0000-0000-000056240000}"/>
    <cellStyle name="Normal 2 2 2 17 2 10 2" xfId="10134" xr:uid="{00000000-0005-0000-0000-000057240000}"/>
    <cellStyle name="Normal 2 2 2 17 2 11" xfId="10135" xr:uid="{00000000-0005-0000-0000-000058240000}"/>
    <cellStyle name="Normal 2 2 2 17 2 11 2" xfId="10136" xr:uid="{00000000-0005-0000-0000-000059240000}"/>
    <cellStyle name="Normal 2 2 2 17 2 12" xfId="10137" xr:uid="{00000000-0005-0000-0000-00005A240000}"/>
    <cellStyle name="Normal 2 2 2 17 2 2" xfId="10138" xr:uid="{00000000-0005-0000-0000-00005B240000}"/>
    <cellStyle name="Normal 2 2 2 17 2 2 10" xfId="10139" xr:uid="{00000000-0005-0000-0000-00005C240000}"/>
    <cellStyle name="Normal 2 2 2 17 2 2 10 2" xfId="10140" xr:uid="{00000000-0005-0000-0000-00005D240000}"/>
    <cellStyle name="Normal 2 2 2 17 2 2 11" xfId="10141" xr:uid="{00000000-0005-0000-0000-00005E240000}"/>
    <cellStyle name="Normal 2 2 2 17 2 2 2" xfId="10142" xr:uid="{00000000-0005-0000-0000-00005F240000}"/>
    <cellStyle name="Normal 2 2 2 17 2 2 2 2" xfId="10143" xr:uid="{00000000-0005-0000-0000-000060240000}"/>
    <cellStyle name="Normal 2 2 2 17 2 2 3" xfId="10144" xr:uid="{00000000-0005-0000-0000-000061240000}"/>
    <cellStyle name="Normal 2 2 2 17 2 2 3 2" xfId="10145" xr:uid="{00000000-0005-0000-0000-000062240000}"/>
    <cellStyle name="Normal 2 2 2 17 2 2 4" xfId="10146" xr:uid="{00000000-0005-0000-0000-000063240000}"/>
    <cellStyle name="Normal 2 2 2 17 2 2 4 2" xfId="10147" xr:uid="{00000000-0005-0000-0000-000064240000}"/>
    <cellStyle name="Normal 2 2 2 17 2 2 5" xfId="10148" xr:uid="{00000000-0005-0000-0000-000065240000}"/>
    <cellStyle name="Normal 2 2 2 17 2 2 5 2" xfId="10149" xr:uid="{00000000-0005-0000-0000-000066240000}"/>
    <cellStyle name="Normal 2 2 2 17 2 2 6" xfId="10150" xr:uid="{00000000-0005-0000-0000-000067240000}"/>
    <cellStyle name="Normal 2 2 2 17 2 2 6 2" xfId="10151" xr:uid="{00000000-0005-0000-0000-000068240000}"/>
    <cellStyle name="Normal 2 2 2 17 2 2 7" xfId="10152" xr:uid="{00000000-0005-0000-0000-000069240000}"/>
    <cellStyle name="Normal 2 2 2 17 2 2 7 2" xfId="10153" xr:uid="{00000000-0005-0000-0000-00006A240000}"/>
    <cellStyle name="Normal 2 2 2 17 2 2 8" xfId="10154" xr:uid="{00000000-0005-0000-0000-00006B240000}"/>
    <cellStyle name="Normal 2 2 2 17 2 2 8 2" xfId="10155" xr:uid="{00000000-0005-0000-0000-00006C240000}"/>
    <cellStyle name="Normal 2 2 2 17 2 2 9" xfId="10156" xr:uid="{00000000-0005-0000-0000-00006D240000}"/>
    <cellStyle name="Normal 2 2 2 17 2 2 9 2" xfId="10157" xr:uid="{00000000-0005-0000-0000-00006E240000}"/>
    <cellStyle name="Normal 2 2 2 17 2 3" xfId="10158" xr:uid="{00000000-0005-0000-0000-00006F240000}"/>
    <cellStyle name="Normal 2 2 2 17 2 3 2" xfId="10159" xr:uid="{00000000-0005-0000-0000-000070240000}"/>
    <cellStyle name="Normal 2 2 2 17 2 4" xfId="10160" xr:uid="{00000000-0005-0000-0000-000071240000}"/>
    <cellStyle name="Normal 2 2 2 17 2 4 2" xfId="10161" xr:uid="{00000000-0005-0000-0000-000072240000}"/>
    <cellStyle name="Normal 2 2 2 17 2 5" xfId="10162" xr:uid="{00000000-0005-0000-0000-000073240000}"/>
    <cellStyle name="Normal 2 2 2 17 2 5 2" xfId="10163" xr:uid="{00000000-0005-0000-0000-000074240000}"/>
    <cellStyle name="Normal 2 2 2 17 2 6" xfId="10164" xr:uid="{00000000-0005-0000-0000-000075240000}"/>
    <cellStyle name="Normal 2 2 2 17 2 6 2" xfId="10165" xr:uid="{00000000-0005-0000-0000-000076240000}"/>
    <cellStyle name="Normal 2 2 2 17 2 7" xfId="10166" xr:uid="{00000000-0005-0000-0000-000077240000}"/>
    <cellStyle name="Normal 2 2 2 17 2 7 2" xfId="10167" xr:uid="{00000000-0005-0000-0000-000078240000}"/>
    <cellStyle name="Normal 2 2 2 17 2 8" xfId="10168" xr:uid="{00000000-0005-0000-0000-000079240000}"/>
    <cellStyle name="Normal 2 2 2 17 2 8 2" xfId="10169" xr:uid="{00000000-0005-0000-0000-00007A240000}"/>
    <cellStyle name="Normal 2 2 2 17 2 9" xfId="10170" xr:uid="{00000000-0005-0000-0000-00007B240000}"/>
    <cellStyle name="Normal 2 2 2 17 2 9 2" xfId="10171" xr:uid="{00000000-0005-0000-0000-00007C240000}"/>
    <cellStyle name="Normal 2 2 2 17 3" xfId="10172" xr:uid="{00000000-0005-0000-0000-00007D240000}"/>
    <cellStyle name="Normal 2 2 2 17 3 10" xfId="10173" xr:uid="{00000000-0005-0000-0000-00007E240000}"/>
    <cellStyle name="Normal 2 2 2 17 3 10 2" xfId="10174" xr:uid="{00000000-0005-0000-0000-00007F240000}"/>
    <cellStyle name="Normal 2 2 2 17 3 11" xfId="10175" xr:uid="{00000000-0005-0000-0000-000080240000}"/>
    <cellStyle name="Normal 2 2 2 17 3 2" xfId="10176" xr:uid="{00000000-0005-0000-0000-000081240000}"/>
    <cellStyle name="Normal 2 2 2 17 3 2 2" xfId="10177" xr:uid="{00000000-0005-0000-0000-000082240000}"/>
    <cellStyle name="Normal 2 2 2 17 3 3" xfId="10178" xr:uid="{00000000-0005-0000-0000-000083240000}"/>
    <cellStyle name="Normal 2 2 2 17 3 3 2" xfId="10179" xr:uid="{00000000-0005-0000-0000-000084240000}"/>
    <cellStyle name="Normal 2 2 2 17 3 4" xfId="10180" xr:uid="{00000000-0005-0000-0000-000085240000}"/>
    <cellStyle name="Normal 2 2 2 17 3 4 2" xfId="10181" xr:uid="{00000000-0005-0000-0000-000086240000}"/>
    <cellStyle name="Normal 2 2 2 17 3 5" xfId="10182" xr:uid="{00000000-0005-0000-0000-000087240000}"/>
    <cellStyle name="Normal 2 2 2 17 3 5 2" xfId="10183" xr:uid="{00000000-0005-0000-0000-000088240000}"/>
    <cellStyle name="Normal 2 2 2 17 3 6" xfId="10184" xr:uid="{00000000-0005-0000-0000-000089240000}"/>
    <cellStyle name="Normal 2 2 2 17 3 6 2" xfId="10185" xr:uid="{00000000-0005-0000-0000-00008A240000}"/>
    <cellStyle name="Normal 2 2 2 17 3 7" xfId="10186" xr:uid="{00000000-0005-0000-0000-00008B240000}"/>
    <cellStyle name="Normal 2 2 2 17 3 7 2" xfId="10187" xr:uid="{00000000-0005-0000-0000-00008C240000}"/>
    <cellStyle name="Normal 2 2 2 17 3 8" xfId="10188" xr:uid="{00000000-0005-0000-0000-00008D240000}"/>
    <cellStyle name="Normal 2 2 2 17 3 8 2" xfId="10189" xr:uid="{00000000-0005-0000-0000-00008E240000}"/>
    <cellStyle name="Normal 2 2 2 17 3 9" xfId="10190" xr:uid="{00000000-0005-0000-0000-00008F240000}"/>
    <cellStyle name="Normal 2 2 2 17 3 9 2" xfId="10191" xr:uid="{00000000-0005-0000-0000-000090240000}"/>
    <cellStyle name="Normal 2 2 2 17 4" xfId="10192" xr:uid="{00000000-0005-0000-0000-000091240000}"/>
    <cellStyle name="Normal 2 2 2 17 4 2" xfId="10193" xr:uid="{00000000-0005-0000-0000-000092240000}"/>
    <cellStyle name="Normal 2 2 2 17 5" xfId="10194" xr:uid="{00000000-0005-0000-0000-000093240000}"/>
    <cellStyle name="Normal 2 2 2 17 5 2" xfId="10195" xr:uid="{00000000-0005-0000-0000-000094240000}"/>
    <cellStyle name="Normal 2 2 2 17 6" xfId="10196" xr:uid="{00000000-0005-0000-0000-000095240000}"/>
    <cellStyle name="Normal 2 2 2 17 6 2" xfId="10197" xr:uid="{00000000-0005-0000-0000-000096240000}"/>
    <cellStyle name="Normal 2 2 2 17 7" xfId="10198" xr:uid="{00000000-0005-0000-0000-000097240000}"/>
    <cellStyle name="Normal 2 2 2 17 7 2" xfId="10199" xr:uid="{00000000-0005-0000-0000-000098240000}"/>
    <cellStyle name="Normal 2 2 2 17 8" xfId="10200" xr:uid="{00000000-0005-0000-0000-000099240000}"/>
    <cellStyle name="Normal 2 2 2 17 8 2" xfId="10201" xr:uid="{00000000-0005-0000-0000-00009A240000}"/>
    <cellStyle name="Normal 2 2 2 17 9" xfId="10202" xr:uid="{00000000-0005-0000-0000-00009B240000}"/>
    <cellStyle name="Normal 2 2 2 17 9 2" xfId="10203" xr:uid="{00000000-0005-0000-0000-00009C240000}"/>
    <cellStyle name="Normal 2 2 2 2" xfId="189" xr:uid="{00000000-0005-0000-0000-00009D240000}"/>
    <cellStyle name="Normal 2 2 2 2 10" xfId="190" xr:uid="{00000000-0005-0000-0000-00009E240000}"/>
    <cellStyle name="Normal 2 2 2 2 10 2" xfId="191" xr:uid="{00000000-0005-0000-0000-00009F240000}"/>
    <cellStyle name="Normal 2 2 2 2 11" xfId="192" xr:uid="{00000000-0005-0000-0000-0000A0240000}"/>
    <cellStyle name="Normal 2 2 2 2 11 2" xfId="193" xr:uid="{00000000-0005-0000-0000-0000A1240000}"/>
    <cellStyle name="Normal 2 2 2 2 12" xfId="194" xr:uid="{00000000-0005-0000-0000-0000A2240000}"/>
    <cellStyle name="Normal 2 2 2 2 12 2" xfId="195" xr:uid="{00000000-0005-0000-0000-0000A3240000}"/>
    <cellStyle name="Normal 2 2 2 2 13" xfId="196" xr:uid="{00000000-0005-0000-0000-0000A4240000}"/>
    <cellStyle name="Normal 2 2 2 2 13 10" xfId="10204" xr:uid="{00000000-0005-0000-0000-0000A5240000}"/>
    <cellStyle name="Normal 2 2 2 2 13 10 2" xfId="10205" xr:uid="{00000000-0005-0000-0000-0000A6240000}"/>
    <cellStyle name="Normal 2 2 2 2 13 11" xfId="10206" xr:uid="{00000000-0005-0000-0000-0000A7240000}"/>
    <cellStyle name="Normal 2 2 2 2 13 11 2" xfId="10207" xr:uid="{00000000-0005-0000-0000-0000A8240000}"/>
    <cellStyle name="Normal 2 2 2 2 13 12" xfId="10208" xr:uid="{00000000-0005-0000-0000-0000A9240000}"/>
    <cellStyle name="Normal 2 2 2 2 13 12 2" xfId="10209" xr:uid="{00000000-0005-0000-0000-0000AA240000}"/>
    <cellStyle name="Normal 2 2 2 2 13 13" xfId="10210" xr:uid="{00000000-0005-0000-0000-0000AB240000}"/>
    <cellStyle name="Normal 2 2 2 2 13 13 2" xfId="10211" xr:uid="{00000000-0005-0000-0000-0000AC240000}"/>
    <cellStyle name="Normal 2 2 2 2 13 14" xfId="10212" xr:uid="{00000000-0005-0000-0000-0000AD240000}"/>
    <cellStyle name="Normal 2 2 2 2 13 14 2" xfId="10213" xr:uid="{00000000-0005-0000-0000-0000AE240000}"/>
    <cellStyle name="Normal 2 2 2 2 13 15" xfId="10214" xr:uid="{00000000-0005-0000-0000-0000AF240000}"/>
    <cellStyle name="Normal 2 2 2 2 13 15 2" xfId="10215" xr:uid="{00000000-0005-0000-0000-0000B0240000}"/>
    <cellStyle name="Normal 2 2 2 2 13 16" xfId="10216" xr:uid="{00000000-0005-0000-0000-0000B1240000}"/>
    <cellStyle name="Normal 2 2 2 2 13 16 2" xfId="10217" xr:uid="{00000000-0005-0000-0000-0000B2240000}"/>
    <cellStyle name="Normal 2 2 2 2 13 17" xfId="10218" xr:uid="{00000000-0005-0000-0000-0000B3240000}"/>
    <cellStyle name="Normal 2 2 2 2 13 2" xfId="197" xr:uid="{00000000-0005-0000-0000-0000B4240000}"/>
    <cellStyle name="Normal 2 2 2 2 13 2 2" xfId="198" xr:uid="{00000000-0005-0000-0000-0000B5240000}"/>
    <cellStyle name="Normal 2 2 2 2 13 3" xfId="199" xr:uid="{00000000-0005-0000-0000-0000B6240000}"/>
    <cellStyle name="Normal 2 2 2 2 13 3 2" xfId="200" xr:uid="{00000000-0005-0000-0000-0000B7240000}"/>
    <cellStyle name="Normal 2 2 2 2 13 4" xfId="201" xr:uid="{00000000-0005-0000-0000-0000B8240000}"/>
    <cellStyle name="Normal 2 2 2 2 13 4 2" xfId="202" xr:uid="{00000000-0005-0000-0000-0000B9240000}"/>
    <cellStyle name="Normal 2 2 2 2 13 5" xfId="203" xr:uid="{00000000-0005-0000-0000-0000BA240000}"/>
    <cellStyle name="Normal 2 2 2 2 13 5 2" xfId="204" xr:uid="{00000000-0005-0000-0000-0000BB240000}"/>
    <cellStyle name="Normal 2 2 2 2 13 6" xfId="10219" xr:uid="{00000000-0005-0000-0000-0000BC240000}"/>
    <cellStyle name="Normal 2 2 2 2 13 6 10" xfId="10220" xr:uid="{00000000-0005-0000-0000-0000BD240000}"/>
    <cellStyle name="Normal 2 2 2 2 13 6 10 2" xfId="10221" xr:uid="{00000000-0005-0000-0000-0000BE240000}"/>
    <cellStyle name="Normal 2 2 2 2 13 6 11" xfId="10222" xr:uid="{00000000-0005-0000-0000-0000BF240000}"/>
    <cellStyle name="Normal 2 2 2 2 13 6 11 2" xfId="10223" xr:uid="{00000000-0005-0000-0000-0000C0240000}"/>
    <cellStyle name="Normal 2 2 2 2 13 6 12" xfId="10224" xr:uid="{00000000-0005-0000-0000-0000C1240000}"/>
    <cellStyle name="Normal 2 2 2 2 13 6 2" xfId="10225" xr:uid="{00000000-0005-0000-0000-0000C2240000}"/>
    <cellStyle name="Normal 2 2 2 2 13 6 2 10" xfId="10226" xr:uid="{00000000-0005-0000-0000-0000C3240000}"/>
    <cellStyle name="Normal 2 2 2 2 13 6 2 10 2" xfId="10227" xr:uid="{00000000-0005-0000-0000-0000C4240000}"/>
    <cellStyle name="Normal 2 2 2 2 13 6 2 11" xfId="10228" xr:uid="{00000000-0005-0000-0000-0000C5240000}"/>
    <cellStyle name="Normal 2 2 2 2 13 6 2 2" xfId="10229" xr:uid="{00000000-0005-0000-0000-0000C6240000}"/>
    <cellStyle name="Normal 2 2 2 2 13 6 2 2 2" xfId="10230" xr:uid="{00000000-0005-0000-0000-0000C7240000}"/>
    <cellStyle name="Normal 2 2 2 2 13 6 2 3" xfId="10231" xr:uid="{00000000-0005-0000-0000-0000C8240000}"/>
    <cellStyle name="Normal 2 2 2 2 13 6 2 3 2" xfId="10232" xr:uid="{00000000-0005-0000-0000-0000C9240000}"/>
    <cellStyle name="Normal 2 2 2 2 13 6 2 4" xfId="10233" xr:uid="{00000000-0005-0000-0000-0000CA240000}"/>
    <cellStyle name="Normal 2 2 2 2 13 6 2 4 2" xfId="10234" xr:uid="{00000000-0005-0000-0000-0000CB240000}"/>
    <cellStyle name="Normal 2 2 2 2 13 6 2 5" xfId="10235" xr:uid="{00000000-0005-0000-0000-0000CC240000}"/>
    <cellStyle name="Normal 2 2 2 2 13 6 2 5 2" xfId="10236" xr:uid="{00000000-0005-0000-0000-0000CD240000}"/>
    <cellStyle name="Normal 2 2 2 2 13 6 2 6" xfId="10237" xr:uid="{00000000-0005-0000-0000-0000CE240000}"/>
    <cellStyle name="Normal 2 2 2 2 13 6 2 6 2" xfId="10238" xr:uid="{00000000-0005-0000-0000-0000CF240000}"/>
    <cellStyle name="Normal 2 2 2 2 13 6 2 7" xfId="10239" xr:uid="{00000000-0005-0000-0000-0000D0240000}"/>
    <cellStyle name="Normal 2 2 2 2 13 6 2 7 2" xfId="10240" xr:uid="{00000000-0005-0000-0000-0000D1240000}"/>
    <cellStyle name="Normal 2 2 2 2 13 6 2 8" xfId="10241" xr:uid="{00000000-0005-0000-0000-0000D2240000}"/>
    <cellStyle name="Normal 2 2 2 2 13 6 2 8 2" xfId="10242" xr:uid="{00000000-0005-0000-0000-0000D3240000}"/>
    <cellStyle name="Normal 2 2 2 2 13 6 2 9" xfId="10243" xr:uid="{00000000-0005-0000-0000-0000D4240000}"/>
    <cellStyle name="Normal 2 2 2 2 13 6 2 9 2" xfId="10244" xr:uid="{00000000-0005-0000-0000-0000D5240000}"/>
    <cellStyle name="Normal 2 2 2 2 13 6 3" xfId="10245" xr:uid="{00000000-0005-0000-0000-0000D6240000}"/>
    <cellStyle name="Normal 2 2 2 2 13 6 3 2" xfId="10246" xr:uid="{00000000-0005-0000-0000-0000D7240000}"/>
    <cellStyle name="Normal 2 2 2 2 13 6 4" xfId="10247" xr:uid="{00000000-0005-0000-0000-0000D8240000}"/>
    <cellStyle name="Normal 2 2 2 2 13 6 4 2" xfId="10248" xr:uid="{00000000-0005-0000-0000-0000D9240000}"/>
    <cellStyle name="Normal 2 2 2 2 13 6 5" xfId="10249" xr:uid="{00000000-0005-0000-0000-0000DA240000}"/>
    <cellStyle name="Normal 2 2 2 2 13 6 5 2" xfId="10250" xr:uid="{00000000-0005-0000-0000-0000DB240000}"/>
    <cellStyle name="Normal 2 2 2 2 13 6 6" xfId="10251" xr:uid="{00000000-0005-0000-0000-0000DC240000}"/>
    <cellStyle name="Normal 2 2 2 2 13 6 6 2" xfId="10252" xr:uid="{00000000-0005-0000-0000-0000DD240000}"/>
    <cellStyle name="Normal 2 2 2 2 13 6 7" xfId="10253" xr:uid="{00000000-0005-0000-0000-0000DE240000}"/>
    <cellStyle name="Normal 2 2 2 2 13 6 7 2" xfId="10254" xr:uid="{00000000-0005-0000-0000-0000DF240000}"/>
    <cellStyle name="Normal 2 2 2 2 13 6 8" xfId="10255" xr:uid="{00000000-0005-0000-0000-0000E0240000}"/>
    <cellStyle name="Normal 2 2 2 2 13 6 8 2" xfId="10256" xr:uid="{00000000-0005-0000-0000-0000E1240000}"/>
    <cellStyle name="Normal 2 2 2 2 13 6 9" xfId="10257" xr:uid="{00000000-0005-0000-0000-0000E2240000}"/>
    <cellStyle name="Normal 2 2 2 2 13 6 9 2" xfId="10258" xr:uid="{00000000-0005-0000-0000-0000E3240000}"/>
    <cellStyle name="Normal 2 2 2 2 13 7" xfId="10259" xr:uid="{00000000-0005-0000-0000-0000E4240000}"/>
    <cellStyle name="Normal 2 2 2 2 13 7 10" xfId="10260" xr:uid="{00000000-0005-0000-0000-0000E5240000}"/>
    <cellStyle name="Normal 2 2 2 2 13 7 10 2" xfId="10261" xr:uid="{00000000-0005-0000-0000-0000E6240000}"/>
    <cellStyle name="Normal 2 2 2 2 13 7 11" xfId="10262" xr:uid="{00000000-0005-0000-0000-0000E7240000}"/>
    <cellStyle name="Normal 2 2 2 2 13 7 2" xfId="10263" xr:uid="{00000000-0005-0000-0000-0000E8240000}"/>
    <cellStyle name="Normal 2 2 2 2 13 7 2 2" xfId="10264" xr:uid="{00000000-0005-0000-0000-0000E9240000}"/>
    <cellStyle name="Normal 2 2 2 2 13 7 3" xfId="10265" xr:uid="{00000000-0005-0000-0000-0000EA240000}"/>
    <cellStyle name="Normal 2 2 2 2 13 7 3 2" xfId="10266" xr:uid="{00000000-0005-0000-0000-0000EB240000}"/>
    <cellStyle name="Normal 2 2 2 2 13 7 4" xfId="10267" xr:uid="{00000000-0005-0000-0000-0000EC240000}"/>
    <cellStyle name="Normal 2 2 2 2 13 7 4 2" xfId="10268" xr:uid="{00000000-0005-0000-0000-0000ED240000}"/>
    <cellStyle name="Normal 2 2 2 2 13 7 5" xfId="10269" xr:uid="{00000000-0005-0000-0000-0000EE240000}"/>
    <cellStyle name="Normal 2 2 2 2 13 7 5 2" xfId="10270" xr:uid="{00000000-0005-0000-0000-0000EF240000}"/>
    <cellStyle name="Normal 2 2 2 2 13 7 6" xfId="10271" xr:uid="{00000000-0005-0000-0000-0000F0240000}"/>
    <cellStyle name="Normal 2 2 2 2 13 7 6 2" xfId="10272" xr:uid="{00000000-0005-0000-0000-0000F1240000}"/>
    <cellStyle name="Normal 2 2 2 2 13 7 7" xfId="10273" xr:uid="{00000000-0005-0000-0000-0000F2240000}"/>
    <cellStyle name="Normal 2 2 2 2 13 7 7 2" xfId="10274" xr:uid="{00000000-0005-0000-0000-0000F3240000}"/>
    <cellStyle name="Normal 2 2 2 2 13 7 8" xfId="10275" xr:uid="{00000000-0005-0000-0000-0000F4240000}"/>
    <cellStyle name="Normal 2 2 2 2 13 7 8 2" xfId="10276" xr:uid="{00000000-0005-0000-0000-0000F5240000}"/>
    <cellStyle name="Normal 2 2 2 2 13 7 9" xfId="10277" xr:uid="{00000000-0005-0000-0000-0000F6240000}"/>
    <cellStyle name="Normal 2 2 2 2 13 7 9 2" xfId="10278" xr:uid="{00000000-0005-0000-0000-0000F7240000}"/>
    <cellStyle name="Normal 2 2 2 2 13 8" xfId="10279" xr:uid="{00000000-0005-0000-0000-0000F8240000}"/>
    <cellStyle name="Normal 2 2 2 2 13 8 2" xfId="10280" xr:uid="{00000000-0005-0000-0000-0000F9240000}"/>
    <cellStyle name="Normal 2 2 2 2 13 9" xfId="10281" xr:uid="{00000000-0005-0000-0000-0000FA240000}"/>
    <cellStyle name="Normal 2 2 2 2 13 9 2" xfId="10282" xr:uid="{00000000-0005-0000-0000-0000FB240000}"/>
    <cellStyle name="Normal 2 2 2 2 14" xfId="205" xr:uid="{00000000-0005-0000-0000-0000FC240000}"/>
    <cellStyle name="Normal 2 2 2 2 14 10" xfId="10283" xr:uid="{00000000-0005-0000-0000-0000FD240000}"/>
    <cellStyle name="Normal 2 2 2 2 14 10 2" xfId="10284" xr:uid="{00000000-0005-0000-0000-0000FE240000}"/>
    <cellStyle name="Normal 2 2 2 2 14 11" xfId="10285" xr:uid="{00000000-0005-0000-0000-0000FF240000}"/>
    <cellStyle name="Normal 2 2 2 2 14 11 2" xfId="10286" xr:uid="{00000000-0005-0000-0000-000000250000}"/>
    <cellStyle name="Normal 2 2 2 2 14 12" xfId="10287" xr:uid="{00000000-0005-0000-0000-000001250000}"/>
    <cellStyle name="Normal 2 2 2 2 14 12 2" xfId="10288" xr:uid="{00000000-0005-0000-0000-000002250000}"/>
    <cellStyle name="Normal 2 2 2 2 14 13" xfId="10289" xr:uid="{00000000-0005-0000-0000-000003250000}"/>
    <cellStyle name="Normal 2 2 2 2 14 2" xfId="10290" xr:uid="{00000000-0005-0000-0000-000004250000}"/>
    <cellStyle name="Normal 2 2 2 2 14 2 10" xfId="10291" xr:uid="{00000000-0005-0000-0000-000005250000}"/>
    <cellStyle name="Normal 2 2 2 2 14 2 10 2" xfId="10292" xr:uid="{00000000-0005-0000-0000-000006250000}"/>
    <cellStyle name="Normal 2 2 2 2 14 2 11" xfId="10293" xr:uid="{00000000-0005-0000-0000-000007250000}"/>
    <cellStyle name="Normal 2 2 2 2 14 2 11 2" xfId="10294" xr:uid="{00000000-0005-0000-0000-000008250000}"/>
    <cellStyle name="Normal 2 2 2 2 14 2 12" xfId="10295" xr:uid="{00000000-0005-0000-0000-000009250000}"/>
    <cellStyle name="Normal 2 2 2 2 14 2 2" xfId="10296" xr:uid="{00000000-0005-0000-0000-00000A250000}"/>
    <cellStyle name="Normal 2 2 2 2 14 2 2 10" xfId="10297" xr:uid="{00000000-0005-0000-0000-00000B250000}"/>
    <cellStyle name="Normal 2 2 2 2 14 2 2 10 2" xfId="10298" xr:uid="{00000000-0005-0000-0000-00000C250000}"/>
    <cellStyle name="Normal 2 2 2 2 14 2 2 11" xfId="10299" xr:uid="{00000000-0005-0000-0000-00000D250000}"/>
    <cellStyle name="Normal 2 2 2 2 14 2 2 2" xfId="10300" xr:uid="{00000000-0005-0000-0000-00000E250000}"/>
    <cellStyle name="Normal 2 2 2 2 14 2 2 2 2" xfId="10301" xr:uid="{00000000-0005-0000-0000-00000F250000}"/>
    <cellStyle name="Normal 2 2 2 2 14 2 2 3" xfId="10302" xr:uid="{00000000-0005-0000-0000-000010250000}"/>
    <cellStyle name="Normal 2 2 2 2 14 2 2 3 2" xfId="10303" xr:uid="{00000000-0005-0000-0000-000011250000}"/>
    <cellStyle name="Normal 2 2 2 2 14 2 2 4" xfId="10304" xr:uid="{00000000-0005-0000-0000-000012250000}"/>
    <cellStyle name="Normal 2 2 2 2 14 2 2 4 2" xfId="10305" xr:uid="{00000000-0005-0000-0000-000013250000}"/>
    <cellStyle name="Normal 2 2 2 2 14 2 2 5" xfId="10306" xr:uid="{00000000-0005-0000-0000-000014250000}"/>
    <cellStyle name="Normal 2 2 2 2 14 2 2 5 2" xfId="10307" xr:uid="{00000000-0005-0000-0000-000015250000}"/>
    <cellStyle name="Normal 2 2 2 2 14 2 2 6" xfId="10308" xr:uid="{00000000-0005-0000-0000-000016250000}"/>
    <cellStyle name="Normal 2 2 2 2 14 2 2 6 2" xfId="10309" xr:uid="{00000000-0005-0000-0000-000017250000}"/>
    <cellStyle name="Normal 2 2 2 2 14 2 2 7" xfId="10310" xr:uid="{00000000-0005-0000-0000-000018250000}"/>
    <cellStyle name="Normal 2 2 2 2 14 2 2 7 2" xfId="10311" xr:uid="{00000000-0005-0000-0000-000019250000}"/>
    <cellStyle name="Normal 2 2 2 2 14 2 2 8" xfId="10312" xr:uid="{00000000-0005-0000-0000-00001A250000}"/>
    <cellStyle name="Normal 2 2 2 2 14 2 2 8 2" xfId="10313" xr:uid="{00000000-0005-0000-0000-00001B250000}"/>
    <cellStyle name="Normal 2 2 2 2 14 2 2 9" xfId="10314" xr:uid="{00000000-0005-0000-0000-00001C250000}"/>
    <cellStyle name="Normal 2 2 2 2 14 2 2 9 2" xfId="10315" xr:uid="{00000000-0005-0000-0000-00001D250000}"/>
    <cellStyle name="Normal 2 2 2 2 14 2 3" xfId="10316" xr:uid="{00000000-0005-0000-0000-00001E250000}"/>
    <cellStyle name="Normal 2 2 2 2 14 2 3 2" xfId="10317" xr:uid="{00000000-0005-0000-0000-00001F250000}"/>
    <cellStyle name="Normal 2 2 2 2 14 2 4" xfId="10318" xr:uid="{00000000-0005-0000-0000-000020250000}"/>
    <cellStyle name="Normal 2 2 2 2 14 2 4 2" xfId="10319" xr:uid="{00000000-0005-0000-0000-000021250000}"/>
    <cellStyle name="Normal 2 2 2 2 14 2 5" xfId="10320" xr:uid="{00000000-0005-0000-0000-000022250000}"/>
    <cellStyle name="Normal 2 2 2 2 14 2 5 2" xfId="10321" xr:uid="{00000000-0005-0000-0000-000023250000}"/>
    <cellStyle name="Normal 2 2 2 2 14 2 6" xfId="10322" xr:uid="{00000000-0005-0000-0000-000024250000}"/>
    <cellStyle name="Normal 2 2 2 2 14 2 6 2" xfId="10323" xr:uid="{00000000-0005-0000-0000-000025250000}"/>
    <cellStyle name="Normal 2 2 2 2 14 2 7" xfId="10324" xr:uid="{00000000-0005-0000-0000-000026250000}"/>
    <cellStyle name="Normal 2 2 2 2 14 2 7 2" xfId="10325" xr:uid="{00000000-0005-0000-0000-000027250000}"/>
    <cellStyle name="Normal 2 2 2 2 14 2 8" xfId="10326" xr:uid="{00000000-0005-0000-0000-000028250000}"/>
    <cellStyle name="Normal 2 2 2 2 14 2 8 2" xfId="10327" xr:uid="{00000000-0005-0000-0000-000029250000}"/>
    <cellStyle name="Normal 2 2 2 2 14 2 9" xfId="10328" xr:uid="{00000000-0005-0000-0000-00002A250000}"/>
    <cellStyle name="Normal 2 2 2 2 14 2 9 2" xfId="10329" xr:uid="{00000000-0005-0000-0000-00002B250000}"/>
    <cellStyle name="Normal 2 2 2 2 14 3" xfId="10330" xr:uid="{00000000-0005-0000-0000-00002C250000}"/>
    <cellStyle name="Normal 2 2 2 2 14 3 10" xfId="10331" xr:uid="{00000000-0005-0000-0000-00002D250000}"/>
    <cellStyle name="Normal 2 2 2 2 14 3 10 2" xfId="10332" xr:uid="{00000000-0005-0000-0000-00002E250000}"/>
    <cellStyle name="Normal 2 2 2 2 14 3 11" xfId="10333" xr:uid="{00000000-0005-0000-0000-00002F250000}"/>
    <cellStyle name="Normal 2 2 2 2 14 3 2" xfId="10334" xr:uid="{00000000-0005-0000-0000-000030250000}"/>
    <cellStyle name="Normal 2 2 2 2 14 3 2 2" xfId="10335" xr:uid="{00000000-0005-0000-0000-000031250000}"/>
    <cellStyle name="Normal 2 2 2 2 14 3 3" xfId="10336" xr:uid="{00000000-0005-0000-0000-000032250000}"/>
    <cellStyle name="Normal 2 2 2 2 14 3 3 2" xfId="10337" xr:uid="{00000000-0005-0000-0000-000033250000}"/>
    <cellStyle name="Normal 2 2 2 2 14 3 4" xfId="10338" xr:uid="{00000000-0005-0000-0000-000034250000}"/>
    <cellStyle name="Normal 2 2 2 2 14 3 4 2" xfId="10339" xr:uid="{00000000-0005-0000-0000-000035250000}"/>
    <cellStyle name="Normal 2 2 2 2 14 3 5" xfId="10340" xr:uid="{00000000-0005-0000-0000-000036250000}"/>
    <cellStyle name="Normal 2 2 2 2 14 3 5 2" xfId="10341" xr:uid="{00000000-0005-0000-0000-000037250000}"/>
    <cellStyle name="Normal 2 2 2 2 14 3 6" xfId="10342" xr:uid="{00000000-0005-0000-0000-000038250000}"/>
    <cellStyle name="Normal 2 2 2 2 14 3 6 2" xfId="10343" xr:uid="{00000000-0005-0000-0000-000039250000}"/>
    <cellStyle name="Normal 2 2 2 2 14 3 7" xfId="10344" xr:uid="{00000000-0005-0000-0000-00003A250000}"/>
    <cellStyle name="Normal 2 2 2 2 14 3 7 2" xfId="10345" xr:uid="{00000000-0005-0000-0000-00003B250000}"/>
    <cellStyle name="Normal 2 2 2 2 14 3 8" xfId="10346" xr:uid="{00000000-0005-0000-0000-00003C250000}"/>
    <cellStyle name="Normal 2 2 2 2 14 3 8 2" xfId="10347" xr:uid="{00000000-0005-0000-0000-00003D250000}"/>
    <cellStyle name="Normal 2 2 2 2 14 3 9" xfId="10348" xr:uid="{00000000-0005-0000-0000-00003E250000}"/>
    <cellStyle name="Normal 2 2 2 2 14 3 9 2" xfId="10349" xr:uid="{00000000-0005-0000-0000-00003F250000}"/>
    <cellStyle name="Normal 2 2 2 2 14 4" xfId="10350" xr:uid="{00000000-0005-0000-0000-000040250000}"/>
    <cellStyle name="Normal 2 2 2 2 14 4 2" xfId="10351" xr:uid="{00000000-0005-0000-0000-000041250000}"/>
    <cellStyle name="Normal 2 2 2 2 14 5" xfId="10352" xr:uid="{00000000-0005-0000-0000-000042250000}"/>
    <cellStyle name="Normal 2 2 2 2 14 5 2" xfId="10353" xr:uid="{00000000-0005-0000-0000-000043250000}"/>
    <cellStyle name="Normal 2 2 2 2 14 6" xfId="10354" xr:uid="{00000000-0005-0000-0000-000044250000}"/>
    <cellStyle name="Normal 2 2 2 2 14 6 2" xfId="10355" xr:uid="{00000000-0005-0000-0000-000045250000}"/>
    <cellStyle name="Normal 2 2 2 2 14 7" xfId="10356" xr:uid="{00000000-0005-0000-0000-000046250000}"/>
    <cellStyle name="Normal 2 2 2 2 14 7 2" xfId="10357" xr:uid="{00000000-0005-0000-0000-000047250000}"/>
    <cellStyle name="Normal 2 2 2 2 14 8" xfId="10358" xr:uid="{00000000-0005-0000-0000-000048250000}"/>
    <cellStyle name="Normal 2 2 2 2 14 8 2" xfId="10359" xr:uid="{00000000-0005-0000-0000-000049250000}"/>
    <cellStyle name="Normal 2 2 2 2 14 9" xfId="10360" xr:uid="{00000000-0005-0000-0000-00004A250000}"/>
    <cellStyle name="Normal 2 2 2 2 14 9 2" xfId="10361" xr:uid="{00000000-0005-0000-0000-00004B250000}"/>
    <cellStyle name="Normal 2 2 2 2 15" xfId="206" xr:uid="{00000000-0005-0000-0000-00004C250000}"/>
    <cellStyle name="Normal 2 2 2 2 15 10" xfId="10362" xr:uid="{00000000-0005-0000-0000-00004D250000}"/>
    <cellStyle name="Normal 2 2 2 2 15 10 2" xfId="10363" xr:uid="{00000000-0005-0000-0000-00004E250000}"/>
    <cellStyle name="Normal 2 2 2 2 15 11" xfId="10364" xr:uid="{00000000-0005-0000-0000-00004F250000}"/>
    <cellStyle name="Normal 2 2 2 2 15 11 2" xfId="10365" xr:uid="{00000000-0005-0000-0000-000050250000}"/>
    <cellStyle name="Normal 2 2 2 2 15 12" xfId="10366" xr:uid="{00000000-0005-0000-0000-000051250000}"/>
    <cellStyle name="Normal 2 2 2 2 15 12 2" xfId="10367" xr:uid="{00000000-0005-0000-0000-000052250000}"/>
    <cellStyle name="Normal 2 2 2 2 15 13" xfId="10368" xr:uid="{00000000-0005-0000-0000-000053250000}"/>
    <cellStyle name="Normal 2 2 2 2 15 2" xfId="10369" xr:uid="{00000000-0005-0000-0000-000054250000}"/>
    <cellStyle name="Normal 2 2 2 2 15 2 10" xfId="10370" xr:uid="{00000000-0005-0000-0000-000055250000}"/>
    <cellStyle name="Normal 2 2 2 2 15 2 10 2" xfId="10371" xr:uid="{00000000-0005-0000-0000-000056250000}"/>
    <cellStyle name="Normal 2 2 2 2 15 2 11" xfId="10372" xr:uid="{00000000-0005-0000-0000-000057250000}"/>
    <cellStyle name="Normal 2 2 2 2 15 2 11 2" xfId="10373" xr:uid="{00000000-0005-0000-0000-000058250000}"/>
    <cellStyle name="Normal 2 2 2 2 15 2 12" xfId="10374" xr:uid="{00000000-0005-0000-0000-000059250000}"/>
    <cellStyle name="Normal 2 2 2 2 15 2 2" xfId="10375" xr:uid="{00000000-0005-0000-0000-00005A250000}"/>
    <cellStyle name="Normal 2 2 2 2 15 2 2 10" xfId="10376" xr:uid="{00000000-0005-0000-0000-00005B250000}"/>
    <cellStyle name="Normal 2 2 2 2 15 2 2 10 2" xfId="10377" xr:uid="{00000000-0005-0000-0000-00005C250000}"/>
    <cellStyle name="Normal 2 2 2 2 15 2 2 11" xfId="10378" xr:uid="{00000000-0005-0000-0000-00005D250000}"/>
    <cellStyle name="Normal 2 2 2 2 15 2 2 2" xfId="10379" xr:uid="{00000000-0005-0000-0000-00005E250000}"/>
    <cellStyle name="Normal 2 2 2 2 15 2 2 2 2" xfId="10380" xr:uid="{00000000-0005-0000-0000-00005F250000}"/>
    <cellStyle name="Normal 2 2 2 2 15 2 2 3" xfId="10381" xr:uid="{00000000-0005-0000-0000-000060250000}"/>
    <cellStyle name="Normal 2 2 2 2 15 2 2 3 2" xfId="10382" xr:uid="{00000000-0005-0000-0000-000061250000}"/>
    <cellStyle name="Normal 2 2 2 2 15 2 2 4" xfId="10383" xr:uid="{00000000-0005-0000-0000-000062250000}"/>
    <cellStyle name="Normal 2 2 2 2 15 2 2 4 2" xfId="10384" xr:uid="{00000000-0005-0000-0000-000063250000}"/>
    <cellStyle name="Normal 2 2 2 2 15 2 2 5" xfId="10385" xr:uid="{00000000-0005-0000-0000-000064250000}"/>
    <cellStyle name="Normal 2 2 2 2 15 2 2 5 2" xfId="10386" xr:uid="{00000000-0005-0000-0000-000065250000}"/>
    <cellStyle name="Normal 2 2 2 2 15 2 2 6" xfId="10387" xr:uid="{00000000-0005-0000-0000-000066250000}"/>
    <cellStyle name="Normal 2 2 2 2 15 2 2 6 2" xfId="10388" xr:uid="{00000000-0005-0000-0000-000067250000}"/>
    <cellStyle name="Normal 2 2 2 2 15 2 2 7" xfId="10389" xr:uid="{00000000-0005-0000-0000-000068250000}"/>
    <cellStyle name="Normal 2 2 2 2 15 2 2 7 2" xfId="10390" xr:uid="{00000000-0005-0000-0000-000069250000}"/>
    <cellStyle name="Normal 2 2 2 2 15 2 2 8" xfId="10391" xr:uid="{00000000-0005-0000-0000-00006A250000}"/>
    <cellStyle name="Normal 2 2 2 2 15 2 2 8 2" xfId="10392" xr:uid="{00000000-0005-0000-0000-00006B250000}"/>
    <cellStyle name="Normal 2 2 2 2 15 2 2 9" xfId="10393" xr:uid="{00000000-0005-0000-0000-00006C250000}"/>
    <cellStyle name="Normal 2 2 2 2 15 2 2 9 2" xfId="10394" xr:uid="{00000000-0005-0000-0000-00006D250000}"/>
    <cellStyle name="Normal 2 2 2 2 15 2 3" xfId="10395" xr:uid="{00000000-0005-0000-0000-00006E250000}"/>
    <cellStyle name="Normal 2 2 2 2 15 2 3 2" xfId="10396" xr:uid="{00000000-0005-0000-0000-00006F250000}"/>
    <cellStyle name="Normal 2 2 2 2 15 2 4" xfId="10397" xr:uid="{00000000-0005-0000-0000-000070250000}"/>
    <cellStyle name="Normal 2 2 2 2 15 2 4 2" xfId="10398" xr:uid="{00000000-0005-0000-0000-000071250000}"/>
    <cellStyle name="Normal 2 2 2 2 15 2 5" xfId="10399" xr:uid="{00000000-0005-0000-0000-000072250000}"/>
    <cellStyle name="Normal 2 2 2 2 15 2 5 2" xfId="10400" xr:uid="{00000000-0005-0000-0000-000073250000}"/>
    <cellStyle name="Normal 2 2 2 2 15 2 6" xfId="10401" xr:uid="{00000000-0005-0000-0000-000074250000}"/>
    <cellStyle name="Normal 2 2 2 2 15 2 6 2" xfId="10402" xr:uid="{00000000-0005-0000-0000-000075250000}"/>
    <cellStyle name="Normal 2 2 2 2 15 2 7" xfId="10403" xr:uid="{00000000-0005-0000-0000-000076250000}"/>
    <cellStyle name="Normal 2 2 2 2 15 2 7 2" xfId="10404" xr:uid="{00000000-0005-0000-0000-000077250000}"/>
    <cellStyle name="Normal 2 2 2 2 15 2 8" xfId="10405" xr:uid="{00000000-0005-0000-0000-000078250000}"/>
    <cellStyle name="Normal 2 2 2 2 15 2 8 2" xfId="10406" xr:uid="{00000000-0005-0000-0000-000079250000}"/>
    <cellStyle name="Normal 2 2 2 2 15 2 9" xfId="10407" xr:uid="{00000000-0005-0000-0000-00007A250000}"/>
    <cellStyle name="Normal 2 2 2 2 15 2 9 2" xfId="10408" xr:uid="{00000000-0005-0000-0000-00007B250000}"/>
    <cellStyle name="Normal 2 2 2 2 15 3" xfId="10409" xr:uid="{00000000-0005-0000-0000-00007C250000}"/>
    <cellStyle name="Normal 2 2 2 2 15 3 10" xfId="10410" xr:uid="{00000000-0005-0000-0000-00007D250000}"/>
    <cellStyle name="Normal 2 2 2 2 15 3 10 2" xfId="10411" xr:uid="{00000000-0005-0000-0000-00007E250000}"/>
    <cellStyle name="Normal 2 2 2 2 15 3 11" xfId="10412" xr:uid="{00000000-0005-0000-0000-00007F250000}"/>
    <cellStyle name="Normal 2 2 2 2 15 3 2" xfId="10413" xr:uid="{00000000-0005-0000-0000-000080250000}"/>
    <cellStyle name="Normal 2 2 2 2 15 3 2 2" xfId="10414" xr:uid="{00000000-0005-0000-0000-000081250000}"/>
    <cellStyle name="Normal 2 2 2 2 15 3 3" xfId="10415" xr:uid="{00000000-0005-0000-0000-000082250000}"/>
    <cellStyle name="Normal 2 2 2 2 15 3 3 2" xfId="10416" xr:uid="{00000000-0005-0000-0000-000083250000}"/>
    <cellStyle name="Normal 2 2 2 2 15 3 4" xfId="10417" xr:uid="{00000000-0005-0000-0000-000084250000}"/>
    <cellStyle name="Normal 2 2 2 2 15 3 4 2" xfId="10418" xr:uid="{00000000-0005-0000-0000-000085250000}"/>
    <cellStyle name="Normal 2 2 2 2 15 3 5" xfId="10419" xr:uid="{00000000-0005-0000-0000-000086250000}"/>
    <cellStyle name="Normal 2 2 2 2 15 3 5 2" xfId="10420" xr:uid="{00000000-0005-0000-0000-000087250000}"/>
    <cellStyle name="Normal 2 2 2 2 15 3 6" xfId="10421" xr:uid="{00000000-0005-0000-0000-000088250000}"/>
    <cellStyle name="Normal 2 2 2 2 15 3 6 2" xfId="10422" xr:uid="{00000000-0005-0000-0000-000089250000}"/>
    <cellStyle name="Normal 2 2 2 2 15 3 7" xfId="10423" xr:uid="{00000000-0005-0000-0000-00008A250000}"/>
    <cellStyle name="Normal 2 2 2 2 15 3 7 2" xfId="10424" xr:uid="{00000000-0005-0000-0000-00008B250000}"/>
    <cellStyle name="Normal 2 2 2 2 15 3 8" xfId="10425" xr:uid="{00000000-0005-0000-0000-00008C250000}"/>
    <cellStyle name="Normal 2 2 2 2 15 3 8 2" xfId="10426" xr:uid="{00000000-0005-0000-0000-00008D250000}"/>
    <cellStyle name="Normal 2 2 2 2 15 3 9" xfId="10427" xr:uid="{00000000-0005-0000-0000-00008E250000}"/>
    <cellStyle name="Normal 2 2 2 2 15 3 9 2" xfId="10428" xr:uid="{00000000-0005-0000-0000-00008F250000}"/>
    <cellStyle name="Normal 2 2 2 2 15 4" xfId="10429" xr:uid="{00000000-0005-0000-0000-000090250000}"/>
    <cellStyle name="Normal 2 2 2 2 15 4 2" xfId="10430" xr:uid="{00000000-0005-0000-0000-000091250000}"/>
    <cellStyle name="Normal 2 2 2 2 15 5" xfId="10431" xr:uid="{00000000-0005-0000-0000-000092250000}"/>
    <cellStyle name="Normal 2 2 2 2 15 5 2" xfId="10432" xr:uid="{00000000-0005-0000-0000-000093250000}"/>
    <cellStyle name="Normal 2 2 2 2 15 6" xfId="10433" xr:uid="{00000000-0005-0000-0000-000094250000}"/>
    <cellStyle name="Normal 2 2 2 2 15 6 2" xfId="10434" xr:uid="{00000000-0005-0000-0000-000095250000}"/>
    <cellStyle name="Normal 2 2 2 2 15 7" xfId="10435" xr:uid="{00000000-0005-0000-0000-000096250000}"/>
    <cellStyle name="Normal 2 2 2 2 15 7 2" xfId="10436" xr:uid="{00000000-0005-0000-0000-000097250000}"/>
    <cellStyle name="Normal 2 2 2 2 15 8" xfId="10437" xr:uid="{00000000-0005-0000-0000-000098250000}"/>
    <cellStyle name="Normal 2 2 2 2 15 8 2" xfId="10438" xr:uid="{00000000-0005-0000-0000-000099250000}"/>
    <cellStyle name="Normal 2 2 2 2 15 9" xfId="10439" xr:uid="{00000000-0005-0000-0000-00009A250000}"/>
    <cellStyle name="Normal 2 2 2 2 15 9 2" xfId="10440" xr:uid="{00000000-0005-0000-0000-00009B250000}"/>
    <cellStyle name="Normal 2 2 2 2 16" xfId="207" xr:uid="{00000000-0005-0000-0000-00009C250000}"/>
    <cellStyle name="Normal 2 2 2 2 16 10" xfId="10441" xr:uid="{00000000-0005-0000-0000-00009D250000}"/>
    <cellStyle name="Normal 2 2 2 2 16 10 2" xfId="10442" xr:uid="{00000000-0005-0000-0000-00009E250000}"/>
    <cellStyle name="Normal 2 2 2 2 16 11" xfId="10443" xr:uid="{00000000-0005-0000-0000-00009F250000}"/>
    <cellStyle name="Normal 2 2 2 2 16 11 2" xfId="10444" xr:uid="{00000000-0005-0000-0000-0000A0250000}"/>
    <cellStyle name="Normal 2 2 2 2 16 12" xfId="10445" xr:uid="{00000000-0005-0000-0000-0000A1250000}"/>
    <cellStyle name="Normal 2 2 2 2 16 12 2" xfId="10446" xr:uid="{00000000-0005-0000-0000-0000A2250000}"/>
    <cellStyle name="Normal 2 2 2 2 16 13" xfId="10447" xr:uid="{00000000-0005-0000-0000-0000A3250000}"/>
    <cellStyle name="Normal 2 2 2 2 16 2" xfId="10448" xr:uid="{00000000-0005-0000-0000-0000A4250000}"/>
    <cellStyle name="Normal 2 2 2 2 16 2 10" xfId="10449" xr:uid="{00000000-0005-0000-0000-0000A5250000}"/>
    <cellStyle name="Normal 2 2 2 2 16 2 10 2" xfId="10450" xr:uid="{00000000-0005-0000-0000-0000A6250000}"/>
    <cellStyle name="Normal 2 2 2 2 16 2 11" xfId="10451" xr:uid="{00000000-0005-0000-0000-0000A7250000}"/>
    <cellStyle name="Normal 2 2 2 2 16 2 11 2" xfId="10452" xr:uid="{00000000-0005-0000-0000-0000A8250000}"/>
    <cellStyle name="Normal 2 2 2 2 16 2 12" xfId="10453" xr:uid="{00000000-0005-0000-0000-0000A9250000}"/>
    <cellStyle name="Normal 2 2 2 2 16 2 2" xfId="10454" xr:uid="{00000000-0005-0000-0000-0000AA250000}"/>
    <cellStyle name="Normal 2 2 2 2 16 2 2 10" xfId="10455" xr:uid="{00000000-0005-0000-0000-0000AB250000}"/>
    <cellStyle name="Normal 2 2 2 2 16 2 2 10 2" xfId="10456" xr:uid="{00000000-0005-0000-0000-0000AC250000}"/>
    <cellStyle name="Normal 2 2 2 2 16 2 2 11" xfId="10457" xr:uid="{00000000-0005-0000-0000-0000AD250000}"/>
    <cellStyle name="Normal 2 2 2 2 16 2 2 2" xfId="10458" xr:uid="{00000000-0005-0000-0000-0000AE250000}"/>
    <cellStyle name="Normal 2 2 2 2 16 2 2 2 2" xfId="10459" xr:uid="{00000000-0005-0000-0000-0000AF250000}"/>
    <cellStyle name="Normal 2 2 2 2 16 2 2 3" xfId="10460" xr:uid="{00000000-0005-0000-0000-0000B0250000}"/>
    <cellStyle name="Normal 2 2 2 2 16 2 2 3 2" xfId="10461" xr:uid="{00000000-0005-0000-0000-0000B1250000}"/>
    <cellStyle name="Normal 2 2 2 2 16 2 2 4" xfId="10462" xr:uid="{00000000-0005-0000-0000-0000B2250000}"/>
    <cellStyle name="Normal 2 2 2 2 16 2 2 4 2" xfId="10463" xr:uid="{00000000-0005-0000-0000-0000B3250000}"/>
    <cellStyle name="Normal 2 2 2 2 16 2 2 5" xfId="10464" xr:uid="{00000000-0005-0000-0000-0000B4250000}"/>
    <cellStyle name="Normal 2 2 2 2 16 2 2 5 2" xfId="10465" xr:uid="{00000000-0005-0000-0000-0000B5250000}"/>
    <cellStyle name="Normal 2 2 2 2 16 2 2 6" xfId="10466" xr:uid="{00000000-0005-0000-0000-0000B6250000}"/>
    <cellStyle name="Normal 2 2 2 2 16 2 2 6 2" xfId="10467" xr:uid="{00000000-0005-0000-0000-0000B7250000}"/>
    <cellStyle name="Normal 2 2 2 2 16 2 2 7" xfId="10468" xr:uid="{00000000-0005-0000-0000-0000B8250000}"/>
    <cellStyle name="Normal 2 2 2 2 16 2 2 7 2" xfId="10469" xr:uid="{00000000-0005-0000-0000-0000B9250000}"/>
    <cellStyle name="Normal 2 2 2 2 16 2 2 8" xfId="10470" xr:uid="{00000000-0005-0000-0000-0000BA250000}"/>
    <cellStyle name="Normal 2 2 2 2 16 2 2 8 2" xfId="10471" xr:uid="{00000000-0005-0000-0000-0000BB250000}"/>
    <cellStyle name="Normal 2 2 2 2 16 2 2 9" xfId="10472" xr:uid="{00000000-0005-0000-0000-0000BC250000}"/>
    <cellStyle name="Normal 2 2 2 2 16 2 2 9 2" xfId="10473" xr:uid="{00000000-0005-0000-0000-0000BD250000}"/>
    <cellStyle name="Normal 2 2 2 2 16 2 3" xfId="10474" xr:uid="{00000000-0005-0000-0000-0000BE250000}"/>
    <cellStyle name="Normal 2 2 2 2 16 2 3 2" xfId="10475" xr:uid="{00000000-0005-0000-0000-0000BF250000}"/>
    <cellStyle name="Normal 2 2 2 2 16 2 4" xfId="10476" xr:uid="{00000000-0005-0000-0000-0000C0250000}"/>
    <cellStyle name="Normal 2 2 2 2 16 2 4 2" xfId="10477" xr:uid="{00000000-0005-0000-0000-0000C1250000}"/>
    <cellStyle name="Normal 2 2 2 2 16 2 5" xfId="10478" xr:uid="{00000000-0005-0000-0000-0000C2250000}"/>
    <cellStyle name="Normal 2 2 2 2 16 2 5 2" xfId="10479" xr:uid="{00000000-0005-0000-0000-0000C3250000}"/>
    <cellStyle name="Normal 2 2 2 2 16 2 6" xfId="10480" xr:uid="{00000000-0005-0000-0000-0000C4250000}"/>
    <cellStyle name="Normal 2 2 2 2 16 2 6 2" xfId="10481" xr:uid="{00000000-0005-0000-0000-0000C5250000}"/>
    <cellStyle name="Normal 2 2 2 2 16 2 7" xfId="10482" xr:uid="{00000000-0005-0000-0000-0000C6250000}"/>
    <cellStyle name="Normal 2 2 2 2 16 2 7 2" xfId="10483" xr:uid="{00000000-0005-0000-0000-0000C7250000}"/>
    <cellStyle name="Normal 2 2 2 2 16 2 8" xfId="10484" xr:uid="{00000000-0005-0000-0000-0000C8250000}"/>
    <cellStyle name="Normal 2 2 2 2 16 2 8 2" xfId="10485" xr:uid="{00000000-0005-0000-0000-0000C9250000}"/>
    <cellStyle name="Normal 2 2 2 2 16 2 9" xfId="10486" xr:uid="{00000000-0005-0000-0000-0000CA250000}"/>
    <cellStyle name="Normal 2 2 2 2 16 2 9 2" xfId="10487" xr:uid="{00000000-0005-0000-0000-0000CB250000}"/>
    <cellStyle name="Normal 2 2 2 2 16 3" xfId="10488" xr:uid="{00000000-0005-0000-0000-0000CC250000}"/>
    <cellStyle name="Normal 2 2 2 2 16 3 10" xfId="10489" xr:uid="{00000000-0005-0000-0000-0000CD250000}"/>
    <cellStyle name="Normal 2 2 2 2 16 3 10 2" xfId="10490" xr:uid="{00000000-0005-0000-0000-0000CE250000}"/>
    <cellStyle name="Normal 2 2 2 2 16 3 11" xfId="10491" xr:uid="{00000000-0005-0000-0000-0000CF250000}"/>
    <cellStyle name="Normal 2 2 2 2 16 3 2" xfId="10492" xr:uid="{00000000-0005-0000-0000-0000D0250000}"/>
    <cellStyle name="Normal 2 2 2 2 16 3 2 2" xfId="10493" xr:uid="{00000000-0005-0000-0000-0000D1250000}"/>
    <cellStyle name="Normal 2 2 2 2 16 3 3" xfId="10494" xr:uid="{00000000-0005-0000-0000-0000D2250000}"/>
    <cellStyle name="Normal 2 2 2 2 16 3 3 2" xfId="10495" xr:uid="{00000000-0005-0000-0000-0000D3250000}"/>
    <cellStyle name="Normal 2 2 2 2 16 3 4" xfId="10496" xr:uid="{00000000-0005-0000-0000-0000D4250000}"/>
    <cellStyle name="Normal 2 2 2 2 16 3 4 2" xfId="10497" xr:uid="{00000000-0005-0000-0000-0000D5250000}"/>
    <cellStyle name="Normal 2 2 2 2 16 3 5" xfId="10498" xr:uid="{00000000-0005-0000-0000-0000D6250000}"/>
    <cellStyle name="Normal 2 2 2 2 16 3 5 2" xfId="10499" xr:uid="{00000000-0005-0000-0000-0000D7250000}"/>
    <cellStyle name="Normal 2 2 2 2 16 3 6" xfId="10500" xr:uid="{00000000-0005-0000-0000-0000D8250000}"/>
    <cellStyle name="Normal 2 2 2 2 16 3 6 2" xfId="10501" xr:uid="{00000000-0005-0000-0000-0000D9250000}"/>
    <cellStyle name="Normal 2 2 2 2 16 3 7" xfId="10502" xr:uid="{00000000-0005-0000-0000-0000DA250000}"/>
    <cellStyle name="Normal 2 2 2 2 16 3 7 2" xfId="10503" xr:uid="{00000000-0005-0000-0000-0000DB250000}"/>
    <cellStyle name="Normal 2 2 2 2 16 3 8" xfId="10504" xr:uid="{00000000-0005-0000-0000-0000DC250000}"/>
    <cellStyle name="Normal 2 2 2 2 16 3 8 2" xfId="10505" xr:uid="{00000000-0005-0000-0000-0000DD250000}"/>
    <cellStyle name="Normal 2 2 2 2 16 3 9" xfId="10506" xr:uid="{00000000-0005-0000-0000-0000DE250000}"/>
    <cellStyle name="Normal 2 2 2 2 16 3 9 2" xfId="10507" xr:uid="{00000000-0005-0000-0000-0000DF250000}"/>
    <cellStyle name="Normal 2 2 2 2 16 4" xfId="10508" xr:uid="{00000000-0005-0000-0000-0000E0250000}"/>
    <cellStyle name="Normal 2 2 2 2 16 4 2" xfId="10509" xr:uid="{00000000-0005-0000-0000-0000E1250000}"/>
    <cellStyle name="Normal 2 2 2 2 16 5" xfId="10510" xr:uid="{00000000-0005-0000-0000-0000E2250000}"/>
    <cellStyle name="Normal 2 2 2 2 16 5 2" xfId="10511" xr:uid="{00000000-0005-0000-0000-0000E3250000}"/>
    <cellStyle name="Normal 2 2 2 2 16 6" xfId="10512" xr:uid="{00000000-0005-0000-0000-0000E4250000}"/>
    <cellStyle name="Normal 2 2 2 2 16 6 2" xfId="10513" xr:uid="{00000000-0005-0000-0000-0000E5250000}"/>
    <cellStyle name="Normal 2 2 2 2 16 7" xfId="10514" xr:uid="{00000000-0005-0000-0000-0000E6250000}"/>
    <cellStyle name="Normal 2 2 2 2 16 7 2" xfId="10515" xr:uid="{00000000-0005-0000-0000-0000E7250000}"/>
    <cellStyle name="Normal 2 2 2 2 16 8" xfId="10516" xr:uid="{00000000-0005-0000-0000-0000E8250000}"/>
    <cellStyle name="Normal 2 2 2 2 16 8 2" xfId="10517" xr:uid="{00000000-0005-0000-0000-0000E9250000}"/>
    <cellStyle name="Normal 2 2 2 2 16 9" xfId="10518" xr:uid="{00000000-0005-0000-0000-0000EA250000}"/>
    <cellStyle name="Normal 2 2 2 2 16 9 2" xfId="10519" xr:uid="{00000000-0005-0000-0000-0000EB250000}"/>
    <cellStyle name="Normal 2 2 2 2 17" xfId="208" xr:uid="{00000000-0005-0000-0000-0000EC250000}"/>
    <cellStyle name="Normal 2 2 2 2 2" xfId="209" xr:uid="{00000000-0005-0000-0000-0000ED250000}"/>
    <cellStyle name="Normal 2 2 2 2 2 10" xfId="10520" xr:uid="{00000000-0005-0000-0000-0000EE250000}"/>
    <cellStyle name="Normal 2 2 2 2 2 10 10" xfId="10521" xr:uid="{00000000-0005-0000-0000-0000EF250000}"/>
    <cellStyle name="Normal 2 2 2 2 2 10 10 2" xfId="10522" xr:uid="{00000000-0005-0000-0000-0000F0250000}"/>
    <cellStyle name="Normal 2 2 2 2 2 10 11" xfId="10523" xr:uid="{00000000-0005-0000-0000-0000F1250000}"/>
    <cellStyle name="Normal 2 2 2 2 2 10 11 2" xfId="10524" xr:uid="{00000000-0005-0000-0000-0000F2250000}"/>
    <cellStyle name="Normal 2 2 2 2 2 10 12" xfId="10525" xr:uid="{00000000-0005-0000-0000-0000F3250000}"/>
    <cellStyle name="Normal 2 2 2 2 2 10 2" xfId="10526" xr:uid="{00000000-0005-0000-0000-0000F4250000}"/>
    <cellStyle name="Normal 2 2 2 2 2 10 2 10" xfId="10527" xr:uid="{00000000-0005-0000-0000-0000F5250000}"/>
    <cellStyle name="Normal 2 2 2 2 2 10 2 10 2" xfId="10528" xr:uid="{00000000-0005-0000-0000-0000F6250000}"/>
    <cellStyle name="Normal 2 2 2 2 2 10 2 11" xfId="10529" xr:uid="{00000000-0005-0000-0000-0000F7250000}"/>
    <cellStyle name="Normal 2 2 2 2 2 10 2 2" xfId="10530" xr:uid="{00000000-0005-0000-0000-0000F8250000}"/>
    <cellStyle name="Normal 2 2 2 2 2 10 2 2 2" xfId="10531" xr:uid="{00000000-0005-0000-0000-0000F9250000}"/>
    <cellStyle name="Normal 2 2 2 2 2 10 2 3" xfId="10532" xr:uid="{00000000-0005-0000-0000-0000FA250000}"/>
    <cellStyle name="Normal 2 2 2 2 2 10 2 3 2" xfId="10533" xr:uid="{00000000-0005-0000-0000-0000FB250000}"/>
    <cellStyle name="Normal 2 2 2 2 2 10 2 4" xfId="10534" xr:uid="{00000000-0005-0000-0000-0000FC250000}"/>
    <cellStyle name="Normal 2 2 2 2 2 10 2 4 2" xfId="10535" xr:uid="{00000000-0005-0000-0000-0000FD250000}"/>
    <cellStyle name="Normal 2 2 2 2 2 10 2 5" xfId="10536" xr:uid="{00000000-0005-0000-0000-0000FE250000}"/>
    <cellStyle name="Normal 2 2 2 2 2 10 2 5 2" xfId="10537" xr:uid="{00000000-0005-0000-0000-0000FF250000}"/>
    <cellStyle name="Normal 2 2 2 2 2 10 2 6" xfId="10538" xr:uid="{00000000-0005-0000-0000-000000260000}"/>
    <cellStyle name="Normal 2 2 2 2 2 10 2 6 2" xfId="10539" xr:uid="{00000000-0005-0000-0000-000001260000}"/>
    <cellStyle name="Normal 2 2 2 2 2 10 2 7" xfId="10540" xr:uid="{00000000-0005-0000-0000-000002260000}"/>
    <cellStyle name="Normal 2 2 2 2 2 10 2 7 2" xfId="10541" xr:uid="{00000000-0005-0000-0000-000003260000}"/>
    <cellStyle name="Normal 2 2 2 2 2 10 2 8" xfId="10542" xr:uid="{00000000-0005-0000-0000-000004260000}"/>
    <cellStyle name="Normal 2 2 2 2 2 10 2 8 2" xfId="10543" xr:uid="{00000000-0005-0000-0000-000005260000}"/>
    <cellStyle name="Normal 2 2 2 2 2 10 2 9" xfId="10544" xr:uid="{00000000-0005-0000-0000-000006260000}"/>
    <cellStyle name="Normal 2 2 2 2 2 10 2 9 2" xfId="10545" xr:uid="{00000000-0005-0000-0000-000007260000}"/>
    <cellStyle name="Normal 2 2 2 2 2 10 3" xfId="10546" xr:uid="{00000000-0005-0000-0000-000008260000}"/>
    <cellStyle name="Normal 2 2 2 2 2 10 3 2" xfId="10547" xr:uid="{00000000-0005-0000-0000-000009260000}"/>
    <cellStyle name="Normal 2 2 2 2 2 10 4" xfId="10548" xr:uid="{00000000-0005-0000-0000-00000A260000}"/>
    <cellStyle name="Normal 2 2 2 2 2 10 4 2" xfId="10549" xr:uid="{00000000-0005-0000-0000-00000B260000}"/>
    <cellStyle name="Normal 2 2 2 2 2 10 5" xfId="10550" xr:uid="{00000000-0005-0000-0000-00000C260000}"/>
    <cellStyle name="Normal 2 2 2 2 2 10 5 2" xfId="10551" xr:uid="{00000000-0005-0000-0000-00000D260000}"/>
    <cellStyle name="Normal 2 2 2 2 2 10 6" xfId="10552" xr:uid="{00000000-0005-0000-0000-00000E260000}"/>
    <cellStyle name="Normal 2 2 2 2 2 10 6 2" xfId="10553" xr:uid="{00000000-0005-0000-0000-00000F260000}"/>
    <cellStyle name="Normal 2 2 2 2 2 10 7" xfId="10554" xr:uid="{00000000-0005-0000-0000-000010260000}"/>
    <cellStyle name="Normal 2 2 2 2 2 10 7 2" xfId="10555" xr:uid="{00000000-0005-0000-0000-000011260000}"/>
    <cellStyle name="Normal 2 2 2 2 2 10 8" xfId="10556" xr:uid="{00000000-0005-0000-0000-000012260000}"/>
    <cellStyle name="Normal 2 2 2 2 2 10 8 2" xfId="10557" xr:uid="{00000000-0005-0000-0000-000013260000}"/>
    <cellStyle name="Normal 2 2 2 2 2 10 9" xfId="10558" xr:uid="{00000000-0005-0000-0000-000014260000}"/>
    <cellStyle name="Normal 2 2 2 2 2 10 9 2" xfId="10559" xr:uid="{00000000-0005-0000-0000-000015260000}"/>
    <cellStyle name="Normal 2 2 2 2 2 11" xfId="10560" xr:uid="{00000000-0005-0000-0000-000016260000}"/>
    <cellStyle name="Normal 2 2 2 2 2 11 10" xfId="10561" xr:uid="{00000000-0005-0000-0000-000017260000}"/>
    <cellStyle name="Normal 2 2 2 2 2 11 10 2" xfId="10562" xr:uid="{00000000-0005-0000-0000-000018260000}"/>
    <cellStyle name="Normal 2 2 2 2 2 11 11" xfId="10563" xr:uid="{00000000-0005-0000-0000-000019260000}"/>
    <cellStyle name="Normal 2 2 2 2 2 11 2" xfId="10564" xr:uid="{00000000-0005-0000-0000-00001A260000}"/>
    <cellStyle name="Normal 2 2 2 2 2 11 2 2" xfId="10565" xr:uid="{00000000-0005-0000-0000-00001B260000}"/>
    <cellStyle name="Normal 2 2 2 2 2 11 3" xfId="10566" xr:uid="{00000000-0005-0000-0000-00001C260000}"/>
    <cellStyle name="Normal 2 2 2 2 2 11 3 2" xfId="10567" xr:uid="{00000000-0005-0000-0000-00001D260000}"/>
    <cellStyle name="Normal 2 2 2 2 2 11 4" xfId="10568" xr:uid="{00000000-0005-0000-0000-00001E260000}"/>
    <cellStyle name="Normal 2 2 2 2 2 11 4 2" xfId="10569" xr:uid="{00000000-0005-0000-0000-00001F260000}"/>
    <cellStyle name="Normal 2 2 2 2 2 11 5" xfId="10570" xr:uid="{00000000-0005-0000-0000-000020260000}"/>
    <cellStyle name="Normal 2 2 2 2 2 11 5 2" xfId="10571" xr:uid="{00000000-0005-0000-0000-000021260000}"/>
    <cellStyle name="Normal 2 2 2 2 2 11 6" xfId="10572" xr:uid="{00000000-0005-0000-0000-000022260000}"/>
    <cellStyle name="Normal 2 2 2 2 2 11 6 2" xfId="10573" xr:uid="{00000000-0005-0000-0000-000023260000}"/>
    <cellStyle name="Normal 2 2 2 2 2 11 7" xfId="10574" xr:uid="{00000000-0005-0000-0000-000024260000}"/>
    <cellStyle name="Normal 2 2 2 2 2 11 7 2" xfId="10575" xr:uid="{00000000-0005-0000-0000-000025260000}"/>
    <cellStyle name="Normal 2 2 2 2 2 11 8" xfId="10576" xr:uid="{00000000-0005-0000-0000-000026260000}"/>
    <cellStyle name="Normal 2 2 2 2 2 11 8 2" xfId="10577" xr:uid="{00000000-0005-0000-0000-000027260000}"/>
    <cellStyle name="Normal 2 2 2 2 2 11 9" xfId="10578" xr:uid="{00000000-0005-0000-0000-000028260000}"/>
    <cellStyle name="Normal 2 2 2 2 2 11 9 2" xfId="10579" xr:uid="{00000000-0005-0000-0000-000029260000}"/>
    <cellStyle name="Normal 2 2 2 2 2 12" xfId="10580" xr:uid="{00000000-0005-0000-0000-00002A260000}"/>
    <cellStyle name="Normal 2 2 2 2 2 12 2" xfId="10581" xr:uid="{00000000-0005-0000-0000-00002B260000}"/>
    <cellStyle name="Normal 2 2 2 2 2 13" xfId="10582" xr:uid="{00000000-0005-0000-0000-00002C260000}"/>
    <cellStyle name="Normal 2 2 2 2 2 13 2" xfId="10583" xr:uid="{00000000-0005-0000-0000-00002D260000}"/>
    <cellStyle name="Normal 2 2 2 2 2 14" xfId="10584" xr:uid="{00000000-0005-0000-0000-00002E260000}"/>
    <cellStyle name="Normal 2 2 2 2 2 14 2" xfId="10585" xr:uid="{00000000-0005-0000-0000-00002F260000}"/>
    <cellStyle name="Normal 2 2 2 2 2 15" xfId="10586" xr:uid="{00000000-0005-0000-0000-000030260000}"/>
    <cellStyle name="Normal 2 2 2 2 2 15 2" xfId="10587" xr:uid="{00000000-0005-0000-0000-000031260000}"/>
    <cellStyle name="Normal 2 2 2 2 2 16" xfId="10588" xr:uid="{00000000-0005-0000-0000-000032260000}"/>
    <cellStyle name="Normal 2 2 2 2 2 16 2" xfId="10589" xr:uid="{00000000-0005-0000-0000-000033260000}"/>
    <cellStyle name="Normal 2 2 2 2 2 17" xfId="10590" xr:uid="{00000000-0005-0000-0000-000034260000}"/>
    <cellStyle name="Normal 2 2 2 2 2 17 2" xfId="10591" xr:uid="{00000000-0005-0000-0000-000035260000}"/>
    <cellStyle name="Normal 2 2 2 2 2 18" xfId="10592" xr:uid="{00000000-0005-0000-0000-000036260000}"/>
    <cellStyle name="Normal 2 2 2 2 2 18 2" xfId="10593" xr:uid="{00000000-0005-0000-0000-000037260000}"/>
    <cellStyle name="Normal 2 2 2 2 2 19" xfId="10594" xr:uid="{00000000-0005-0000-0000-000038260000}"/>
    <cellStyle name="Normal 2 2 2 2 2 19 2" xfId="10595" xr:uid="{00000000-0005-0000-0000-000039260000}"/>
    <cellStyle name="Normal 2 2 2 2 2 2" xfId="210" xr:uid="{00000000-0005-0000-0000-00003A260000}"/>
    <cellStyle name="Normal 2 2 2 2 2 2 10" xfId="211" xr:uid="{00000000-0005-0000-0000-00003B260000}"/>
    <cellStyle name="Normal 2 2 2 2 2 2 2" xfId="212" xr:uid="{00000000-0005-0000-0000-00003C260000}"/>
    <cellStyle name="Normal 2 2 2 2 2 2 2 10" xfId="10596" xr:uid="{00000000-0005-0000-0000-00003D260000}"/>
    <cellStyle name="Normal 2 2 2 2 2 2 2 10 2" xfId="10597" xr:uid="{00000000-0005-0000-0000-00003E260000}"/>
    <cellStyle name="Normal 2 2 2 2 2 2 2 11" xfId="10598" xr:uid="{00000000-0005-0000-0000-00003F260000}"/>
    <cellStyle name="Normal 2 2 2 2 2 2 2 11 2" xfId="10599" xr:uid="{00000000-0005-0000-0000-000040260000}"/>
    <cellStyle name="Normal 2 2 2 2 2 2 2 12" xfId="10600" xr:uid="{00000000-0005-0000-0000-000041260000}"/>
    <cellStyle name="Normal 2 2 2 2 2 2 2 12 2" xfId="10601" xr:uid="{00000000-0005-0000-0000-000042260000}"/>
    <cellStyle name="Normal 2 2 2 2 2 2 2 13" xfId="10602" xr:uid="{00000000-0005-0000-0000-000043260000}"/>
    <cellStyle name="Normal 2 2 2 2 2 2 2 13 2" xfId="10603" xr:uid="{00000000-0005-0000-0000-000044260000}"/>
    <cellStyle name="Normal 2 2 2 2 2 2 2 14" xfId="10604" xr:uid="{00000000-0005-0000-0000-000045260000}"/>
    <cellStyle name="Normal 2 2 2 2 2 2 2 14 2" xfId="10605" xr:uid="{00000000-0005-0000-0000-000046260000}"/>
    <cellStyle name="Normal 2 2 2 2 2 2 2 15" xfId="10606" xr:uid="{00000000-0005-0000-0000-000047260000}"/>
    <cellStyle name="Normal 2 2 2 2 2 2 2 15 2" xfId="10607" xr:uid="{00000000-0005-0000-0000-000048260000}"/>
    <cellStyle name="Normal 2 2 2 2 2 2 2 16" xfId="10608" xr:uid="{00000000-0005-0000-0000-000049260000}"/>
    <cellStyle name="Normal 2 2 2 2 2 2 2 16 2" xfId="10609" xr:uid="{00000000-0005-0000-0000-00004A260000}"/>
    <cellStyle name="Normal 2 2 2 2 2 2 2 17" xfId="10610" xr:uid="{00000000-0005-0000-0000-00004B260000}"/>
    <cellStyle name="Normal 2 2 2 2 2 2 2 17 2" xfId="10611" xr:uid="{00000000-0005-0000-0000-00004C260000}"/>
    <cellStyle name="Normal 2 2 2 2 2 2 2 18" xfId="10612" xr:uid="{00000000-0005-0000-0000-00004D260000}"/>
    <cellStyle name="Normal 2 2 2 2 2 2 2 2" xfId="213" xr:uid="{00000000-0005-0000-0000-00004E260000}"/>
    <cellStyle name="Normal 2 2 2 2 2 2 2 2 2" xfId="214" xr:uid="{00000000-0005-0000-0000-00004F260000}"/>
    <cellStyle name="Normal 2 2 2 2 2 2 2 2 2 10" xfId="10613" xr:uid="{00000000-0005-0000-0000-000050260000}"/>
    <cellStyle name="Normal 2 2 2 2 2 2 2 2 2 10 2" xfId="10614" xr:uid="{00000000-0005-0000-0000-000051260000}"/>
    <cellStyle name="Normal 2 2 2 2 2 2 2 2 2 11" xfId="10615" xr:uid="{00000000-0005-0000-0000-000052260000}"/>
    <cellStyle name="Normal 2 2 2 2 2 2 2 2 2 11 2" xfId="10616" xr:uid="{00000000-0005-0000-0000-000053260000}"/>
    <cellStyle name="Normal 2 2 2 2 2 2 2 2 2 12" xfId="10617" xr:uid="{00000000-0005-0000-0000-000054260000}"/>
    <cellStyle name="Normal 2 2 2 2 2 2 2 2 2 12 2" xfId="10618" xr:uid="{00000000-0005-0000-0000-000055260000}"/>
    <cellStyle name="Normal 2 2 2 2 2 2 2 2 2 13" xfId="10619" xr:uid="{00000000-0005-0000-0000-000056260000}"/>
    <cellStyle name="Normal 2 2 2 2 2 2 2 2 2 13 2" xfId="10620" xr:uid="{00000000-0005-0000-0000-000057260000}"/>
    <cellStyle name="Normal 2 2 2 2 2 2 2 2 2 14" xfId="10621" xr:uid="{00000000-0005-0000-0000-000058260000}"/>
    <cellStyle name="Normal 2 2 2 2 2 2 2 2 2 14 2" xfId="10622" xr:uid="{00000000-0005-0000-0000-000059260000}"/>
    <cellStyle name="Normal 2 2 2 2 2 2 2 2 2 15" xfId="10623" xr:uid="{00000000-0005-0000-0000-00005A260000}"/>
    <cellStyle name="Normal 2 2 2 2 2 2 2 2 2 15 2" xfId="10624" xr:uid="{00000000-0005-0000-0000-00005B260000}"/>
    <cellStyle name="Normal 2 2 2 2 2 2 2 2 2 16" xfId="10625" xr:uid="{00000000-0005-0000-0000-00005C260000}"/>
    <cellStyle name="Normal 2 2 2 2 2 2 2 2 2 16 2" xfId="10626" xr:uid="{00000000-0005-0000-0000-00005D260000}"/>
    <cellStyle name="Normal 2 2 2 2 2 2 2 2 2 17" xfId="10627" xr:uid="{00000000-0005-0000-0000-00005E260000}"/>
    <cellStyle name="Normal 2 2 2 2 2 2 2 2 2 2" xfId="215" xr:uid="{00000000-0005-0000-0000-00005F260000}"/>
    <cellStyle name="Normal 2 2 2 2 2 2 2 2 2 2 2" xfId="216" xr:uid="{00000000-0005-0000-0000-000060260000}"/>
    <cellStyle name="Normal 2 2 2 2 2 2 2 2 2 3" xfId="217" xr:uid="{00000000-0005-0000-0000-000061260000}"/>
    <cellStyle name="Normal 2 2 2 2 2 2 2 2 2 3 2" xfId="218" xr:uid="{00000000-0005-0000-0000-000062260000}"/>
    <cellStyle name="Normal 2 2 2 2 2 2 2 2 2 4" xfId="219" xr:uid="{00000000-0005-0000-0000-000063260000}"/>
    <cellStyle name="Normal 2 2 2 2 2 2 2 2 2 4 2" xfId="220" xr:uid="{00000000-0005-0000-0000-000064260000}"/>
    <cellStyle name="Normal 2 2 2 2 2 2 2 2 2 5" xfId="221" xr:uid="{00000000-0005-0000-0000-000065260000}"/>
    <cellStyle name="Normal 2 2 2 2 2 2 2 2 2 5 2" xfId="222" xr:uid="{00000000-0005-0000-0000-000066260000}"/>
    <cellStyle name="Normal 2 2 2 2 2 2 2 2 2 6" xfId="10628" xr:uid="{00000000-0005-0000-0000-000067260000}"/>
    <cellStyle name="Normal 2 2 2 2 2 2 2 2 2 6 10" xfId="10629" xr:uid="{00000000-0005-0000-0000-000068260000}"/>
    <cellStyle name="Normal 2 2 2 2 2 2 2 2 2 6 10 2" xfId="10630" xr:uid="{00000000-0005-0000-0000-000069260000}"/>
    <cellStyle name="Normal 2 2 2 2 2 2 2 2 2 6 11" xfId="10631" xr:uid="{00000000-0005-0000-0000-00006A260000}"/>
    <cellStyle name="Normal 2 2 2 2 2 2 2 2 2 6 11 2" xfId="10632" xr:uid="{00000000-0005-0000-0000-00006B260000}"/>
    <cellStyle name="Normal 2 2 2 2 2 2 2 2 2 6 12" xfId="10633" xr:uid="{00000000-0005-0000-0000-00006C260000}"/>
    <cellStyle name="Normal 2 2 2 2 2 2 2 2 2 6 2" xfId="10634" xr:uid="{00000000-0005-0000-0000-00006D260000}"/>
    <cellStyle name="Normal 2 2 2 2 2 2 2 2 2 6 2 10" xfId="10635" xr:uid="{00000000-0005-0000-0000-00006E260000}"/>
    <cellStyle name="Normal 2 2 2 2 2 2 2 2 2 6 2 10 2" xfId="10636" xr:uid="{00000000-0005-0000-0000-00006F260000}"/>
    <cellStyle name="Normal 2 2 2 2 2 2 2 2 2 6 2 11" xfId="10637" xr:uid="{00000000-0005-0000-0000-000070260000}"/>
    <cellStyle name="Normal 2 2 2 2 2 2 2 2 2 6 2 2" xfId="10638" xr:uid="{00000000-0005-0000-0000-000071260000}"/>
    <cellStyle name="Normal 2 2 2 2 2 2 2 2 2 6 2 2 2" xfId="10639" xr:uid="{00000000-0005-0000-0000-000072260000}"/>
    <cellStyle name="Normal 2 2 2 2 2 2 2 2 2 6 2 3" xfId="10640" xr:uid="{00000000-0005-0000-0000-000073260000}"/>
    <cellStyle name="Normal 2 2 2 2 2 2 2 2 2 6 2 3 2" xfId="10641" xr:uid="{00000000-0005-0000-0000-000074260000}"/>
    <cellStyle name="Normal 2 2 2 2 2 2 2 2 2 6 2 4" xfId="10642" xr:uid="{00000000-0005-0000-0000-000075260000}"/>
    <cellStyle name="Normal 2 2 2 2 2 2 2 2 2 6 2 4 2" xfId="10643" xr:uid="{00000000-0005-0000-0000-000076260000}"/>
    <cellStyle name="Normal 2 2 2 2 2 2 2 2 2 6 2 5" xfId="10644" xr:uid="{00000000-0005-0000-0000-000077260000}"/>
    <cellStyle name="Normal 2 2 2 2 2 2 2 2 2 6 2 5 2" xfId="10645" xr:uid="{00000000-0005-0000-0000-000078260000}"/>
    <cellStyle name="Normal 2 2 2 2 2 2 2 2 2 6 2 6" xfId="10646" xr:uid="{00000000-0005-0000-0000-000079260000}"/>
    <cellStyle name="Normal 2 2 2 2 2 2 2 2 2 6 2 6 2" xfId="10647" xr:uid="{00000000-0005-0000-0000-00007A260000}"/>
    <cellStyle name="Normal 2 2 2 2 2 2 2 2 2 6 2 7" xfId="10648" xr:uid="{00000000-0005-0000-0000-00007B260000}"/>
    <cellStyle name="Normal 2 2 2 2 2 2 2 2 2 6 2 7 2" xfId="10649" xr:uid="{00000000-0005-0000-0000-00007C260000}"/>
    <cellStyle name="Normal 2 2 2 2 2 2 2 2 2 6 2 8" xfId="10650" xr:uid="{00000000-0005-0000-0000-00007D260000}"/>
    <cellStyle name="Normal 2 2 2 2 2 2 2 2 2 6 2 8 2" xfId="10651" xr:uid="{00000000-0005-0000-0000-00007E260000}"/>
    <cellStyle name="Normal 2 2 2 2 2 2 2 2 2 6 2 9" xfId="10652" xr:uid="{00000000-0005-0000-0000-00007F260000}"/>
    <cellStyle name="Normal 2 2 2 2 2 2 2 2 2 6 2 9 2" xfId="10653" xr:uid="{00000000-0005-0000-0000-000080260000}"/>
    <cellStyle name="Normal 2 2 2 2 2 2 2 2 2 6 3" xfId="10654" xr:uid="{00000000-0005-0000-0000-000081260000}"/>
    <cellStyle name="Normal 2 2 2 2 2 2 2 2 2 6 3 2" xfId="10655" xr:uid="{00000000-0005-0000-0000-000082260000}"/>
    <cellStyle name="Normal 2 2 2 2 2 2 2 2 2 6 4" xfId="10656" xr:uid="{00000000-0005-0000-0000-000083260000}"/>
    <cellStyle name="Normal 2 2 2 2 2 2 2 2 2 6 4 2" xfId="10657" xr:uid="{00000000-0005-0000-0000-000084260000}"/>
    <cellStyle name="Normal 2 2 2 2 2 2 2 2 2 6 5" xfId="10658" xr:uid="{00000000-0005-0000-0000-000085260000}"/>
    <cellStyle name="Normal 2 2 2 2 2 2 2 2 2 6 5 2" xfId="10659" xr:uid="{00000000-0005-0000-0000-000086260000}"/>
    <cellStyle name="Normal 2 2 2 2 2 2 2 2 2 6 6" xfId="10660" xr:uid="{00000000-0005-0000-0000-000087260000}"/>
    <cellStyle name="Normal 2 2 2 2 2 2 2 2 2 6 6 2" xfId="10661" xr:uid="{00000000-0005-0000-0000-000088260000}"/>
    <cellStyle name="Normal 2 2 2 2 2 2 2 2 2 6 7" xfId="10662" xr:uid="{00000000-0005-0000-0000-000089260000}"/>
    <cellStyle name="Normal 2 2 2 2 2 2 2 2 2 6 7 2" xfId="10663" xr:uid="{00000000-0005-0000-0000-00008A260000}"/>
    <cellStyle name="Normal 2 2 2 2 2 2 2 2 2 6 8" xfId="10664" xr:uid="{00000000-0005-0000-0000-00008B260000}"/>
    <cellStyle name="Normal 2 2 2 2 2 2 2 2 2 6 8 2" xfId="10665" xr:uid="{00000000-0005-0000-0000-00008C260000}"/>
    <cellStyle name="Normal 2 2 2 2 2 2 2 2 2 6 9" xfId="10666" xr:uid="{00000000-0005-0000-0000-00008D260000}"/>
    <cellStyle name="Normal 2 2 2 2 2 2 2 2 2 6 9 2" xfId="10667" xr:uid="{00000000-0005-0000-0000-00008E260000}"/>
    <cellStyle name="Normal 2 2 2 2 2 2 2 2 2 7" xfId="10668" xr:uid="{00000000-0005-0000-0000-00008F260000}"/>
    <cellStyle name="Normal 2 2 2 2 2 2 2 2 2 7 10" xfId="10669" xr:uid="{00000000-0005-0000-0000-000090260000}"/>
    <cellStyle name="Normal 2 2 2 2 2 2 2 2 2 7 10 2" xfId="10670" xr:uid="{00000000-0005-0000-0000-000091260000}"/>
    <cellStyle name="Normal 2 2 2 2 2 2 2 2 2 7 11" xfId="10671" xr:uid="{00000000-0005-0000-0000-000092260000}"/>
    <cellStyle name="Normal 2 2 2 2 2 2 2 2 2 7 2" xfId="10672" xr:uid="{00000000-0005-0000-0000-000093260000}"/>
    <cellStyle name="Normal 2 2 2 2 2 2 2 2 2 7 2 2" xfId="10673" xr:uid="{00000000-0005-0000-0000-000094260000}"/>
    <cellStyle name="Normal 2 2 2 2 2 2 2 2 2 7 3" xfId="10674" xr:uid="{00000000-0005-0000-0000-000095260000}"/>
    <cellStyle name="Normal 2 2 2 2 2 2 2 2 2 7 3 2" xfId="10675" xr:uid="{00000000-0005-0000-0000-000096260000}"/>
    <cellStyle name="Normal 2 2 2 2 2 2 2 2 2 7 4" xfId="10676" xr:uid="{00000000-0005-0000-0000-000097260000}"/>
    <cellStyle name="Normal 2 2 2 2 2 2 2 2 2 7 4 2" xfId="10677" xr:uid="{00000000-0005-0000-0000-000098260000}"/>
    <cellStyle name="Normal 2 2 2 2 2 2 2 2 2 7 5" xfId="10678" xr:uid="{00000000-0005-0000-0000-000099260000}"/>
    <cellStyle name="Normal 2 2 2 2 2 2 2 2 2 7 5 2" xfId="10679" xr:uid="{00000000-0005-0000-0000-00009A260000}"/>
    <cellStyle name="Normal 2 2 2 2 2 2 2 2 2 7 6" xfId="10680" xr:uid="{00000000-0005-0000-0000-00009B260000}"/>
    <cellStyle name="Normal 2 2 2 2 2 2 2 2 2 7 6 2" xfId="10681" xr:uid="{00000000-0005-0000-0000-00009C260000}"/>
    <cellStyle name="Normal 2 2 2 2 2 2 2 2 2 7 7" xfId="10682" xr:uid="{00000000-0005-0000-0000-00009D260000}"/>
    <cellStyle name="Normal 2 2 2 2 2 2 2 2 2 7 7 2" xfId="10683" xr:uid="{00000000-0005-0000-0000-00009E260000}"/>
    <cellStyle name="Normal 2 2 2 2 2 2 2 2 2 7 8" xfId="10684" xr:uid="{00000000-0005-0000-0000-00009F260000}"/>
    <cellStyle name="Normal 2 2 2 2 2 2 2 2 2 7 8 2" xfId="10685" xr:uid="{00000000-0005-0000-0000-0000A0260000}"/>
    <cellStyle name="Normal 2 2 2 2 2 2 2 2 2 7 9" xfId="10686" xr:uid="{00000000-0005-0000-0000-0000A1260000}"/>
    <cellStyle name="Normal 2 2 2 2 2 2 2 2 2 7 9 2" xfId="10687" xr:uid="{00000000-0005-0000-0000-0000A2260000}"/>
    <cellStyle name="Normal 2 2 2 2 2 2 2 2 2 8" xfId="10688" xr:uid="{00000000-0005-0000-0000-0000A3260000}"/>
    <cellStyle name="Normal 2 2 2 2 2 2 2 2 2 8 2" xfId="10689" xr:uid="{00000000-0005-0000-0000-0000A4260000}"/>
    <cellStyle name="Normal 2 2 2 2 2 2 2 2 2 9" xfId="10690" xr:uid="{00000000-0005-0000-0000-0000A5260000}"/>
    <cellStyle name="Normal 2 2 2 2 2 2 2 2 2 9 2" xfId="10691" xr:uid="{00000000-0005-0000-0000-0000A6260000}"/>
    <cellStyle name="Normal 2 2 2 2 2 2 2 2 3" xfId="223" xr:uid="{00000000-0005-0000-0000-0000A7260000}"/>
    <cellStyle name="Normal 2 2 2 2 2 2 2 2 3 10" xfId="10692" xr:uid="{00000000-0005-0000-0000-0000A8260000}"/>
    <cellStyle name="Normal 2 2 2 2 2 2 2 2 3 10 2" xfId="10693" xr:uid="{00000000-0005-0000-0000-0000A9260000}"/>
    <cellStyle name="Normal 2 2 2 2 2 2 2 2 3 11" xfId="10694" xr:uid="{00000000-0005-0000-0000-0000AA260000}"/>
    <cellStyle name="Normal 2 2 2 2 2 2 2 2 3 11 2" xfId="10695" xr:uid="{00000000-0005-0000-0000-0000AB260000}"/>
    <cellStyle name="Normal 2 2 2 2 2 2 2 2 3 12" xfId="10696" xr:uid="{00000000-0005-0000-0000-0000AC260000}"/>
    <cellStyle name="Normal 2 2 2 2 2 2 2 2 3 12 2" xfId="10697" xr:uid="{00000000-0005-0000-0000-0000AD260000}"/>
    <cellStyle name="Normal 2 2 2 2 2 2 2 2 3 13" xfId="10698" xr:uid="{00000000-0005-0000-0000-0000AE260000}"/>
    <cellStyle name="Normal 2 2 2 2 2 2 2 2 3 2" xfId="10699" xr:uid="{00000000-0005-0000-0000-0000AF260000}"/>
    <cellStyle name="Normal 2 2 2 2 2 2 2 2 3 2 10" xfId="10700" xr:uid="{00000000-0005-0000-0000-0000B0260000}"/>
    <cellStyle name="Normal 2 2 2 2 2 2 2 2 3 2 10 2" xfId="10701" xr:uid="{00000000-0005-0000-0000-0000B1260000}"/>
    <cellStyle name="Normal 2 2 2 2 2 2 2 2 3 2 11" xfId="10702" xr:uid="{00000000-0005-0000-0000-0000B2260000}"/>
    <cellStyle name="Normal 2 2 2 2 2 2 2 2 3 2 11 2" xfId="10703" xr:uid="{00000000-0005-0000-0000-0000B3260000}"/>
    <cellStyle name="Normal 2 2 2 2 2 2 2 2 3 2 12" xfId="10704" xr:uid="{00000000-0005-0000-0000-0000B4260000}"/>
    <cellStyle name="Normal 2 2 2 2 2 2 2 2 3 2 2" xfId="10705" xr:uid="{00000000-0005-0000-0000-0000B5260000}"/>
    <cellStyle name="Normal 2 2 2 2 2 2 2 2 3 2 2 10" xfId="10706" xr:uid="{00000000-0005-0000-0000-0000B6260000}"/>
    <cellStyle name="Normal 2 2 2 2 2 2 2 2 3 2 2 10 2" xfId="10707" xr:uid="{00000000-0005-0000-0000-0000B7260000}"/>
    <cellStyle name="Normal 2 2 2 2 2 2 2 2 3 2 2 11" xfId="10708" xr:uid="{00000000-0005-0000-0000-0000B8260000}"/>
    <cellStyle name="Normal 2 2 2 2 2 2 2 2 3 2 2 2" xfId="10709" xr:uid="{00000000-0005-0000-0000-0000B9260000}"/>
    <cellStyle name="Normal 2 2 2 2 2 2 2 2 3 2 2 2 2" xfId="10710" xr:uid="{00000000-0005-0000-0000-0000BA260000}"/>
    <cellStyle name="Normal 2 2 2 2 2 2 2 2 3 2 2 3" xfId="10711" xr:uid="{00000000-0005-0000-0000-0000BB260000}"/>
    <cellStyle name="Normal 2 2 2 2 2 2 2 2 3 2 2 3 2" xfId="10712" xr:uid="{00000000-0005-0000-0000-0000BC260000}"/>
    <cellStyle name="Normal 2 2 2 2 2 2 2 2 3 2 2 4" xfId="10713" xr:uid="{00000000-0005-0000-0000-0000BD260000}"/>
    <cellStyle name="Normal 2 2 2 2 2 2 2 2 3 2 2 4 2" xfId="10714" xr:uid="{00000000-0005-0000-0000-0000BE260000}"/>
    <cellStyle name="Normal 2 2 2 2 2 2 2 2 3 2 2 5" xfId="10715" xr:uid="{00000000-0005-0000-0000-0000BF260000}"/>
    <cellStyle name="Normal 2 2 2 2 2 2 2 2 3 2 2 5 2" xfId="10716" xr:uid="{00000000-0005-0000-0000-0000C0260000}"/>
    <cellStyle name="Normal 2 2 2 2 2 2 2 2 3 2 2 6" xfId="10717" xr:uid="{00000000-0005-0000-0000-0000C1260000}"/>
    <cellStyle name="Normal 2 2 2 2 2 2 2 2 3 2 2 6 2" xfId="10718" xr:uid="{00000000-0005-0000-0000-0000C2260000}"/>
    <cellStyle name="Normal 2 2 2 2 2 2 2 2 3 2 2 7" xfId="10719" xr:uid="{00000000-0005-0000-0000-0000C3260000}"/>
    <cellStyle name="Normal 2 2 2 2 2 2 2 2 3 2 2 7 2" xfId="10720" xr:uid="{00000000-0005-0000-0000-0000C4260000}"/>
    <cellStyle name="Normal 2 2 2 2 2 2 2 2 3 2 2 8" xfId="10721" xr:uid="{00000000-0005-0000-0000-0000C5260000}"/>
    <cellStyle name="Normal 2 2 2 2 2 2 2 2 3 2 2 8 2" xfId="10722" xr:uid="{00000000-0005-0000-0000-0000C6260000}"/>
    <cellStyle name="Normal 2 2 2 2 2 2 2 2 3 2 2 9" xfId="10723" xr:uid="{00000000-0005-0000-0000-0000C7260000}"/>
    <cellStyle name="Normal 2 2 2 2 2 2 2 2 3 2 2 9 2" xfId="10724" xr:uid="{00000000-0005-0000-0000-0000C8260000}"/>
    <cellStyle name="Normal 2 2 2 2 2 2 2 2 3 2 3" xfId="10725" xr:uid="{00000000-0005-0000-0000-0000C9260000}"/>
    <cellStyle name="Normal 2 2 2 2 2 2 2 2 3 2 3 2" xfId="10726" xr:uid="{00000000-0005-0000-0000-0000CA260000}"/>
    <cellStyle name="Normal 2 2 2 2 2 2 2 2 3 2 4" xfId="10727" xr:uid="{00000000-0005-0000-0000-0000CB260000}"/>
    <cellStyle name="Normal 2 2 2 2 2 2 2 2 3 2 4 2" xfId="10728" xr:uid="{00000000-0005-0000-0000-0000CC260000}"/>
    <cellStyle name="Normal 2 2 2 2 2 2 2 2 3 2 5" xfId="10729" xr:uid="{00000000-0005-0000-0000-0000CD260000}"/>
    <cellStyle name="Normal 2 2 2 2 2 2 2 2 3 2 5 2" xfId="10730" xr:uid="{00000000-0005-0000-0000-0000CE260000}"/>
    <cellStyle name="Normal 2 2 2 2 2 2 2 2 3 2 6" xfId="10731" xr:uid="{00000000-0005-0000-0000-0000CF260000}"/>
    <cellStyle name="Normal 2 2 2 2 2 2 2 2 3 2 6 2" xfId="10732" xr:uid="{00000000-0005-0000-0000-0000D0260000}"/>
    <cellStyle name="Normal 2 2 2 2 2 2 2 2 3 2 7" xfId="10733" xr:uid="{00000000-0005-0000-0000-0000D1260000}"/>
    <cellStyle name="Normal 2 2 2 2 2 2 2 2 3 2 7 2" xfId="10734" xr:uid="{00000000-0005-0000-0000-0000D2260000}"/>
    <cellStyle name="Normal 2 2 2 2 2 2 2 2 3 2 8" xfId="10735" xr:uid="{00000000-0005-0000-0000-0000D3260000}"/>
    <cellStyle name="Normal 2 2 2 2 2 2 2 2 3 2 8 2" xfId="10736" xr:uid="{00000000-0005-0000-0000-0000D4260000}"/>
    <cellStyle name="Normal 2 2 2 2 2 2 2 2 3 2 9" xfId="10737" xr:uid="{00000000-0005-0000-0000-0000D5260000}"/>
    <cellStyle name="Normal 2 2 2 2 2 2 2 2 3 2 9 2" xfId="10738" xr:uid="{00000000-0005-0000-0000-0000D6260000}"/>
    <cellStyle name="Normal 2 2 2 2 2 2 2 2 3 3" xfId="10739" xr:uid="{00000000-0005-0000-0000-0000D7260000}"/>
    <cellStyle name="Normal 2 2 2 2 2 2 2 2 3 3 10" xfId="10740" xr:uid="{00000000-0005-0000-0000-0000D8260000}"/>
    <cellStyle name="Normal 2 2 2 2 2 2 2 2 3 3 10 2" xfId="10741" xr:uid="{00000000-0005-0000-0000-0000D9260000}"/>
    <cellStyle name="Normal 2 2 2 2 2 2 2 2 3 3 11" xfId="10742" xr:uid="{00000000-0005-0000-0000-0000DA260000}"/>
    <cellStyle name="Normal 2 2 2 2 2 2 2 2 3 3 2" xfId="10743" xr:uid="{00000000-0005-0000-0000-0000DB260000}"/>
    <cellStyle name="Normal 2 2 2 2 2 2 2 2 3 3 2 2" xfId="10744" xr:uid="{00000000-0005-0000-0000-0000DC260000}"/>
    <cellStyle name="Normal 2 2 2 2 2 2 2 2 3 3 3" xfId="10745" xr:uid="{00000000-0005-0000-0000-0000DD260000}"/>
    <cellStyle name="Normal 2 2 2 2 2 2 2 2 3 3 3 2" xfId="10746" xr:uid="{00000000-0005-0000-0000-0000DE260000}"/>
    <cellStyle name="Normal 2 2 2 2 2 2 2 2 3 3 4" xfId="10747" xr:uid="{00000000-0005-0000-0000-0000DF260000}"/>
    <cellStyle name="Normal 2 2 2 2 2 2 2 2 3 3 4 2" xfId="10748" xr:uid="{00000000-0005-0000-0000-0000E0260000}"/>
    <cellStyle name="Normal 2 2 2 2 2 2 2 2 3 3 5" xfId="10749" xr:uid="{00000000-0005-0000-0000-0000E1260000}"/>
    <cellStyle name="Normal 2 2 2 2 2 2 2 2 3 3 5 2" xfId="10750" xr:uid="{00000000-0005-0000-0000-0000E2260000}"/>
    <cellStyle name="Normal 2 2 2 2 2 2 2 2 3 3 6" xfId="10751" xr:uid="{00000000-0005-0000-0000-0000E3260000}"/>
    <cellStyle name="Normal 2 2 2 2 2 2 2 2 3 3 6 2" xfId="10752" xr:uid="{00000000-0005-0000-0000-0000E4260000}"/>
    <cellStyle name="Normal 2 2 2 2 2 2 2 2 3 3 7" xfId="10753" xr:uid="{00000000-0005-0000-0000-0000E5260000}"/>
    <cellStyle name="Normal 2 2 2 2 2 2 2 2 3 3 7 2" xfId="10754" xr:uid="{00000000-0005-0000-0000-0000E6260000}"/>
    <cellStyle name="Normal 2 2 2 2 2 2 2 2 3 3 8" xfId="10755" xr:uid="{00000000-0005-0000-0000-0000E7260000}"/>
    <cellStyle name="Normal 2 2 2 2 2 2 2 2 3 3 8 2" xfId="10756" xr:uid="{00000000-0005-0000-0000-0000E8260000}"/>
    <cellStyle name="Normal 2 2 2 2 2 2 2 2 3 3 9" xfId="10757" xr:uid="{00000000-0005-0000-0000-0000E9260000}"/>
    <cellStyle name="Normal 2 2 2 2 2 2 2 2 3 3 9 2" xfId="10758" xr:uid="{00000000-0005-0000-0000-0000EA260000}"/>
    <cellStyle name="Normal 2 2 2 2 2 2 2 2 3 4" xfId="10759" xr:uid="{00000000-0005-0000-0000-0000EB260000}"/>
    <cellStyle name="Normal 2 2 2 2 2 2 2 2 3 4 2" xfId="10760" xr:uid="{00000000-0005-0000-0000-0000EC260000}"/>
    <cellStyle name="Normal 2 2 2 2 2 2 2 2 3 5" xfId="10761" xr:uid="{00000000-0005-0000-0000-0000ED260000}"/>
    <cellStyle name="Normal 2 2 2 2 2 2 2 2 3 5 2" xfId="10762" xr:uid="{00000000-0005-0000-0000-0000EE260000}"/>
    <cellStyle name="Normal 2 2 2 2 2 2 2 2 3 6" xfId="10763" xr:uid="{00000000-0005-0000-0000-0000EF260000}"/>
    <cellStyle name="Normal 2 2 2 2 2 2 2 2 3 6 2" xfId="10764" xr:uid="{00000000-0005-0000-0000-0000F0260000}"/>
    <cellStyle name="Normal 2 2 2 2 2 2 2 2 3 7" xfId="10765" xr:uid="{00000000-0005-0000-0000-0000F1260000}"/>
    <cellStyle name="Normal 2 2 2 2 2 2 2 2 3 7 2" xfId="10766" xr:uid="{00000000-0005-0000-0000-0000F2260000}"/>
    <cellStyle name="Normal 2 2 2 2 2 2 2 2 3 8" xfId="10767" xr:uid="{00000000-0005-0000-0000-0000F3260000}"/>
    <cellStyle name="Normal 2 2 2 2 2 2 2 2 3 8 2" xfId="10768" xr:uid="{00000000-0005-0000-0000-0000F4260000}"/>
    <cellStyle name="Normal 2 2 2 2 2 2 2 2 3 9" xfId="10769" xr:uid="{00000000-0005-0000-0000-0000F5260000}"/>
    <cellStyle name="Normal 2 2 2 2 2 2 2 2 3 9 2" xfId="10770" xr:uid="{00000000-0005-0000-0000-0000F6260000}"/>
    <cellStyle name="Normal 2 2 2 2 2 2 2 2 4" xfId="224" xr:uid="{00000000-0005-0000-0000-0000F7260000}"/>
    <cellStyle name="Normal 2 2 2 2 2 2 2 2 4 10" xfId="10771" xr:uid="{00000000-0005-0000-0000-0000F8260000}"/>
    <cellStyle name="Normal 2 2 2 2 2 2 2 2 4 10 2" xfId="10772" xr:uid="{00000000-0005-0000-0000-0000F9260000}"/>
    <cellStyle name="Normal 2 2 2 2 2 2 2 2 4 11" xfId="10773" xr:uid="{00000000-0005-0000-0000-0000FA260000}"/>
    <cellStyle name="Normal 2 2 2 2 2 2 2 2 4 11 2" xfId="10774" xr:uid="{00000000-0005-0000-0000-0000FB260000}"/>
    <cellStyle name="Normal 2 2 2 2 2 2 2 2 4 12" xfId="10775" xr:uid="{00000000-0005-0000-0000-0000FC260000}"/>
    <cellStyle name="Normal 2 2 2 2 2 2 2 2 4 12 2" xfId="10776" xr:uid="{00000000-0005-0000-0000-0000FD260000}"/>
    <cellStyle name="Normal 2 2 2 2 2 2 2 2 4 13" xfId="10777" xr:uid="{00000000-0005-0000-0000-0000FE260000}"/>
    <cellStyle name="Normal 2 2 2 2 2 2 2 2 4 2" xfId="10778" xr:uid="{00000000-0005-0000-0000-0000FF260000}"/>
    <cellStyle name="Normal 2 2 2 2 2 2 2 2 4 2 10" xfId="10779" xr:uid="{00000000-0005-0000-0000-000000270000}"/>
    <cellStyle name="Normal 2 2 2 2 2 2 2 2 4 2 10 2" xfId="10780" xr:uid="{00000000-0005-0000-0000-000001270000}"/>
    <cellStyle name="Normal 2 2 2 2 2 2 2 2 4 2 11" xfId="10781" xr:uid="{00000000-0005-0000-0000-000002270000}"/>
    <cellStyle name="Normal 2 2 2 2 2 2 2 2 4 2 11 2" xfId="10782" xr:uid="{00000000-0005-0000-0000-000003270000}"/>
    <cellStyle name="Normal 2 2 2 2 2 2 2 2 4 2 12" xfId="10783" xr:uid="{00000000-0005-0000-0000-000004270000}"/>
    <cellStyle name="Normal 2 2 2 2 2 2 2 2 4 2 2" xfId="10784" xr:uid="{00000000-0005-0000-0000-000005270000}"/>
    <cellStyle name="Normal 2 2 2 2 2 2 2 2 4 2 2 10" xfId="10785" xr:uid="{00000000-0005-0000-0000-000006270000}"/>
    <cellStyle name="Normal 2 2 2 2 2 2 2 2 4 2 2 10 2" xfId="10786" xr:uid="{00000000-0005-0000-0000-000007270000}"/>
    <cellStyle name="Normal 2 2 2 2 2 2 2 2 4 2 2 11" xfId="10787" xr:uid="{00000000-0005-0000-0000-000008270000}"/>
    <cellStyle name="Normal 2 2 2 2 2 2 2 2 4 2 2 2" xfId="10788" xr:uid="{00000000-0005-0000-0000-000009270000}"/>
    <cellStyle name="Normal 2 2 2 2 2 2 2 2 4 2 2 2 2" xfId="10789" xr:uid="{00000000-0005-0000-0000-00000A270000}"/>
    <cellStyle name="Normal 2 2 2 2 2 2 2 2 4 2 2 3" xfId="10790" xr:uid="{00000000-0005-0000-0000-00000B270000}"/>
    <cellStyle name="Normal 2 2 2 2 2 2 2 2 4 2 2 3 2" xfId="10791" xr:uid="{00000000-0005-0000-0000-00000C270000}"/>
    <cellStyle name="Normal 2 2 2 2 2 2 2 2 4 2 2 4" xfId="10792" xr:uid="{00000000-0005-0000-0000-00000D270000}"/>
    <cellStyle name="Normal 2 2 2 2 2 2 2 2 4 2 2 4 2" xfId="10793" xr:uid="{00000000-0005-0000-0000-00000E270000}"/>
    <cellStyle name="Normal 2 2 2 2 2 2 2 2 4 2 2 5" xfId="10794" xr:uid="{00000000-0005-0000-0000-00000F270000}"/>
    <cellStyle name="Normal 2 2 2 2 2 2 2 2 4 2 2 5 2" xfId="10795" xr:uid="{00000000-0005-0000-0000-000010270000}"/>
    <cellStyle name="Normal 2 2 2 2 2 2 2 2 4 2 2 6" xfId="10796" xr:uid="{00000000-0005-0000-0000-000011270000}"/>
    <cellStyle name="Normal 2 2 2 2 2 2 2 2 4 2 2 6 2" xfId="10797" xr:uid="{00000000-0005-0000-0000-000012270000}"/>
    <cellStyle name="Normal 2 2 2 2 2 2 2 2 4 2 2 7" xfId="10798" xr:uid="{00000000-0005-0000-0000-000013270000}"/>
    <cellStyle name="Normal 2 2 2 2 2 2 2 2 4 2 2 7 2" xfId="10799" xr:uid="{00000000-0005-0000-0000-000014270000}"/>
    <cellStyle name="Normal 2 2 2 2 2 2 2 2 4 2 2 8" xfId="10800" xr:uid="{00000000-0005-0000-0000-000015270000}"/>
    <cellStyle name="Normal 2 2 2 2 2 2 2 2 4 2 2 8 2" xfId="10801" xr:uid="{00000000-0005-0000-0000-000016270000}"/>
    <cellStyle name="Normal 2 2 2 2 2 2 2 2 4 2 2 9" xfId="10802" xr:uid="{00000000-0005-0000-0000-000017270000}"/>
    <cellStyle name="Normal 2 2 2 2 2 2 2 2 4 2 2 9 2" xfId="10803" xr:uid="{00000000-0005-0000-0000-000018270000}"/>
    <cellStyle name="Normal 2 2 2 2 2 2 2 2 4 2 3" xfId="10804" xr:uid="{00000000-0005-0000-0000-000019270000}"/>
    <cellStyle name="Normal 2 2 2 2 2 2 2 2 4 2 3 2" xfId="10805" xr:uid="{00000000-0005-0000-0000-00001A270000}"/>
    <cellStyle name="Normal 2 2 2 2 2 2 2 2 4 2 4" xfId="10806" xr:uid="{00000000-0005-0000-0000-00001B270000}"/>
    <cellStyle name="Normal 2 2 2 2 2 2 2 2 4 2 4 2" xfId="10807" xr:uid="{00000000-0005-0000-0000-00001C270000}"/>
    <cellStyle name="Normal 2 2 2 2 2 2 2 2 4 2 5" xfId="10808" xr:uid="{00000000-0005-0000-0000-00001D270000}"/>
    <cellStyle name="Normal 2 2 2 2 2 2 2 2 4 2 5 2" xfId="10809" xr:uid="{00000000-0005-0000-0000-00001E270000}"/>
    <cellStyle name="Normal 2 2 2 2 2 2 2 2 4 2 6" xfId="10810" xr:uid="{00000000-0005-0000-0000-00001F270000}"/>
    <cellStyle name="Normal 2 2 2 2 2 2 2 2 4 2 6 2" xfId="10811" xr:uid="{00000000-0005-0000-0000-000020270000}"/>
    <cellStyle name="Normal 2 2 2 2 2 2 2 2 4 2 7" xfId="10812" xr:uid="{00000000-0005-0000-0000-000021270000}"/>
    <cellStyle name="Normal 2 2 2 2 2 2 2 2 4 2 7 2" xfId="10813" xr:uid="{00000000-0005-0000-0000-000022270000}"/>
    <cellStyle name="Normal 2 2 2 2 2 2 2 2 4 2 8" xfId="10814" xr:uid="{00000000-0005-0000-0000-000023270000}"/>
    <cellStyle name="Normal 2 2 2 2 2 2 2 2 4 2 8 2" xfId="10815" xr:uid="{00000000-0005-0000-0000-000024270000}"/>
    <cellStyle name="Normal 2 2 2 2 2 2 2 2 4 2 9" xfId="10816" xr:uid="{00000000-0005-0000-0000-000025270000}"/>
    <cellStyle name="Normal 2 2 2 2 2 2 2 2 4 2 9 2" xfId="10817" xr:uid="{00000000-0005-0000-0000-000026270000}"/>
    <cellStyle name="Normal 2 2 2 2 2 2 2 2 4 3" xfId="10818" xr:uid="{00000000-0005-0000-0000-000027270000}"/>
    <cellStyle name="Normal 2 2 2 2 2 2 2 2 4 3 10" xfId="10819" xr:uid="{00000000-0005-0000-0000-000028270000}"/>
    <cellStyle name="Normal 2 2 2 2 2 2 2 2 4 3 10 2" xfId="10820" xr:uid="{00000000-0005-0000-0000-000029270000}"/>
    <cellStyle name="Normal 2 2 2 2 2 2 2 2 4 3 11" xfId="10821" xr:uid="{00000000-0005-0000-0000-00002A270000}"/>
    <cellStyle name="Normal 2 2 2 2 2 2 2 2 4 3 2" xfId="10822" xr:uid="{00000000-0005-0000-0000-00002B270000}"/>
    <cellStyle name="Normal 2 2 2 2 2 2 2 2 4 3 2 2" xfId="10823" xr:uid="{00000000-0005-0000-0000-00002C270000}"/>
    <cellStyle name="Normal 2 2 2 2 2 2 2 2 4 3 3" xfId="10824" xr:uid="{00000000-0005-0000-0000-00002D270000}"/>
    <cellStyle name="Normal 2 2 2 2 2 2 2 2 4 3 3 2" xfId="10825" xr:uid="{00000000-0005-0000-0000-00002E270000}"/>
    <cellStyle name="Normal 2 2 2 2 2 2 2 2 4 3 4" xfId="10826" xr:uid="{00000000-0005-0000-0000-00002F270000}"/>
    <cellStyle name="Normal 2 2 2 2 2 2 2 2 4 3 4 2" xfId="10827" xr:uid="{00000000-0005-0000-0000-000030270000}"/>
    <cellStyle name="Normal 2 2 2 2 2 2 2 2 4 3 5" xfId="10828" xr:uid="{00000000-0005-0000-0000-000031270000}"/>
    <cellStyle name="Normal 2 2 2 2 2 2 2 2 4 3 5 2" xfId="10829" xr:uid="{00000000-0005-0000-0000-000032270000}"/>
    <cellStyle name="Normal 2 2 2 2 2 2 2 2 4 3 6" xfId="10830" xr:uid="{00000000-0005-0000-0000-000033270000}"/>
    <cellStyle name="Normal 2 2 2 2 2 2 2 2 4 3 6 2" xfId="10831" xr:uid="{00000000-0005-0000-0000-000034270000}"/>
    <cellStyle name="Normal 2 2 2 2 2 2 2 2 4 3 7" xfId="10832" xr:uid="{00000000-0005-0000-0000-000035270000}"/>
    <cellStyle name="Normal 2 2 2 2 2 2 2 2 4 3 7 2" xfId="10833" xr:uid="{00000000-0005-0000-0000-000036270000}"/>
    <cellStyle name="Normal 2 2 2 2 2 2 2 2 4 3 8" xfId="10834" xr:uid="{00000000-0005-0000-0000-000037270000}"/>
    <cellStyle name="Normal 2 2 2 2 2 2 2 2 4 3 8 2" xfId="10835" xr:uid="{00000000-0005-0000-0000-000038270000}"/>
    <cellStyle name="Normal 2 2 2 2 2 2 2 2 4 3 9" xfId="10836" xr:uid="{00000000-0005-0000-0000-000039270000}"/>
    <cellStyle name="Normal 2 2 2 2 2 2 2 2 4 3 9 2" xfId="10837" xr:uid="{00000000-0005-0000-0000-00003A270000}"/>
    <cellStyle name="Normal 2 2 2 2 2 2 2 2 4 4" xfId="10838" xr:uid="{00000000-0005-0000-0000-00003B270000}"/>
    <cellStyle name="Normal 2 2 2 2 2 2 2 2 4 4 2" xfId="10839" xr:uid="{00000000-0005-0000-0000-00003C270000}"/>
    <cellStyle name="Normal 2 2 2 2 2 2 2 2 4 5" xfId="10840" xr:uid="{00000000-0005-0000-0000-00003D270000}"/>
    <cellStyle name="Normal 2 2 2 2 2 2 2 2 4 5 2" xfId="10841" xr:uid="{00000000-0005-0000-0000-00003E270000}"/>
    <cellStyle name="Normal 2 2 2 2 2 2 2 2 4 6" xfId="10842" xr:uid="{00000000-0005-0000-0000-00003F270000}"/>
    <cellStyle name="Normal 2 2 2 2 2 2 2 2 4 6 2" xfId="10843" xr:uid="{00000000-0005-0000-0000-000040270000}"/>
    <cellStyle name="Normal 2 2 2 2 2 2 2 2 4 7" xfId="10844" xr:uid="{00000000-0005-0000-0000-000041270000}"/>
    <cellStyle name="Normal 2 2 2 2 2 2 2 2 4 7 2" xfId="10845" xr:uid="{00000000-0005-0000-0000-000042270000}"/>
    <cellStyle name="Normal 2 2 2 2 2 2 2 2 4 8" xfId="10846" xr:uid="{00000000-0005-0000-0000-000043270000}"/>
    <cellStyle name="Normal 2 2 2 2 2 2 2 2 4 8 2" xfId="10847" xr:uid="{00000000-0005-0000-0000-000044270000}"/>
    <cellStyle name="Normal 2 2 2 2 2 2 2 2 4 9" xfId="10848" xr:uid="{00000000-0005-0000-0000-000045270000}"/>
    <cellStyle name="Normal 2 2 2 2 2 2 2 2 4 9 2" xfId="10849" xr:uid="{00000000-0005-0000-0000-000046270000}"/>
    <cellStyle name="Normal 2 2 2 2 2 2 2 2 5" xfId="225" xr:uid="{00000000-0005-0000-0000-000047270000}"/>
    <cellStyle name="Normal 2 2 2 2 2 2 2 2 5 10" xfId="10850" xr:uid="{00000000-0005-0000-0000-000048270000}"/>
    <cellStyle name="Normal 2 2 2 2 2 2 2 2 5 10 2" xfId="10851" xr:uid="{00000000-0005-0000-0000-000049270000}"/>
    <cellStyle name="Normal 2 2 2 2 2 2 2 2 5 11" xfId="10852" xr:uid="{00000000-0005-0000-0000-00004A270000}"/>
    <cellStyle name="Normal 2 2 2 2 2 2 2 2 5 11 2" xfId="10853" xr:uid="{00000000-0005-0000-0000-00004B270000}"/>
    <cellStyle name="Normal 2 2 2 2 2 2 2 2 5 12" xfId="10854" xr:uid="{00000000-0005-0000-0000-00004C270000}"/>
    <cellStyle name="Normal 2 2 2 2 2 2 2 2 5 12 2" xfId="10855" xr:uid="{00000000-0005-0000-0000-00004D270000}"/>
    <cellStyle name="Normal 2 2 2 2 2 2 2 2 5 13" xfId="10856" xr:uid="{00000000-0005-0000-0000-00004E270000}"/>
    <cellStyle name="Normal 2 2 2 2 2 2 2 2 5 2" xfId="10857" xr:uid="{00000000-0005-0000-0000-00004F270000}"/>
    <cellStyle name="Normal 2 2 2 2 2 2 2 2 5 2 10" xfId="10858" xr:uid="{00000000-0005-0000-0000-000050270000}"/>
    <cellStyle name="Normal 2 2 2 2 2 2 2 2 5 2 10 2" xfId="10859" xr:uid="{00000000-0005-0000-0000-000051270000}"/>
    <cellStyle name="Normal 2 2 2 2 2 2 2 2 5 2 11" xfId="10860" xr:uid="{00000000-0005-0000-0000-000052270000}"/>
    <cellStyle name="Normal 2 2 2 2 2 2 2 2 5 2 11 2" xfId="10861" xr:uid="{00000000-0005-0000-0000-000053270000}"/>
    <cellStyle name="Normal 2 2 2 2 2 2 2 2 5 2 12" xfId="10862" xr:uid="{00000000-0005-0000-0000-000054270000}"/>
    <cellStyle name="Normal 2 2 2 2 2 2 2 2 5 2 2" xfId="10863" xr:uid="{00000000-0005-0000-0000-000055270000}"/>
    <cellStyle name="Normal 2 2 2 2 2 2 2 2 5 2 2 10" xfId="10864" xr:uid="{00000000-0005-0000-0000-000056270000}"/>
    <cellStyle name="Normal 2 2 2 2 2 2 2 2 5 2 2 10 2" xfId="10865" xr:uid="{00000000-0005-0000-0000-000057270000}"/>
    <cellStyle name="Normal 2 2 2 2 2 2 2 2 5 2 2 11" xfId="10866" xr:uid="{00000000-0005-0000-0000-000058270000}"/>
    <cellStyle name="Normal 2 2 2 2 2 2 2 2 5 2 2 2" xfId="10867" xr:uid="{00000000-0005-0000-0000-000059270000}"/>
    <cellStyle name="Normal 2 2 2 2 2 2 2 2 5 2 2 2 2" xfId="10868" xr:uid="{00000000-0005-0000-0000-00005A270000}"/>
    <cellStyle name="Normal 2 2 2 2 2 2 2 2 5 2 2 3" xfId="10869" xr:uid="{00000000-0005-0000-0000-00005B270000}"/>
    <cellStyle name="Normal 2 2 2 2 2 2 2 2 5 2 2 3 2" xfId="10870" xr:uid="{00000000-0005-0000-0000-00005C270000}"/>
    <cellStyle name="Normal 2 2 2 2 2 2 2 2 5 2 2 4" xfId="10871" xr:uid="{00000000-0005-0000-0000-00005D270000}"/>
    <cellStyle name="Normal 2 2 2 2 2 2 2 2 5 2 2 4 2" xfId="10872" xr:uid="{00000000-0005-0000-0000-00005E270000}"/>
    <cellStyle name="Normal 2 2 2 2 2 2 2 2 5 2 2 5" xfId="10873" xr:uid="{00000000-0005-0000-0000-00005F270000}"/>
    <cellStyle name="Normal 2 2 2 2 2 2 2 2 5 2 2 5 2" xfId="10874" xr:uid="{00000000-0005-0000-0000-000060270000}"/>
    <cellStyle name="Normal 2 2 2 2 2 2 2 2 5 2 2 6" xfId="10875" xr:uid="{00000000-0005-0000-0000-000061270000}"/>
    <cellStyle name="Normal 2 2 2 2 2 2 2 2 5 2 2 6 2" xfId="10876" xr:uid="{00000000-0005-0000-0000-000062270000}"/>
    <cellStyle name="Normal 2 2 2 2 2 2 2 2 5 2 2 7" xfId="10877" xr:uid="{00000000-0005-0000-0000-000063270000}"/>
    <cellStyle name="Normal 2 2 2 2 2 2 2 2 5 2 2 7 2" xfId="10878" xr:uid="{00000000-0005-0000-0000-000064270000}"/>
    <cellStyle name="Normal 2 2 2 2 2 2 2 2 5 2 2 8" xfId="10879" xr:uid="{00000000-0005-0000-0000-000065270000}"/>
    <cellStyle name="Normal 2 2 2 2 2 2 2 2 5 2 2 8 2" xfId="10880" xr:uid="{00000000-0005-0000-0000-000066270000}"/>
    <cellStyle name="Normal 2 2 2 2 2 2 2 2 5 2 2 9" xfId="10881" xr:uid="{00000000-0005-0000-0000-000067270000}"/>
    <cellStyle name="Normal 2 2 2 2 2 2 2 2 5 2 2 9 2" xfId="10882" xr:uid="{00000000-0005-0000-0000-000068270000}"/>
    <cellStyle name="Normal 2 2 2 2 2 2 2 2 5 2 3" xfId="10883" xr:uid="{00000000-0005-0000-0000-000069270000}"/>
    <cellStyle name="Normal 2 2 2 2 2 2 2 2 5 2 3 2" xfId="10884" xr:uid="{00000000-0005-0000-0000-00006A270000}"/>
    <cellStyle name="Normal 2 2 2 2 2 2 2 2 5 2 4" xfId="10885" xr:uid="{00000000-0005-0000-0000-00006B270000}"/>
    <cellStyle name="Normal 2 2 2 2 2 2 2 2 5 2 4 2" xfId="10886" xr:uid="{00000000-0005-0000-0000-00006C270000}"/>
    <cellStyle name="Normal 2 2 2 2 2 2 2 2 5 2 5" xfId="10887" xr:uid="{00000000-0005-0000-0000-00006D270000}"/>
    <cellStyle name="Normal 2 2 2 2 2 2 2 2 5 2 5 2" xfId="10888" xr:uid="{00000000-0005-0000-0000-00006E270000}"/>
    <cellStyle name="Normal 2 2 2 2 2 2 2 2 5 2 6" xfId="10889" xr:uid="{00000000-0005-0000-0000-00006F270000}"/>
    <cellStyle name="Normal 2 2 2 2 2 2 2 2 5 2 6 2" xfId="10890" xr:uid="{00000000-0005-0000-0000-000070270000}"/>
    <cellStyle name="Normal 2 2 2 2 2 2 2 2 5 2 7" xfId="10891" xr:uid="{00000000-0005-0000-0000-000071270000}"/>
    <cellStyle name="Normal 2 2 2 2 2 2 2 2 5 2 7 2" xfId="10892" xr:uid="{00000000-0005-0000-0000-000072270000}"/>
    <cellStyle name="Normal 2 2 2 2 2 2 2 2 5 2 8" xfId="10893" xr:uid="{00000000-0005-0000-0000-000073270000}"/>
    <cellStyle name="Normal 2 2 2 2 2 2 2 2 5 2 8 2" xfId="10894" xr:uid="{00000000-0005-0000-0000-000074270000}"/>
    <cellStyle name="Normal 2 2 2 2 2 2 2 2 5 2 9" xfId="10895" xr:uid="{00000000-0005-0000-0000-000075270000}"/>
    <cellStyle name="Normal 2 2 2 2 2 2 2 2 5 2 9 2" xfId="10896" xr:uid="{00000000-0005-0000-0000-000076270000}"/>
    <cellStyle name="Normal 2 2 2 2 2 2 2 2 5 3" xfId="10897" xr:uid="{00000000-0005-0000-0000-000077270000}"/>
    <cellStyle name="Normal 2 2 2 2 2 2 2 2 5 3 10" xfId="10898" xr:uid="{00000000-0005-0000-0000-000078270000}"/>
    <cellStyle name="Normal 2 2 2 2 2 2 2 2 5 3 10 2" xfId="10899" xr:uid="{00000000-0005-0000-0000-000079270000}"/>
    <cellStyle name="Normal 2 2 2 2 2 2 2 2 5 3 11" xfId="10900" xr:uid="{00000000-0005-0000-0000-00007A270000}"/>
    <cellStyle name="Normal 2 2 2 2 2 2 2 2 5 3 2" xfId="10901" xr:uid="{00000000-0005-0000-0000-00007B270000}"/>
    <cellStyle name="Normal 2 2 2 2 2 2 2 2 5 3 2 2" xfId="10902" xr:uid="{00000000-0005-0000-0000-00007C270000}"/>
    <cellStyle name="Normal 2 2 2 2 2 2 2 2 5 3 3" xfId="10903" xr:uid="{00000000-0005-0000-0000-00007D270000}"/>
    <cellStyle name="Normal 2 2 2 2 2 2 2 2 5 3 3 2" xfId="10904" xr:uid="{00000000-0005-0000-0000-00007E270000}"/>
    <cellStyle name="Normal 2 2 2 2 2 2 2 2 5 3 4" xfId="10905" xr:uid="{00000000-0005-0000-0000-00007F270000}"/>
    <cellStyle name="Normal 2 2 2 2 2 2 2 2 5 3 4 2" xfId="10906" xr:uid="{00000000-0005-0000-0000-000080270000}"/>
    <cellStyle name="Normal 2 2 2 2 2 2 2 2 5 3 5" xfId="10907" xr:uid="{00000000-0005-0000-0000-000081270000}"/>
    <cellStyle name="Normal 2 2 2 2 2 2 2 2 5 3 5 2" xfId="10908" xr:uid="{00000000-0005-0000-0000-000082270000}"/>
    <cellStyle name="Normal 2 2 2 2 2 2 2 2 5 3 6" xfId="10909" xr:uid="{00000000-0005-0000-0000-000083270000}"/>
    <cellStyle name="Normal 2 2 2 2 2 2 2 2 5 3 6 2" xfId="10910" xr:uid="{00000000-0005-0000-0000-000084270000}"/>
    <cellStyle name="Normal 2 2 2 2 2 2 2 2 5 3 7" xfId="10911" xr:uid="{00000000-0005-0000-0000-000085270000}"/>
    <cellStyle name="Normal 2 2 2 2 2 2 2 2 5 3 7 2" xfId="10912" xr:uid="{00000000-0005-0000-0000-000086270000}"/>
    <cellStyle name="Normal 2 2 2 2 2 2 2 2 5 3 8" xfId="10913" xr:uid="{00000000-0005-0000-0000-000087270000}"/>
    <cellStyle name="Normal 2 2 2 2 2 2 2 2 5 3 8 2" xfId="10914" xr:uid="{00000000-0005-0000-0000-000088270000}"/>
    <cellStyle name="Normal 2 2 2 2 2 2 2 2 5 3 9" xfId="10915" xr:uid="{00000000-0005-0000-0000-000089270000}"/>
    <cellStyle name="Normal 2 2 2 2 2 2 2 2 5 3 9 2" xfId="10916" xr:uid="{00000000-0005-0000-0000-00008A270000}"/>
    <cellStyle name="Normal 2 2 2 2 2 2 2 2 5 4" xfId="10917" xr:uid="{00000000-0005-0000-0000-00008B270000}"/>
    <cellStyle name="Normal 2 2 2 2 2 2 2 2 5 4 2" xfId="10918" xr:uid="{00000000-0005-0000-0000-00008C270000}"/>
    <cellStyle name="Normal 2 2 2 2 2 2 2 2 5 5" xfId="10919" xr:uid="{00000000-0005-0000-0000-00008D270000}"/>
    <cellStyle name="Normal 2 2 2 2 2 2 2 2 5 5 2" xfId="10920" xr:uid="{00000000-0005-0000-0000-00008E270000}"/>
    <cellStyle name="Normal 2 2 2 2 2 2 2 2 5 6" xfId="10921" xr:uid="{00000000-0005-0000-0000-00008F270000}"/>
    <cellStyle name="Normal 2 2 2 2 2 2 2 2 5 6 2" xfId="10922" xr:uid="{00000000-0005-0000-0000-000090270000}"/>
    <cellStyle name="Normal 2 2 2 2 2 2 2 2 5 7" xfId="10923" xr:uid="{00000000-0005-0000-0000-000091270000}"/>
    <cellStyle name="Normal 2 2 2 2 2 2 2 2 5 7 2" xfId="10924" xr:uid="{00000000-0005-0000-0000-000092270000}"/>
    <cellStyle name="Normal 2 2 2 2 2 2 2 2 5 8" xfId="10925" xr:uid="{00000000-0005-0000-0000-000093270000}"/>
    <cellStyle name="Normal 2 2 2 2 2 2 2 2 5 8 2" xfId="10926" xr:uid="{00000000-0005-0000-0000-000094270000}"/>
    <cellStyle name="Normal 2 2 2 2 2 2 2 2 5 9" xfId="10927" xr:uid="{00000000-0005-0000-0000-000095270000}"/>
    <cellStyle name="Normal 2 2 2 2 2 2 2 2 5 9 2" xfId="10928" xr:uid="{00000000-0005-0000-0000-000096270000}"/>
    <cellStyle name="Normal 2 2 2 2 2 2 2 2 6" xfId="226" xr:uid="{00000000-0005-0000-0000-000097270000}"/>
    <cellStyle name="Normal 2 2 2 2 2 2 2 3" xfId="227" xr:uid="{00000000-0005-0000-0000-000098270000}"/>
    <cellStyle name="Normal 2 2 2 2 2 2 2 3 2" xfId="228" xr:uid="{00000000-0005-0000-0000-000099270000}"/>
    <cellStyle name="Normal 2 2 2 2 2 2 2 4" xfId="229" xr:uid="{00000000-0005-0000-0000-00009A270000}"/>
    <cellStyle name="Normal 2 2 2 2 2 2 2 4 2" xfId="230" xr:uid="{00000000-0005-0000-0000-00009B270000}"/>
    <cellStyle name="Normal 2 2 2 2 2 2 2 5" xfId="231" xr:uid="{00000000-0005-0000-0000-00009C270000}"/>
    <cellStyle name="Normal 2 2 2 2 2 2 2 5 2" xfId="232" xr:uid="{00000000-0005-0000-0000-00009D270000}"/>
    <cellStyle name="Normal 2 2 2 2 2 2 2 6" xfId="233" xr:uid="{00000000-0005-0000-0000-00009E270000}"/>
    <cellStyle name="Normal 2 2 2 2 2 2 2 6 2" xfId="234" xr:uid="{00000000-0005-0000-0000-00009F270000}"/>
    <cellStyle name="Normal 2 2 2 2 2 2 2 7" xfId="10929" xr:uid="{00000000-0005-0000-0000-0000A0270000}"/>
    <cellStyle name="Normal 2 2 2 2 2 2 2 7 10" xfId="10930" xr:uid="{00000000-0005-0000-0000-0000A1270000}"/>
    <cellStyle name="Normal 2 2 2 2 2 2 2 7 10 2" xfId="10931" xr:uid="{00000000-0005-0000-0000-0000A2270000}"/>
    <cellStyle name="Normal 2 2 2 2 2 2 2 7 11" xfId="10932" xr:uid="{00000000-0005-0000-0000-0000A3270000}"/>
    <cellStyle name="Normal 2 2 2 2 2 2 2 7 11 2" xfId="10933" xr:uid="{00000000-0005-0000-0000-0000A4270000}"/>
    <cellStyle name="Normal 2 2 2 2 2 2 2 7 12" xfId="10934" xr:uid="{00000000-0005-0000-0000-0000A5270000}"/>
    <cellStyle name="Normal 2 2 2 2 2 2 2 7 2" xfId="10935" xr:uid="{00000000-0005-0000-0000-0000A6270000}"/>
    <cellStyle name="Normal 2 2 2 2 2 2 2 7 2 10" xfId="10936" xr:uid="{00000000-0005-0000-0000-0000A7270000}"/>
    <cellStyle name="Normal 2 2 2 2 2 2 2 7 2 10 2" xfId="10937" xr:uid="{00000000-0005-0000-0000-0000A8270000}"/>
    <cellStyle name="Normal 2 2 2 2 2 2 2 7 2 11" xfId="10938" xr:uid="{00000000-0005-0000-0000-0000A9270000}"/>
    <cellStyle name="Normal 2 2 2 2 2 2 2 7 2 2" xfId="10939" xr:uid="{00000000-0005-0000-0000-0000AA270000}"/>
    <cellStyle name="Normal 2 2 2 2 2 2 2 7 2 2 2" xfId="10940" xr:uid="{00000000-0005-0000-0000-0000AB270000}"/>
    <cellStyle name="Normal 2 2 2 2 2 2 2 7 2 3" xfId="10941" xr:uid="{00000000-0005-0000-0000-0000AC270000}"/>
    <cellStyle name="Normal 2 2 2 2 2 2 2 7 2 3 2" xfId="10942" xr:uid="{00000000-0005-0000-0000-0000AD270000}"/>
    <cellStyle name="Normal 2 2 2 2 2 2 2 7 2 4" xfId="10943" xr:uid="{00000000-0005-0000-0000-0000AE270000}"/>
    <cellStyle name="Normal 2 2 2 2 2 2 2 7 2 4 2" xfId="10944" xr:uid="{00000000-0005-0000-0000-0000AF270000}"/>
    <cellStyle name="Normal 2 2 2 2 2 2 2 7 2 5" xfId="10945" xr:uid="{00000000-0005-0000-0000-0000B0270000}"/>
    <cellStyle name="Normal 2 2 2 2 2 2 2 7 2 5 2" xfId="10946" xr:uid="{00000000-0005-0000-0000-0000B1270000}"/>
    <cellStyle name="Normal 2 2 2 2 2 2 2 7 2 6" xfId="10947" xr:uid="{00000000-0005-0000-0000-0000B2270000}"/>
    <cellStyle name="Normal 2 2 2 2 2 2 2 7 2 6 2" xfId="10948" xr:uid="{00000000-0005-0000-0000-0000B3270000}"/>
    <cellStyle name="Normal 2 2 2 2 2 2 2 7 2 7" xfId="10949" xr:uid="{00000000-0005-0000-0000-0000B4270000}"/>
    <cellStyle name="Normal 2 2 2 2 2 2 2 7 2 7 2" xfId="10950" xr:uid="{00000000-0005-0000-0000-0000B5270000}"/>
    <cellStyle name="Normal 2 2 2 2 2 2 2 7 2 8" xfId="10951" xr:uid="{00000000-0005-0000-0000-0000B6270000}"/>
    <cellStyle name="Normal 2 2 2 2 2 2 2 7 2 8 2" xfId="10952" xr:uid="{00000000-0005-0000-0000-0000B7270000}"/>
    <cellStyle name="Normal 2 2 2 2 2 2 2 7 2 9" xfId="10953" xr:uid="{00000000-0005-0000-0000-0000B8270000}"/>
    <cellStyle name="Normal 2 2 2 2 2 2 2 7 2 9 2" xfId="10954" xr:uid="{00000000-0005-0000-0000-0000B9270000}"/>
    <cellStyle name="Normal 2 2 2 2 2 2 2 7 3" xfId="10955" xr:uid="{00000000-0005-0000-0000-0000BA270000}"/>
    <cellStyle name="Normal 2 2 2 2 2 2 2 7 3 2" xfId="10956" xr:uid="{00000000-0005-0000-0000-0000BB270000}"/>
    <cellStyle name="Normal 2 2 2 2 2 2 2 7 4" xfId="10957" xr:uid="{00000000-0005-0000-0000-0000BC270000}"/>
    <cellStyle name="Normal 2 2 2 2 2 2 2 7 4 2" xfId="10958" xr:uid="{00000000-0005-0000-0000-0000BD270000}"/>
    <cellStyle name="Normal 2 2 2 2 2 2 2 7 5" xfId="10959" xr:uid="{00000000-0005-0000-0000-0000BE270000}"/>
    <cellStyle name="Normal 2 2 2 2 2 2 2 7 5 2" xfId="10960" xr:uid="{00000000-0005-0000-0000-0000BF270000}"/>
    <cellStyle name="Normal 2 2 2 2 2 2 2 7 6" xfId="10961" xr:uid="{00000000-0005-0000-0000-0000C0270000}"/>
    <cellStyle name="Normal 2 2 2 2 2 2 2 7 6 2" xfId="10962" xr:uid="{00000000-0005-0000-0000-0000C1270000}"/>
    <cellStyle name="Normal 2 2 2 2 2 2 2 7 7" xfId="10963" xr:uid="{00000000-0005-0000-0000-0000C2270000}"/>
    <cellStyle name="Normal 2 2 2 2 2 2 2 7 7 2" xfId="10964" xr:uid="{00000000-0005-0000-0000-0000C3270000}"/>
    <cellStyle name="Normal 2 2 2 2 2 2 2 7 8" xfId="10965" xr:uid="{00000000-0005-0000-0000-0000C4270000}"/>
    <cellStyle name="Normal 2 2 2 2 2 2 2 7 8 2" xfId="10966" xr:uid="{00000000-0005-0000-0000-0000C5270000}"/>
    <cellStyle name="Normal 2 2 2 2 2 2 2 7 9" xfId="10967" xr:uid="{00000000-0005-0000-0000-0000C6270000}"/>
    <cellStyle name="Normal 2 2 2 2 2 2 2 7 9 2" xfId="10968" xr:uid="{00000000-0005-0000-0000-0000C7270000}"/>
    <cellStyle name="Normal 2 2 2 2 2 2 2 8" xfId="10969" xr:uid="{00000000-0005-0000-0000-0000C8270000}"/>
    <cellStyle name="Normal 2 2 2 2 2 2 2 8 10" xfId="10970" xr:uid="{00000000-0005-0000-0000-0000C9270000}"/>
    <cellStyle name="Normal 2 2 2 2 2 2 2 8 10 2" xfId="10971" xr:uid="{00000000-0005-0000-0000-0000CA270000}"/>
    <cellStyle name="Normal 2 2 2 2 2 2 2 8 11" xfId="10972" xr:uid="{00000000-0005-0000-0000-0000CB270000}"/>
    <cellStyle name="Normal 2 2 2 2 2 2 2 8 2" xfId="10973" xr:uid="{00000000-0005-0000-0000-0000CC270000}"/>
    <cellStyle name="Normal 2 2 2 2 2 2 2 8 2 2" xfId="10974" xr:uid="{00000000-0005-0000-0000-0000CD270000}"/>
    <cellStyle name="Normal 2 2 2 2 2 2 2 8 3" xfId="10975" xr:uid="{00000000-0005-0000-0000-0000CE270000}"/>
    <cellStyle name="Normal 2 2 2 2 2 2 2 8 3 2" xfId="10976" xr:uid="{00000000-0005-0000-0000-0000CF270000}"/>
    <cellStyle name="Normal 2 2 2 2 2 2 2 8 4" xfId="10977" xr:uid="{00000000-0005-0000-0000-0000D0270000}"/>
    <cellStyle name="Normal 2 2 2 2 2 2 2 8 4 2" xfId="10978" xr:uid="{00000000-0005-0000-0000-0000D1270000}"/>
    <cellStyle name="Normal 2 2 2 2 2 2 2 8 5" xfId="10979" xr:uid="{00000000-0005-0000-0000-0000D2270000}"/>
    <cellStyle name="Normal 2 2 2 2 2 2 2 8 5 2" xfId="10980" xr:uid="{00000000-0005-0000-0000-0000D3270000}"/>
    <cellStyle name="Normal 2 2 2 2 2 2 2 8 6" xfId="10981" xr:uid="{00000000-0005-0000-0000-0000D4270000}"/>
    <cellStyle name="Normal 2 2 2 2 2 2 2 8 6 2" xfId="10982" xr:uid="{00000000-0005-0000-0000-0000D5270000}"/>
    <cellStyle name="Normal 2 2 2 2 2 2 2 8 7" xfId="10983" xr:uid="{00000000-0005-0000-0000-0000D6270000}"/>
    <cellStyle name="Normal 2 2 2 2 2 2 2 8 7 2" xfId="10984" xr:uid="{00000000-0005-0000-0000-0000D7270000}"/>
    <cellStyle name="Normal 2 2 2 2 2 2 2 8 8" xfId="10985" xr:uid="{00000000-0005-0000-0000-0000D8270000}"/>
    <cellStyle name="Normal 2 2 2 2 2 2 2 8 8 2" xfId="10986" xr:uid="{00000000-0005-0000-0000-0000D9270000}"/>
    <cellStyle name="Normal 2 2 2 2 2 2 2 8 9" xfId="10987" xr:uid="{00000000-0005-0000-0000-0000DA270000}"/>
    <cellStyle name="Normal 2 2 2 2 2 2 2 8 9 2" xfId="10988" xr:uid="{00000000-0005-0000-0000-0000DB270000}"/>
    <cellStyle name="Normal 2 2 2 2 2 2 2 9" xfId="10989" xr:uid="{00000000-0005-0000-0000-0000DC270000}"/>
    <cellStyle name="Normal 2 2 2 2 2 2 2 9 2" xfId="10990" xr:uid="{00000000-0005-0000-0000-0000DD270000}"/>
    <cellStyle name="Normal 2 2 2 2 2 2 3" xfId="235" xr:uid="{00000000-0005-0000-0000-0000DE270000}"/>
    <cellStyle name="Normal 2 2 2 2 2 2 3 2" xfId="236" xr:uid="{00000000-0005-0000-0000-0000DF270000}"/>
    <cellStyle name="Normal 2 2 2 2 2 2 4" xfId="237" xr:uid="{00000000-0005-0000-0000-0000E0270000}"/>
    <cellStyle name="Normal 2 2 2 2 2 2 4 2" xfId="238" xr:uid="{00000000-0005-0000-0000-0000E1270000}"/>
    <cellStyle name="Normal 2 2 2 2 2 2 5" xfId="239" xr:uid="{00000000-0005-0000-0000-0000E2270000}"/>
    <cellStyle name="Normal 2 2 2 2 2 2 5 2" xfId="240" xr:uid="{00000000-0005-0000-0000-0000E3270000}"/>
    <cellStyle name="Normal 2 2 2 2 2 2 6" xfId="241" xr:uid="{00000000-0005-0000-0000-0000E4270000}"/>
    <cellStyle name="Normal 2 2 2 2 2 2 6 10" xfId="10991" xr:uid="{00000000-0005-0000-0000-0000E5270000}"/>
    <cellStyle name="Normal 2 2 2 2 2 2 6 10 2" xfId="10992" xr:uid="{00000000-0005-0000-0000-0000E6270000}"/>
    <cellStyle name="Normal 2 2 2 2 2 2 6 11" xfId="10993" xr:uid="{00000000-0005-0000-0000-0000E7270000}"/>
    <cellStyle name="Normal 2 2 2 2 2 2 6 11 2" xfId="10994" xr:uid="{00000000-0005-0000-0000-0000E8270000}"/>
    <cellStyle name="Normal 2 2 2 2 2 2 6 12" xfId="10995" xr:uid="{00000000-0005-0000-0000-0000E9270000}"/>
    <cellStyle name="Normal 2 2 2 2 2 2 6 12 2" xfId="10996" xr:uid="{00000000-0005-0000-0000-0000EA270000}"/>
    <cellStyle name="Normal 2 2 2 2 2 2 6 13" xfId="10997" xr:uid="{00000000-0005-0000-0000-0000EB270000}"/>
    <cellStyle name="Normal 2 2 2 2 2 2 6 13 2" xfId="10998" xr:uid="{00000000-0005-0000-0000-0000EC270000}"/>
    <cellStyle name="Normal 2 2 2 2 2 2 6 14" xfId="10999" xr:uid="{00000000-0005-0000-0000-0000ED270000}"/>
    <cellStyle name="Normal 2 2 2 2 2 2 6 14 2" xfId="11000" xr:uid="{00000000-0005-0000-0000-0000EE270000}"/>
    <cellStyle name="Normal 2 2 2 2 2 2 6 15" xfId="11001" xr:uid="{00000000-0005-0000-0000-0000EF270000}"/>
    <cellStyle name="Normal 2 2 2 2 2 2 6 15 2" xfId="11002" xr:uid="{00000000-0005-0000-0000-0000F0270000}"/>
    <cellStyle name="Normal 2 2 2 2 2 2 6 16" xfId="11003" xr:uid="{00000000-0005-0000-0000-0000F1270000}"/>
    <cellStyle name="Normal 2 2 2 2 2 2 6 16 2" xfId="11004" xr:uid="{00000000-0005-0000-0000-0000F2270000}"/>
    <cellStyle name="Normal 2 2 2 2 2 2 6 17" xfId="11005" xr:uid="{00000000-0005-0000-0000-0000F3270000}"/>
    <cellStyle name="Normal 2 2 2 2 2 2 6 2" xfId="242" xr:uid="{00000000-0005-0000-0000-0000F4270000}"/>
    <cellStyle name="Normal 2 2 2 2 2 2 6 2 2" xfId="243" xr:uid="{00000000-0005-0000-0000-0000F5270000}"/>
    <cellStyle name="Normal 2 2 2 2 2 2 6 3" xfId="244" xr:uid="{00000000-0005-0000-0000-0000F6270000}"/>
    <cellStyle name="Normal 2 2 2 2 2 2 6 3 2" xfId="245" xr:uid="{00000000-0005-0000-0000-0000F7270000}"/>
    <cellStyle name="Normal 2 2 2 2 2 2 6 4" xfId="246" xr:uid="{00000000-0005-0000-0000-0000F8270000}"/>
    <cellStyle name="Normal 2 2 2 2 2 2 6 4 2" xfId="247" xr:uid="{00000000-0005-0000-0000-0000F9270000}"/>
    <cellStyle name="Normal 2 2 2 2 2 2 6 5" xfId="248" xr:uid="{00000000-0005-0000-0000-0000FA270000}"/>
    <cellStyle name="Normal 2 2 2 2 2 2 6 5 2" xfId="249" xr:uid="{00000000-0005-0000-0000-0000FB270000}"/>
    <cellStyle name="Normal 2 2 2 2 2 2 6 6" xfId="11006" xr:uid="{00000000-0005-0000-0000-0000FC270000}"/>
    <cellStyle name="Normal 2 2 2 2 2 2 6 6 10" xfId="11007" xr:uid="{00000000-0005-0000-0000-0000FD270000}"/>
    <cellStyle name="Normal 2 2 2 2 2 2 6 6 10 2" xfId="11008" xr:uid="{00000000-0005-0000-0000-0000FE270000}"/>
    <cellStyle name="Normal 2 2 2 2 2 2 6 6 11" xfId="11009" xr:uid="{00000000-0005-0000-0000-0000FF270000}"/>
    <cellStyle name="Normal 2 2 2 2 2 2 6 6 11 2" xfId="11010" xr:uid="{00000000-0005-0000-0000-000000280000}"/>
    <cellStyle name="Normal 2 2 2 2 2 2 6 6 12" xfId="11011" xr:uid="{00000000-0005-0000-0000-000001280000}"/>
    <cellStyle name="Normal 2 2 2 2 2 2 6 6 2" xfId="11012" xr:uid="{00000000-0005-0000-0000-000002280000}"/>
    <cellStyle name="Normal 2 2 2 2 2 2 6 6 2 10" xfId="11013" xr:uid="{00000000-0005-0000-0000-000003280000}"/>
    <cellStyle name="Normal 2 2 2 2 2 2 6 6 2 10 2" xfId="11014" xr:uid="{00000000-0005-0000-0000-000004280000}"/>
    <cellStyle name="Normal 2 2 2 2 2 2 6 6 2 11" xfId="11015" xr:uid="{00000000-0005-0000-0000-000005280000}"/>
    <cellStyle name="Normal 2 2 2 2 2 2 6 6 2 2" xfId="11016" xr:uid="{00000000-0005-0000-0000-000006280000}"/>
    <cellStyle name="Normal 2 2 2 2 2 2 6 6 2 2 2" xfId="11017" xr:uid="{00000000-0005-0000-0000-000007280000}"/>
    <cellStyle name="Normal 2 2 2 2 2 2 6 6 2 3" xfId="11018" xr:uid="{00000000-0005-0000-0000-000008280000}"/>
    <cellStyle name="Normal 2 2 2 2 2 2 6 6 2 3 2" xfId="11019" xr:uid="{00000000-0005-0000-0000-000009280000}"/>
    <cellStyle name="Normal 2 2 2 2 2 2 6 6 2 4" xfId="11020" xr:uid="{00000000-0005-0000-0000-00000A280000}"/>
    <cellStyle name="Normal 2 2 2 2 2 2 6 6 2 4 2" xfId="11021" xr:uid="{00000000-0005-0000-0000-00000B280000}"/>
    <cellStyle name="Normal 2 2 2 2 2 2 6 6 2 5" xfId="11022" xr:uid="{00000000-0005-0000-0000-00000C280000}"/>
    <cellStyle name="Normal 2 2 2 2 2 2 6 6 2 5 2" xfId="11023" xr:uid="{00000000-0005-0000-0000-00000D280000}"/>
    <cellStyle name="Normal 2 2 2 2 2 2 6 6 2 6" xfId="11024" xr:uid="{00000000-0005-0000-0000-00000E280000}"/>
    <cellStyle name="Normal 2 2 2 2 2 2 6 6 2 6 2" xfId="11025" xr:uid="{00000000-0005-0000-0000-00000F280000}"/>
    <cellStyle name="Normal 2 2 2 2 2 2 6 6 2 7" xfId="11026" xr:uid="{00000000-0005-0000-0000-000010280000}"/>
    <cellStyle name="Normal 2 2 2 2 2 2 6 6 2 7 2" xfId="11027" xr:uid="{00000000-0005-0000-0000-000011280000}"/>
    <cellStyle name="Normal 2 2 2 2 2 2 6 6 2 8" xfId="11028" xr:uid="{00000000-0005-0000-0000-000012280000}"/>
    <cellStyle name="Normal 2 2 2 2 2 2 6 6 2 8 2" xfId="11029" xr:uid="{00000000-0005-0000-0000-000013280000}"/>
    <cellStyle name="Normal 2 2 2 2 2 2 6 6 2 9" xfId="11030" xr:uid="{00000000-0005-0000-0000-000014280000}"/>
    <cellStyle name="Normal 2 2 2 2 2 2 6 6 2 9 2" xfId="11031" xr:uid="{00000000-0005-0000-0000-000015280000}"/>
    <cellStyle name="Normal 2 2 2 2 2 2 6 6 3" xfId="11032" xr:uid="{00000000-0005-0000-0000-000016280000}"/>
    <cellStyle name="Normal 2 2 2 2 2 2 6 6 3 2" xfId="11033" xr:uid="{00000000-0005-0000-0000-000017280000}"/>
    <cellStyle name="Normal 2 2 2 2 2 2 6 6 4" xfId="11034" xr:uid="{00000000-0005-0000-0000-000018280000}"/>
    <cellStyle name="Normal 2 2 2 2 2 2 6 6 4 2" xfId="11035" xr:uid="{00000000-0005-0000-0000-000019280000}"/>
    <cellStyle name="Normal 2 2 2 2 2 2 6 6 5" xfId="11036" xr:uid="{00000000-0005-0000-0000-00001A280000}"/>
    <cellStyle name="Normal 2 2 2 2 2 2 6 6 5 2" xfId="11037" xr:uid="{00000000-0005-0000-0000-00001B280000}"/>
    <cellStyle name="Normal 2 2 2 2 2 2 6 6 6" xfId="11038" xr:uid="{00000000-0005-0000-0000-00001C280000}"/>
    <cellStyle name="Normal 2 2 2 2 2 2 6 6 6 2" xfId="11039" xr:uid="{00000000-0005-0000-0000-00001D280000}"/>
    <cellStyle name="Normal 2 2 2 2 2 2 6 6 7" xfId="11040" xr:uid="{00000000-0005-0000-0000-00001E280000}"/>
    <cellStyle name="Normal 2 2 2 2 2 2 6 6 7 2" xfId="11041" xr:uid="{00000000-0005-0000-0000-00001F280000}"/>
    <cellStyle name="Normal 2 2 2 2 2 2 6 6 8" xfId="11042" xr:uid="{00000000-0005-0000-0000-000020280000}"/>
    <cellStyle name="Normal 2 2 2 2 2 2 6 6 8 2" xfId="11043" xr:uid="{00000000-0005-0000-0000-000021280000}"/>
    <cellStyle name="Normal 2 2 2 2 2 2 6 6 9" xfId="11044" xr:uid="{00000000-0005-0000-0000-000022280000}"/>
    <cellStyle name="Normal 2 2 2 2 2 2 6 6 9 2" xfId="11045" xr:uid="{00000000-0005-0000-0000-000023280000}"/>
    <cellStyle name="Normal 2 2 2 2 2 2 6 7" xfId="11046" xr:uid="{00000000-0005-0000-0000-000024280000}"/>
    <cellStyle name="Normal 2 2 2 2 2 2 6 7 10" xfId="11047" xr:uid="{00000000-0005-0000-0000-000025280000}"/>
    <cellStyle name="Normal 2 2 2 2 2 2 6 7 10 2" xfId="11048" xr:uid="{00000000-0005-0000-0000-000026280000}"/>
    <cellStyle name="Normal 2 2 2 2 2 2 6 7 11" xfId="11049" xr:uid="{00000000-0005-0000-0000-000027280000}"/>
    <cellStyle name="Normal 2 2 2 2 2 2 6 7 2" xfId="11050" xr:uid="{00000000-0005-0000-0000-000028280000}"/>
    <cellStyle name="Normal 2 2 2 2 2 2 6 7 2 2" xfId="11051" xr:uid="{00000000-0005-0000-0000-000029280000}"/>
    <cellStyle name="Normal 2 2 2 2 2 2 6 7 3" xfId="11052" xr:uid="{00000000-0005-0000-0000-00002A280000}"/>
    <cellStyle name="Normal 2 2 2 2 2 2 6 7 3 2" xfId="11053" xr:uid="{00000000-0005-0000-0000-00002B280000}"/>
    <cellStyle name="Normal 2 2 2 2 2 2 6 7 4" xfId="11054" xr:uid="{00000000-0005-0000-0000-00002C280000}"/>
    <cellStyle name="Normal 2 2 2 2 2 2 6 7 4 2" xfId="11055" xr:uid="{00000000-0005-0000-0000-00002D280000}"/>
    <cellStyle name="Normal 2 2 2 2 2 2 6 7 5" xfId="11056" xr:uid="{00000000-0005-0000-0000-00002E280000}"/>
    <cellStyle name="Normal 2 2 2 2 2 2 6 7 5 2" xfId="11057" xr:uid="{00000000-0005-0000-0000-00002F280000}"/>
    <cellStyle name="Normal 2 2 2 2 2 2 6 7 6" xfId="11058" xr:uid="{00000000-0005-0000-0000-000030280000}"/>
    <cellStyle name="Normal 2 2 2 2 2 2 6 7 6 2" xfId="11059" xr:uid="{00000000-0005-0000-0000-000031280000}"/>
    <cellStyle name="Normal 2 2 2 2 2 2 6 7 7" xfId="11060" xr:uid="{00000000-0005-0000-0000-000032280000}"/>
    <cellStyle name="Normal 2 2 2 2 2 2 6 7 7 2" xfId="11061" xr:uid="{00000000-0005-0000-0000-000033280000}"/>
    <cellStyle name="Normal 2 2 2 2 2 2 6 7 8" xfId="11062" xr:uid="{00000000-0005-0000-0000-000034280000}"/>
    <cellStyle name="Normal 2 2 2 2 2 2 6 7 8 2" xfId="11063" xr:uid="{00000000-0005-0000-0000-000035280000}"/>
    <cellStyle name="Normal 2 2 2 2 2 2 6 7 9" xfId="11064" xr:uid="{00000000-0005-0000-0000-000036280000}"/>
    <cellStyle name="Normal 2 2 2 2 2 2 6 7 9 2" xfId="11065" xr:uid="{00000000-0005-0000-0000-000037280000}"/>
    <cellStyle name="Normal 2 2 2 2 2 2 6 8" xfId="11066" xr:uid="{00000000-0005-0000-0000-000038280000}"/>
    <cellStyle name="Normal 2 2 2 2 2 2 6 8 2" xfId="11067" xr:uid="{00000000-0005-0000-0000-000039280000}"/>
    <cellStyle name="Normal 2 2 2 2 2 2 6 9" xfId="11068" xr:uid="{00000000-0005-0000-0000-00003A280000}"/>
    <cellStyle name="Normal 2 2 2 2 2 2 6 9 2" xfId="11069" xr:uid="{00000000-0005-0000-0000-00003B280000}"/>
    <cellStyle name="Normal 2 2 2 2 2 2 7" xfId="250" xr:uid="{00000000-0005-0000-0000-00003C280000}"/>
    <cellStyle name="Normal 2 2 2 2 2 2 7 10" xfId="11070" xr:uid="{00000000-0005-0000-0000-00003D280000}"/>
    <cellStyle name="Normal 2 2 2 2 2 2 7 10 2" xfId="11071" xr:uid="{00000000-0005-0000-0000-00003E280000}"/>
    <cellStyle name="Normal 2 2 2 2 2 2 7 11" xfId="11072" xr:uid="{00000000-0005-0000-0000-00003F280000}"/>
    <cellStyle name="Normal 2 2 2 2 2 2 7 11 2" xfId="11073" xr:uid="{00000000-0005-0000-0000-000040280000}"/>
    <cellStyle name="Normal 2 2 2 2 2 2 7 12" xfId="11074" xr:uid="{00000000-0005-0000-0000-000041280000}"/>
    <cellStyle name="Normal 2 2 2 2 2 2 7 12 2" xfId="11075" xr:uid="{00000000-0005-0000-0000-000042280000}"/>
    <cellStyle name="Normal 2 2 2 2 2 2 7 13" xfId="11076" xr:uid="{00000000-0005-0000-0000-000043280000}"/>
    <cellStyle name="Normal 2 2 2 2 2 2 7 2" xfId="11077" xr:uid="{00000000-0005-0000-0000-000044280000}"/>
    <cellStyle name="Normal 2 2 2 2 2 2 7 2 10" xfId="11078" xr:uid="{00000000-0005-0000-0000-000045280000}"/>
    <cellStyle name="Normal 2 2 2 2 2 2 7 2 10 2" xfId="11079" xr:uid="{00000000-0005-0000-0000-000046280000}"/>
    <cellStyle name="Normal 2 2 2 2 2 2 7 2 11" xfId="11080" xr:uid="{00000000-0005-0000-0000-000047280000}"/>
    <cellStyle name="Normal 2 2 2 2 2 2 7 2 11 2" xfId="11081" xr:uid="{00000000-0005-0000-0000-000048280000}"/>
    <cellStyle name="Normal 2 2 2 2 2 2 7 2 12" xfId="11082" xr:uid="{00000000-0005-0000-0000-000049280000}"/>
    <cellStyle name="Normal 2 2 2 2 2 2 7 2 2" xfId="11083" xr:uid="{00000000-0005-0000-0000-00004A280000}"/>
    <cellStyle name="Normal 2 2 2 2 2 2 7 2 2 10" xfId="11084" xr:uid="{00000000-0005-0000-0000-00004B280000}"/>
    <cellStyle name="Normal 2 2 2 2 2 2 7 2 2 10 2" xfId="11085" xr:uid="{00000000-0005-0000-0000-00004C280000}"/>
    <cellStyle name="Normal 2 2 2 2 2 2 7 2 2 11" xfId="11086" xr:uid="{00000000-0005-0000-0000-00004D280000}"/>
    <cellStyle name="Normal 2 2 2 2 2 2 7 2 2 2" xfId="11087" xr:uid="{00000000-0005-0000-0000-00004E280000}"/>
    <cellStyle name="Normal 2 2 2 2 2 2 7 2 2 2 2" xfId="11088" xr:uid="{00000000-0005-0000-0000-00004F280000}"/>
    <cellStyle name="Normal 2 2 2 2 2 2 7 2 2 3" xfId="11089" xr:uid="{00000000-0005-0000-0000-000050280000}"/>
    <cellStyle name="Normal 2 2 2 2 2 2 7 2 2 3 2" xfId="11090" xr:uid="{00000000-0005-0000-0000-000051280000}"/>
    <cellStyle name="Normal 2 2 2 2 2 2 7 2 2 4" xfId="11091" xr:uid="{00000000-0005-0000-0000-000052280000}"/>
    <cellStyle name="Normal 2 2 2 2 2 2 7 2 2 4 2" xfId="11092" xr:uid="{00000000-0005-0000-0000-000053280000}"/>
    <cellStyle name="Normal 2 2 2 2 2 2 7 2 2 5" xfId="11093" xr:uid="{00000000-0005-0000-0000-000054280000}"/>
    <cellStyle name="Normal 2 2 2 2 2 2 7 2 2 5 2" xfId="11094" xr:uid="{00000000-0005-0000-0000-000055280000}"/>
    <cellStyle name="Normal 2 2 2 2 2 2 7 2 2 6" xfId="11095" xr:uid="{00000000-0005-0000-0000-000056280000}"/>
    <cellStyle name="Normal 2 2 2 2 2 2 7 2 2 6 2" xfId="11096" xr:uid="{00000000-0005-0000-0000-000057280000}"/>
    <cellStyle name="Normal 2 2 2 2 2 2 7 2 2 7" xfId="11097" xr:uid="{00000000-0005-0000-0000-000058280000}"/>
    <cellStyle name="Normal 2 2 2 2 2 2 7 2 2 7 2" xfId="11098" xr:uid="{00000000-0005-0000-0000-000059280000}"/>
    <cellStyle name="Normal 2 2 2 2 2 2 7 2 2 8" xfId="11099" xr:uid="{00000000-0005-0000-0000-00005A280000}"/>
    <cellStyle name="Normal 2 2 2 2 2 2 7 2 2 8 2" xfId="11100" xr:uid="{00000000-0005-0000-0000-00005B280000}"/>
    <cellStyle name="Normal 2 2 2 2 2 2 7 2 2 9" xfId="11101" xr:uid="{00000000-0005-0000-0000-00005C280000}"/>
    <cellStyle name="Normal 2 2 2 2 2 2 7 2 2 9 2" xfId="11102" xr:uid="{00000000-0005-0000-0000-00005D280000}"/>
    <cellStyle name="Normal 2 2 2 2 2 2 7 2 3" xfId="11103" xr:uid="{00000000-0005-0000-0000-00005E280000}"/>
    <cellStyle name="Normal 2 2 2 2 2 2 7 2 3 2" xfId="11104" xr:uid="{00000000-0005-0000-0000-00005F280000}"/>
    <cellStyle name="Normal 2 2 2 2 2 2 7 2 4" xfId="11105" xr:uid="{00000000-0005-0000-0000-000060280000}"/>
    <cellStyle name="Normal 2 2 2 2 2 2 7 2 4 2" xfId="11106" xr:uid="{00000000-0005-0000-0000-000061280000}"/>
    <cellStyle name="Normal 2 2 2 2 2 2 7 2 5" xfId="11107" xr:uid="{00000000-0005-0000-0000-000062280000}"/>
    <cellStyle name="Normal 2 2 2 2 2 2 7 2 5 2" xfId="11108" xr:uid="{00000000-0005-0000-0000-000063280000}"/>
    <cellStyle name="Normal 2 2 2 2 2 2 7 2 6" xfId="11109" xr:uid="{00000000-0005-0000-0000-000064280000}"/>
    <cellStyle name="Normal 2 2 2 2 2 2 7 2 6 2" xfId="11110" xr:uid="{00000000-0005-0000-0000-000065280000}"/>
    <cellStyle name="Normal 2 2 2 2 2 2 7 2 7" xfId="11111" xr:uid="{00000000-0005-0000-0000-000066280000}"/>
    <cellStyle name="Normal 2 2 2 2 2 2 7 2 7 2" xfId="11112" xr:uid="{00000000-0005-0000-0000-000067280000}"/>
    <cellStyle name="Normal 2 2 2 2 2 2 7 2 8" xfId="11113" xr:uid="{00000000-0005-0000-0000-000068280000}"/>
    <cellStyle name="Normal 2 2 2 2 2 2 7 2 8 2" xfId="11114" xr:uid="{00000000-0005-0000-0000-000069280000}"/>
    <cellStyle name="Normal 2 2 2 2 2 2 7 2 9" xfId="11115" xr:uid="{00000000-0005-0000-0000-00006A280000}"/>
    <cellStyle name="Normal 2 2 2 2 2 2 7 2 9 2" xfId="11116" xr:uid="{00000000-0005-0000-0000-00006B280000}"/>
    <cellStyle name="Normal 2 2 2 2 2 2 7 3" xfId="11117" xr:uid="{00000000-0005-0000-0000-00006C280000}"/>
    <cellStyle name="Normal 2 2 2 2 2 2 7 3 10" xfId="11118" xr:uid="{00000000-0005-0000-0000-00006D280000}"/>
    <cellStyle name="Normal 2 2 2 2 2 2 7 3 10 2" xfId="11119" xr:uid="{00000000-0005-0000-0000-00006E280000}"/>
    <cellStyle name="Normal 2 2 2 2 2 2 7 3 11" xfId="11120" xr:uid="{00000000-0005-0000-0000-00006F280000}"/>
    <cellStyle name="Normal 2 2 2 2 2 2 7 3 2" xfId="11121" xr:uid="{00000000-0005-0000-0000-000070280000}"/>
    <cellStyle name="Normal 2 2 2 2 2 2 7 3 2 2" xfId="11122" xr:uid="{00000000-0005-0000-0000-000071280000}"/>
    <cellStyle name="Normal 2 2 2 2 2 2 7 3 3" xfId="11123" xr:uid="{00000000-0005-0000-0000-000072280000}"/>
    <cellStyle name="Normal 2 2 2 2 2 2 7 3 3 2" xfId="11124" xr:uid="{00000000-0005-0000-0000-000073280000}"/>
    <cellStyle name="Normal 2 2 2 2 2 2 7 3 4" xfId="11125" xr:uid="{00000000-0005-0000-0000-000074280000}"/>
    <cellStyle name="Normal 2 2 2 2 2 2 7 3 4 2" xfId="11126" xr:uid="{00000000-0005-0000-0000-000075280000}"/>
    <cellStyle name="Normal 2 2 2 2 2 2 7 3 5" xfId="11127" xr:uid="{00000000-0005-0000-0000-000076280000}"/>
    <cellStyle name="Normal 2 2 2 2 2 2 7 3 5 2" xfId="11128" xr:uid="{00000000-0005-0000-0000-000077280000}"/>
    <cellStyle name="Normal 2 2 2 2 2 2 7 3 6" xfId="11129" xr:uid="{00000000-0005-0000-0000-000078280000}"/>
    <cellStyle name="Normal 2 2 2 2 2 2 7 3 6 2" xfId="11130" xr:uid="{00000000-0005-0000-0000-000079280000}"/>
    <cellStyle name="Normal 2 2 2 2 2 2 7 3 7" xfId="11131" xr:uid="{00000000-0005-0000-0000-00007A280000}"/>
    <cellStyle name="Normal 2 2 2 2 2 2 7 3 7 2" xfId="11132" xr:uid="{00000000-0005-0000-0000-00007B280000}"/>
    <cellStyle name="Normal 2 2 2 2 2 2 7 3 8" xfId="11133" xr:uid="{00000000-0005-0000-0000-00007C280000}"/>
    <cellStyle name="Normal 2 2 2 2 2 2 7 3 8 2" xfId="11134" xr:uid="{00000000-0005-0000-0000-00007D280000}"/>
    <cellStyle name="Normal 2 2 2 2 2 2 7 3 9" xfId="11135" xr:uid="{00000000-0005-0000-0000-00007E280000}"/>
    <cellStyle name="Normal 2 2 2 2 2 2 7 3 9 2" xfId="11136" xr:uid="{00000000-0005-0000-0000-00007F280000}"/>
    <cellStyle name="Normal 2 2 2 2 2 2 7 4" xfId="11137" xr:uid="{00000000-0005-0000-0000-000080280000}"/>
    <cellStyle name="Normal 2 2 2 2 2 2 7 4 2" xfId="11138" xr:uid="{00000000-0005-0000-0000-000081280000}"/>
    <cellStyle name="Normal 2 2 2 2 2 2 7 5" xfId="11139" xr:uid="{00000000-0005-0000-0000-000082280000}"/>
    <cellStyle name="Normal 2 2 2 2 2 2 7 5 2" xfId="11140" xr:uid="{00000000-0005-0000-0000-000083280000}"/>
    <cellStyle name="Normal 2 2 2 2 2 2 7 6" xfId="11141" xr:uid="{00000000-0005-0000-0000-000084280000}"/>
    <cellStyle name="Normal 2 2 2 2 2 2 7 6 2" xfId="11142" xr:uid="{00000000-0005-0000-0000-000085280000}"/>
    <cellStyle name="Normal 2 2 2 2 2 2 7 7" xfId="11143" xr:uid="{00000000-0005-0000-0000-000086280000}"/>
    <cellStyle name="Normal 2 2 2 2 2 2 7 7 2" xfId="11144" xr:uid="{00000000-0005-0000-0000-000087280000}"/>
    <cellStyle name="Normal 2 2 2 2 2 2 7 8" xfId="11145" xr:uid="{00000000-0005-0000-0000-000088280000}"/>
    <cellStyle name="Normal 2 2 2 2 2 2 7 8 2" xfId="11146" xr:uid="{00000000-0005-0000-0000-000089280000}"/>
    <cellStyle name="Normal 2 2 2 2 2 2 7 9" xfId="11147" xr:uid="{00000000-0005-0000-0000-00008A280000}"/>
    <cellStyle name="Normal 2 2 2 2 2 2 7 9 2" xfId="11148" xr:uid="{00000000-0005-0000-0000-00008B280000}"/>
    <cellStyle name="Normal 2 2 2 2 2 2 8" xfId="251" xr:uid="{00000000-0005-0000-0000-00008C280000}"/>
    <cellStyle name="Normal 2 2 2 2 2 2 8 10" xfId="11149" xr:uid="{00000000-0005-0000-0000-00008D280000}"/>
    <cellStyle name="Normal 2 2 2 2 2 2 8 10 2" xfId="11150" xr:uid="{00000000-0005-0000-0000-00008E280000}"/>
    <cellStyle name="Normal 2 2 2 2 2 2 8 11" xfId="11151" xr:uid="{00000000-0005-0000-0000-00008F280000}"/>
    <cellStyle name="Normal 2 2 2 2 2 2 8 11 2" xfId="11152" xr:uid="{00000000-0005-0000-0000-000090280000}"/>
    <cellStyle name="Normal 2 2 2 2 2 2 8 12" xfId="11153" xr:uid="{00000000-0005-0000-0000-000091280000}"/>
    <cellStyle name="Normal 2 2 2 2 2 2 8 12 2" xfId="11154" xr:uid="{00000000-0005-0000-0000-000092280000}"/>
    <cellStyle name="Normal 2 2 2 2 2 2 8 13" xfId="11155" xr:uid="{00000000-0005-0000-0000-000093280000}"/>
    <cellStyle name="Normal 2 2 2 2 2 2 8 2" xfId="11156" xr:uid="{00000000-0005-0000-0000-000094280000}"/>
    <cellStyle name="Normal 2 2 2 2 2 2 8 2 10" xfId="11157" xr:uid="{00000000-0005-0000-0000-000095280000}"/>
    <cellStyle name="Normal 2 2 2 2 2 2 8 2 10 2" xfId="11158" xr:uid="{00000000-0005-0000-0000-000096280000}"/>
    <cellStyle name="Normal 2 2 2 2 2 2 8 2 11" xfId="11159" xr:uid="{00000000-0005-0000-0000-000097280000}"/>
    <cellStyle name="Normal 2 2 2 2 2 2 8 2 11 2" xfId="11160" xr:uid="{00000000-0005-0000-0000-000098280000}"/>
    <cellStyle name="Normal 2 2 2 2 2 2 8 2 12" xfId="11161" xr:uid="{00000000-0005-0000-0000-000099280000}"/>
    <cellStyle name="Normal 2 2 2 2 2 2 8 2 2" xfId="11162" xr:uid="{00000000-0005-0000-0000-00009A280000}"/>
    <cellStyle name="Normal 2 2 2 2 2 2 8 2 2 10" xfId="11163" xr:uid="{00000000-0005-0000-0000-00009B280000}"/>
    <cellStyle name="Normal 2 2 2 2 2 2 8 2 2 10 2" xfId="11164" xr:uid="{00000000-0005-0000-0000-00009C280000}"/>
    <cellStyle name="Normal 2 2 2 2 2 2 8 2 2 11" xfId="11165" xr:uid="{00000000-0005-0000-0000-00009D280000}"/>
    <cellStyle name="Normal 2 2 2 2 2 2 8 2 2 2" xfId="11166" xr:uid="{00000000-0005-0000-0000-00009E280000}"/>
    <cellStyle name="Normal 2 2 2 2 2 2 8 2 2 2 2" xfId="11167" xr:uid="{00000000-0005-0000-0000-00009F280000}"/>
    <cellStyle name="Normal 2 2 2 2 2 2 8 2 2 3" xfId="11168" xr:uid="{00000000-0005-0000-0000-0000A0280000}"/>
    <cellStyle name="Normal 2 2 2 2 2 2 8 2 2 3 2" xfId="11169" xr:uid="{00000000-0005-0000-0000-0000A1280000}"/>
    <cellStyle name="Normal 2 2 2 2 2 2 8 2 2 4" xfId="11170" xr:uid="{00000000-0005-0000-0000-0000A2280000}"/>
    <cellStyle name="Normal 2 2 2 2 2 2 8 2 2 4 2" xfId="11171" xr:uid="{00000000-0005-0000-0000-0000A3280000}"/>
    <cellStyle name="Normal 2 2 2 2 2 2 8 2 2 5" xfId="11172" xr:uid="{00000000-0005-0000-0000-0000A4280000}"/>
    <cellStyle name="Normal 2 2 2 2 2 2 8 2 2 5 2" xfId="11173" xr:uid="{00000000-0005-0000-0000-0000A5280000}"/>
    <cellStyle name="Normal 2 2 2 2 2 2 8 2 2 6" xfId="11174" xr:uid="{00000000-0005-0000-0000-0000A6280000}"/>
    <cellStyle name="Normal 2 2 2 2 2 2 8 2 2 6 2" xfId="11175" xr:uid="{00000000-0005-0000-0000-0000A7280000}"/>
    <cellStyle name="Normal 2 2 2 2 2 2 8 2 2 7" xfId="11176" xr:uid="{00000000-0005-0000-0000-0000A8280000}"/>
    <cellStyle name="Normal 2 2 2 2 2 2 8 2 2 7 2" xfId="11177" xr:uid="{00000000-0005-0000-0000-0000A9280000}"/>
    <cellStyle name="Normal 2 2 2 2 2 2 8 2 2 8" xfId="11178" xr:uid="{00000000-0005-0000-0000-0000AA280000}"/>
    <cellStyle name="Normal 2 2 2 2 2 2 8 2 2 8 2" xfId="11179" xr:uid="{00000000-0005-0000-0000-0000AB280000}"/>
    <cellStyle name="Normal 2 2 2 2 2 2 8 2 2 9" xfId="11180" xr:uid="{00000000-0005-0000-0000-0000AC280000}"/>
    <cellStyle name="Normal 2 2 2 2 2 2 8 2 2 9 2" xfId="11181" xr:uid="{00000000-0005-0000-0000-0000AD280000}"/>
    <cellStyle name="Normal 2 2 2 2 2 2 8 2 3" xfId="11182" xr:uid="{00000000-0005-0000-0000-0000AE280000}"/>
    <cellStyle name="Normal 2 2 2 2 2 2 8 2 3 2" xfId="11183" xr:uid="{00000000-0005-0000-0000-0000AF280000}"/>
    <cellStyle name="Normal 2 2 2 2 2 2 8 2 4" xfId="11184" xr:uid="{00000000-0005-0000-0000-0000B0280000}"/>
    <cellStyle name="Normal 2 2 2 2 2 2 8 2 4 2" xfId="11185" xr:uid="{00000000-0005-0000-0000-0000B1280000}"/>
    <cellStyle name="Normal 2 2 2 2 2 2 8 2 5" xfId="11186" xr:uid="{00000000-0005-0000-0000-0000B2280000}"/>
    <cellStyle name="Normal 2 2 2 2 2 2 8 2 5 2" xfId="11187" xr:uid="{00000000-0005-0000-0000-0000B3280000}"/>
    <cellStyle name="Normal 2 2 2 2 2 2 8 2 6" xfId="11188" xr:uid="{00000000-0005-0000-0000-0000B4280000}"/>
    <cellStyle name="Normal 2 2 2 2 2 2 8 2 6 2" xfId="11189" xr:uid="{00000000-0005-0000-0000-0000B5280000}"/>
    <cellStyle name="Normal 2 2 2 2 2 2 8 2 7" xfId="11190" xr:uid="{00000000-0005-0000-0000-0000B6280000}"/>
    <cellStyle name="Normal 2 2 2 2 2 2 8 2 7 2" xfId="11191" xr:uid="{00000000-0005-0000-0000-0000B7280000}"/>
    <cellStyle name="Normal 2 2 2 2 2 2 8 2 8" xfId="11192" xr:uid="{00000000-0005-0000-0000-0000B8280000}"/>
    <cellStyle name="Normal 2 2 2 2 2 2 8 2 8 2" xfId="11193" xr:uid="{00000000-0005-0000-0000-0000B9280000}"/>
    <cellStyle name="Normal 2 2 2 2 2 2 8 2 9" xfId="11194" xr:uid="{00000000-0005-0000-0000-0000BA280000}"/>
    <cellStyle name="Normal 2 2 2 2 2 2 8 2 9 2" xfId="11195" xr:uid="{00000000-0005-0000-0000-0000BB280000}"/>
    <cellStyle name="Normal 2 2 2 2 2 2 8 3" xfId="11196" xr:uid="{00000000-0005-0000-0000-0000BC280000}"/>
    <cellStyle name="Normal 2 2 2 2 2 2 8 3 10" xfId="11197" xr:uid="{00000000-0005-0000-0000-0000BD280000}"/>
    <cellStyle name="Normal 2 2 2 2 2 2 8 3 10 2" xfId="11198" xr:uid="{00000000-0005-0000-0000-0000BE280000}"/>
    <cellStyle name="Normal 2 2 2 2 2 2 8 3 11" xfId="11199" xr:uid="{00000000-0005-0000-0000-0000BF280000}"/>
    <cellStyle name="Normal 2 2 2 2 2 2 8 3 2" xfId="11200" xr:uid="{00000000-0005-0000-0000-0000C0280000}"/>
    <cellStyle name="Normal 2 2 2 2 2 2 8 3 2 2" xfId="11201" xr:uid="{00000000-0005-0000-0000-0000C1280000}"/>
    <cellStyle name="Normal 2 2 2 2 2 2 8 3 3" xfId="11202" xr:uid="{00000000-0005-0000-0000-0000C2280000}"/>
    <cellStyle name="Normal 2 2 2 2 2 2 8 3 3 2" xfId="11203" xr:uid="{00000000-0005-0000-0000-0000C3280000}"/>
    <cellStyle name="Normal 2 2 2 2 2 2 8 3 4" xfId="11204" xr:uid="{00000000-0005-0000-0000-0000C4280000}"/>
    <cellStyle name="Normal 2 2 2 2 2 2 8 3 4 2" xfId="11205" xr:uid="{00000000-0005-0000-0000-0000C5280000}"/>
    <cellStyle name="Normal 2 2 2 2 2 2 8 3 5" xfId="11206" xr:uid="{00000000-0005-0000-0000-0000C6280000}"/>
    <cellStyle name="Normal 2 2 2 2 2 2 8 3 5 2" xfId="11207" xr:uid="{00000000-0005-0000-0000-0000C7280000}"/>
    <cellStyle name="Normal 2 2 2 2 2 2 8 3 6" xfId="11208" xr:uid="{00000000-0005-0000-0000-0000C8280000}"/>
    <cellStyle name="Normal 2 2 2 2 2 2 8 3 6 2" xfId="11209" xr:uid="{00000000-0005-0000-0000-0000C9280000}"/>
    <cellStyle name="Normal 2 2 2 2 2 2 8 3 7" xfId="11210" xr:uid="{00000000-0005-0000-0000-0000CA280000}"/>
    <cellStyle name="Normal 2 2 2 2 2 2 8 3 7 2" xfId="11211" xr:uid="{00000000-0005-0000-0000-0000CB280000}"/>
    <cellStyle name="Normal 2 2 2 2 2 2 8 3 8" xfId="11212" xr:uid="{00000000-0005-0000-0000-0000CC280000}"/>
    <cellStyle name="Normal 2 2 2 2 2 2 8 3 8 2" xfId="11213" xr:uid="{00000000-0005-0000-0000-0000CD280000}"/>
    <cellStyle name="Normal 2 2 2 2 2 2 8 3 9" xfId="11214" xr:uid="{00000000-0005-0000-0000-0000CE280000}"/>
    <cellStyle name="Normal 2 2 2 2 2 2 8 3 9 2" xfId="11215" xr:uid="{00000000-0005-0000-0000-0000CF280000}"/>
    <cellStyle name="Normal 2 2 2 2 2 2 8 4" xfId="11216" xr:uid="{00000000-0005-0000-0000-0000D0280000}"/>
    <cellStyle name="Normal 2 2 2 2 2 2 8 4 2" xfId="11217" xr:uid="{00000000-0005-0000-0000-0000D1280000}"/>
    <cellStyle name="Normal 2 2 2 2 2 2 8 5" xfId="11218" xr:uid="{00000000-0005-0000-0000-0000D2280000}"/>
    <cellStyle name="Normal 2 2 2 2 2 2 8 5 2" xfId="11219" xr:uid="{00000000-0005-0000-0000-0000D3280000}"/>
    <cellStyle name="Normal 2 2 2 2 2 2 8 6" xfId="11220" xr:uid="{00000000-0005-0000-0000-0000D4280000}"/>
    <cellStyle name="Normal 2 2 2 2 2 2 8 6 2" xfId="11221" xr:uid="{00000000-0005-0000-0000-0000D5280000}"/>
    <cellStyle name="Normal 2 2 2 2 2 2 8 7" xfId="11222" xr:uid="{00000000-0005-0000-0000-0000D6280000}"/>
    <cellStyle name="Normal 2 2 2 2 2 2 8 7 2" xfId="11223" xr:uid="{00000000-0005-0000-0000-0000D7280000}"/>
    <cellStyle name="Normal 2 2 2 2 2 2 8 8" xfId="11224" xr:uid="{00000000-0005-0000-0000-0000D8280000}"/>
    <cellStyle name="Normal 2 2 2 2 2 2 8 8 2" xfId="11225" xr:uid="{00000000-0005-0000-0000-0000D9280000}"/>
    <cellStyle name="Normal 2 2 2 2 2 2 8 9" xfId="11226" xr:uid="{00000000-0005-0000-0000-0000DA280000}"/>
    <cellStyle name="Normal 2 2 2 2 2 2 8 9 2" xfId="11227" xr:uid="{00000000-0005-0000-0000-0000DB280000}"/>
    <cellStyle name="Normal 2 2 2 2 2 2 9" xfId="252" xr:uid="{00000000-0005-0000-0000-0000DC280000}"/>
    <cellStyle name="Normal 2 2 2 2 2 2 9 10" xfId="11228" xr:uid="{00000000-0005-0000-0000-0000DD280000}"/>
    <cellStyle name="Normal 2 2 2 2 2 2 9 10 2" xfId="11229" xr:uid="{00000000-0005-0000-0000-0000DE280000}"/>
    <cellStyle name="Normal 2 2 2 2 2 2 9 11" xfId="11230" xr:uid="{00000000-0005-0000-0000-0000DF280000}"/>
    <cellStyle name="Normal 2 2 2 2 2 2 9 11 2" xfId="11231" xr:uid="{00000000-0005-0000-0000-0000E0280000}"/>
    <cellStyle name="Normal 2 2 2 2 2 2 9 12" xfId="11232" xr:uid="{00000000-0005-0000-0000-0000E1280000}"/>
    <cellStyle name="Normal 2 2 2 2 2 2 9 12 2" xfId="11233" xr:uid="{00000000-0005-0000-0000-0000E2280000}"/>
    <cellStyle name="Normal 2 2 2 2 2 2 9 13" xfId="11234" xr:uid="{00000000-0005-0000-0000-0000E3280000}"/>
    <cellStyle name="Normal 2 2 2 2 2 2 9 2" xfId="11235" xr:uid="{00000000-0005-0000-0000-0000E4280000}"/>
    <cellStyle name="Normal 2 2 2 2 2 2 9 2 10" xfId="11236" xr:uid="{00000000-0005-0000-0000-0000E5280000}"/>
    <cellStyle name="Normal 2 2 2 2 2 2 9 2 10 2" xfId="11237" xr:uid="{00000000-0005-0000-0000-0000E6280000}"/>
    <cellStyle name="Normal 2 2 2 2 2 2 9 2 11" xfId="11238" xr:uid="{00000000-0005-0000-0000-0000E7280000}"/>
    <cellStyle name="Normal 2 2 2 2 2 2 9 2 11 2" xfId="11239" xr:uid="{00000000-0005-0000-0000-0000E8280000}"/>
    <cellStyle name="Normal 2 2 2 2 2 2 9 2 12" xfId="11240" xr:uid="{00000000-0005-0000-0000-0000E9280000}"/>
    <cellStyle name="Normal 2 2 2 2 2 2 9 2 2" xfId="11241" xr:uid="{00000000-0005-0000-0000-0000EA280000}"/>
    <cellStyle name="Normal 2 2 2 2 2 2 9 2 2 10" xfId="11242" xr:uid="{00000000-0005-0000-0000-0000EB280000}"/>
    <cellStyle name="Normal 2 2 2 2 2 2 9 2 2 10 2" xfId="11243" xr:uid="{00000000-0005-0000-0000-0000EC280000}"/>
    <cellStyle name="Normal 2 2 2 2 2 2 9 2 2 11" xfId="11244" xr:uid="{00000000-0005-0000-0000-0000ED280000}"/>
    <cellStyle name="Normal 2 2 2 2 2 2 9 2 2 2" xfId="11245" xr:uid="{00000000-0005-0000-0000-0000EE280000}"/>
    <cellStyle name="Normal 2 2 2 2 2 2 9 2 2 2 2" xfId="11246" xr:uid="{00000000-0005-0000-0000-0000EF280000}"/>
    <cellStyle name="Normal 2 2 2 2 2 2 9 2 2 3" xfId="11247" xr:uid="{00000000-0005-0000-0000-0000F0280000}"/>
    <cellStyle name="Normal 2 2 2 2 2 2 9 2 2 3 2" xfId="11248" xr:uid="{00000000-0005-0000-0000-0000F1280000}"/>
    <cellStyle name="Normal 2 2 2 2 2 2 9 2 2 4" xfId="11249" xr:uid="{00000000-0005-0000-0000-0000F2280000}"/>
    <cellStyle name="Normal 2 2 2 2 2 2 9 2 2 4 2" xfId="11250" xr:uid="{00000000-0005-0000-0000-0000F3280000}"/>
    <cellStyle name="Normal 2 2 2 2 2 2 9 2 2 5" xfId="11251" xr:uid="{00000000-0005-0000-0000-0000F4280000}"/>
    <cellStyle name="Normal 2 2 2 2 2 2 9 2 2 5 2" xfId="11252" xr:uid="{00000000-0005-0000-0000-0000F5280000}"/>
    <cellStyle name="Normal 2 2 2 2 2 2 9 2 2 6" xfId="11253" xr:uid="{00000000-0005-0000-0000-0000F6280000}"/>
    <cellStyle name="Normal 2 2 2 2 2 2 9 2 2 6 2" xfId="11254" xr:uid="{00000000-0005-0000-0000-0000F7280000}"/>
    <cellStyle name="Normal 2 2 2 2 2 2 9 2 2 7" xfId="11255" xr:uid="{00000000-0005-0000-0000-0000F8280000}"/>
    <cellStyle name="Normal 2 2 2 2 2 2 9 2 2 7 2" xfId="11256" xr:uid="{00000000-0005-0000-0000-0000F9280000}"/>
    <cellStyle name="Normal 2 2 2 2 2 2 9 2 2 8" xfId="11257" xr:uid="{00000000-0005-0000-0000-0000FA280000}"/>
    <cellStyle name="Normal 2 2 2 2 2 2 9 2 2 8 2" xfId="11258" xr:uid="{00000000-0005-0000-0000-0000FB280000}"/>
    <cellStyle name="Normal 2 2 2 2 2 2 9 2 2 9" xfId="11259" xr:uid="{00000000-0005-0000-0000-0000FC280000}"/>
    <cellStyle name="Normal 2 2 2 2 2 2 9 2 2 9 2" xfId="11260" xr:uid="{00000000-0005-0000-0000-0000FD280000}"/>
    <cellStyle name="Normal 2 2 2 2 2 2 9 2 3" xfId="11261" xr:uid="{00000000-0005-0000-0000-0000FE280000}"/>
    <cellStyle name="Normal 2 2 2 2 2 2 9 2 3 2" xfId="11262" xr:uid="{00000000-0005-0000-0000-0000FF280000}"/>
    <cellStyle name="Normal 2 2 2 2 2 2 9 2 4" xfId="11263" xr:uid="{00000000-0005-0000-0000-000000290000}"/>
    <cellStyle name="Normal 2 2 2 2 2 2 9 2 4 2" xfId="11264" xr:uid="{00000000-0005-0000-0000-000001290000}"/>
    <cellStyle name="Normal 2 2 2 2 2 2 9 2 5" xfId="11265" xr:uid="{00000000-0005-0000-0000-000002290000}"/>
    <cellStyle name="Normal 2 2 2 2 2 2 9 2 5 2" xfId="11266" xr:uid="{00000000-0005-0000-0000-000003290000}"/>
    <cellStyle name="Normal 2 2 2 2 2 2 9 2 6" xfId="11267" xr:uid="{00000000-0005-0000-0000-000004290000}"/>
    <cellStyle name="Normal 2 2 2 2 2 2 9 2 6 2" xfId="11268" xr:uid="{00000000-0005-0000-0000-000005290000}"/>
    <cellStyle name="Normal 2 2 2 2 2 2 9 2 7" xfId="11269" xr:uid="{00000000-0005-0000-0000-000006290000}"/>
    <cellStyle name="Normal 2 2 2 2 2 2 9 2 7 2" xfId="11270" xr:uid="{00000000-0005-0000-0000-000007290000}"/>
    <cellStyle name="Normal 2 2 2 2 2 2 9 2 8" xfId="11271" xr:uid="{00000000-0005-0000-0000-000008290000}"/>
    <cellStyle name="Normal 2 2 2 2 2 2 9 2 8 2" xfId="11272" xr:uid="{00000000-0005-0000-0000-000009290000}"/>
    <cellStyle name="Normal 2 2 2 2 2 2 9 2 9" xfId="11273" xr:uid="{00000000-0005-0000-0000-00000A290000}"/>
    <cellStyle name="Normal 2 2 2 2 2 2 9 2 9 2" xfId="11274" xr:uid="{00000000-0005-0000-0000-00000B290000}"/>
    <cellStyle name="Normal 2 2 2 2 2 2 9 3" xfId="11275" xr:uid="{00000000-0005-0000-0000-00000C290000}"/>
    <cellStyle name="Normal 2 2 2 2 2 2 9 3 10" xfId="11276" xr:uid="{00000000-0005-0000-0000-00000D290000}"/>
    <cellStyle name="Normal 2 2 2 2 2 2 9 3 10 2" xfId="11277" xr:uid="{00000000-0005-0000-0000-00000E290000}"/>
    <cellStyle name="Normal 2 2 2 2 2 2 9 3 11" xfId="11278" xr:uid="{00000000-0005-0000-0000-00000F290000}"/>
    <cellStyle name="Normal 2 2 2 2 2 2 9 3 2" xfId="11279" xr:uid="{00000000-0005-0000-0000-000010290000}"/>
    <cellStyle name="Normal 2 2 2 2 2 2 9 3 2 2" xfId="11280" xr:uid="{00000000-0005-0000-0000-000011290000}"/>
    <cellStyle name="Normal 2 2 2 2 2 2 9 3 3" xfId="11281" xr:uid="{00000000-0005-0000-0000-000012290000}"/>
    <cellStyle name="Normal 2 2 2 2 2 2 9 3 3 2" xfId="11282" xr:uid="{00000000-0005-0000-0000-000013290000}"/>
    <cellStyle name="Normal 2 2 2 2 2 2 9 3 4" xfId="11283" xr:uid="{00000000-0005-0000-0000-000014290000}"/>
    <cellStyle name="Normal 2 2 2 2 2 2 9 3 4 2" xfId="11284" xr:uid="{00000000-0005-0000-0000-000015290000}"/>
    <cellStyle name="Normal 2 2 2 2 2 2 9 3 5" xfId="11285" xr:uid="{00000000-0005-0000-0000-000016290000}"/>
    <cellStyle name="Normal 2 2 2 2 2 2 9 3 5 2" xfId="11286" xr:uid="{00000000-0005-0000-0000-000017290000}"/>
    <cellStyle name="Normal 2 2 2 2 2 2 9 3 6" xfId="11287" xr:uid="{00000000-0005-0000-0000-000018290000}"/>
    <cellStyle name="Normal 2 2 2 2 2 2 9 3 6 2" xfId="11288" xr:uid="{00000000-0005-0000-0000-000019290000}"/>
    <cellStyle name="Normal 2 2 2 2 2 2 9 3 7" xfId="11289" xr:uid="{00000000-0005-0000-0000-00001A290000}"/>
    <cellStyle name="Normal 2 2 2 2 2 2 9 3 7 2" xfId="11290" xr:uid="{00000000-0005-0000-0000-00001B290000}"/>
    <cellStyle name="Normal 2 2 2 2 2 2 9 3 8" xfId="11291" xr:uid="{00000000-0005-0000-0000-00001C290000}"/>
    <cellStyle name="Normal 2 2 2 2 2 2 9 3 8 2" xfId="11292" xr:uid="{00000000-0005-0000-0000-00001D290000}"/>
    <cellStyle name="Normal 2 2 2 2 2 2 9 3 9" xfId="11293" xr:uid="{00000000-0005-0000-0000-00001E290000}"/>
    <cellStyle name="Normal 2 2 2 2 2 2 9 3 9 2" xfId="11294" xr:uid="{00000000-0005-0000-0000-00001F290000}"/>
    <cellStyle name="Normal 2 2 2 2 2 2 9 4" xfId="11295" xr:uid="{00000000-0005-0000-0000-000020290000}"/>
    <cellStyle name="Normal 2 2 2 2 2 2 9 4 2" xfId="11296" xr:uid="{00000000-0005-0000-0000-000021290000}"/>
    <cellStyle name="Normal 2 2 2 2 2 2 9 5" xfId="11297" xr:uid="{00000000-0005-0000-0000-000022290000}"/>
    <cellStyle name="Normal 2 2 2 2 2 2 9 5 2" xfId="11298" xr:uid="{00000000-0005-0000-0000-000023290000}"/>
    <cellStyle name="Normal 2 2 2 2 2 2 9 6" xfId="11299" xr:uid="{00000000-0005-0000-0000-000024290000}"/>
    <cellStyle name="Normal 2 2 2 2 2 2 9 6 2" xfId="11300" xr:uid="{00000000-0005-0000-0000-000025290000}"/>
    <cellStyle name="Normal 2 2 2 2 2 2 9 7" xfId="11301" xr:uid="{00000000-0005-0000-0000-000026290000}"/>
    <cellStyle name="Normal 2 2 2 2 2 2 9 7 2" xfId="11302" xr:uid="{00000000-0005-0000-0000-000027290000}"/>
    <cellStyle name="Normal 2 2 2 2 2 2 9 8" xfId="11303" xr:uid="{00000000-0005-0000-0000-000028290000}"/>
    <cellStyle name="Normal 2 2 2 2 2 2 9 8 2" xfId="11304" xr:uid="{00000000-0005-0000-0000-000029290000}"/>
    <cellStyle name="Normal 2 2 2 2 2 2 9 9" xfId="11305" xr:uid="{00000000-0005-0000-0000-00002A290000}"/>
    <cellStyle name="Normal 2 2 2 2 2 2 9 9 2" xfId="11306" xr:uid="{00000000-0005-0000-0000-00002B290000}"/>
    <cellStyle name="Normal 2 2 2 2 2 20" xfId="11307" xr:uid="{00000000-0005-0000-0000-00002C290000}"/>
    <cellStyle name="Normal 2 2 2 2 2 20 2" xfId="11308" xr:uid="{00000000-0005-0000-0000-00002D290000}"/>
    <cellStyle name="Normal 2 2 2 2 2 21" xfId="11309" xr:uid="{00000000-0005-0000-0000-00002E290000}"/>
    <cellStyle name="Normal 2 2 2 2 2 3" xfId="253" xr:uid="{00000000-0005-0000-0000-00002F290000}"/>
    <cellStyle name="Normal 2 2 2 2 2 3 2" xfId="254" xr:uid="{00000000-0005-0000-0000-000030290000}"/>
    <cellStyle name="Normal 2 2 2 2 2 3 2 10" xfId="11310" xr:uid="{00000000-0005-0000-0000-000031290000}"/>
    <cellStyle name="Normal 2 2 2 2 2 3 2 10 2" xfId="11311" xr:uid="{00000000-0005-0000-0000-000032290000}"/>
    <cellStyle name="Normal 2 2 2 2 2 3 2 11" xfId="11312" xr:uid="{00000000-0005-0000-0000-000033290000}"/>
    <cellStyle name="Normal 2 2 2 2 2 3 2 11 2" xfId="11313" xr:uid="{00000000-0005-0000-0000-000034290000}"/>
    <cellStyle name="Normal 2 2 2 2 2 3 2 12" xfId="11314" xr:uid="{00000000-0005-0000-0000-000035290000}"/>
    <cellStyle name="Normal 2 2 2 2 2 3 2 12 2" xfId="11315" xr:uid="{00000000-0005-0000-0000-000036290000}"/>
    <cellStyle name="Normal 2 2 2 2 2 3 2 13" xfId="11316" xr:uid="{00000000-0005-0000-0000-000037290000}"/>
    <cellStyle name="Normal 2 2 2 2 2 3 2 13 2" xfId="11317" xr:uid="{00000000-0005-0000-0000-000038290000}"/>
    <cellStyle name="Normal 2 2 2 2 2 3 2 14" xfId="11318" xr:uid="{00000000-0005-0000-0000-000039290000}"/>
    <cellStyle name="Normal 2 2 2 2 2 3 2 14 2" xfId="11319" xr:uid="{00000000-0005-0000-0000-00003A290000}"/>
    <cellStyle name="Normal 2 2 2 2 2 3 2 15" xfId="11320" xr:uid="{00000000-0005-0000-0000-00003B290000}"/>
    <cellStyle name="Normal 2 2 2 2 2 3 2 15 2" xfId="11321" xr:uid="{00000000-0005-0000-0000-00003C290000}"/>
    <cellStyle name="Normal 2 2 2 2 2 3 2 16" xfId="11322" xr:uid="{00000000-0005-0000-0000-00003D290000}"/>
    <cellStyle name="Normal 2 2 2 2 2 3 2 16 2" xfId="11323" xr:uid="{00000000-0005-0000-0000-00003E290000}"/>
    <cellStyle name="Normal 2 2 2 2 2 3 2 17" xfId="11324" xr:uid="{00000000-0005-0000-0000-00003F290000}"/>
    <cellStyle name="Normal 2 2 2 2 2 3 2 2" xfId="255" xr:uid="{00000000-0005-0000-0000-000040290000}"/>
    <cellStyle name="Normal 2 2 2 2 2 3 2 2 2" xfId="256" xr:uid="{00000000-0005-0000-0000-000041290000}"/>
    <cellStyle name="Normal 2 2 2 2 2 3 2 2 2 10" xfId="11325" xr:uid="{00000000-0005-0000-0000-000042290000}"/>
    <cellStyle name="Normal 2 2 2 2 2 3 2 2 2 10 2" xfId="11326" xr:uid="{00000000-0005-0000-0000-000043290000}"/>
    <cellStyle name="Normal 2 2 2 2 2 3 2 2 2 11" xfId="11327" xr:uid="{00000000-0005-0000-0000-000044290000}"/>
    <cellStyle name="Normal 2 2 2 2 2 3 2 2 2 11 2" xfId="11328" xr:uid="{00000000-0005-0000-0000-000045290000}"/>
    <cellStyle name="Normal 2 2 2 2 2 3 2 2 2 12" xfId="11329" xr:uid="{00000000-0005-0000-0000-000046290000}"/>
    <cellStyle name="Normal 2 2 2 2 2 3 2 2 2 12 2" xfId="11330" xr:uid="{00000000-0005-0000-0000-000047290000}"/>
    <cellStyle name="Normal 2 2 2 2 2 3 2 2 2 13" xfId="11331" xr:uid="{00000000-0005-0000-0000-000048290000}"/>
    <cellStyle name="Normal 2 2 2 2 2 3 2 2 2 2" xfId="11332" xr:uid="{00000000-0005-0000-0000-000049290000}"/>
    <cellStyle name="Normal 2 2 2 2 2 3 2 2 2 2 10" xfId="11333" xr:uid="{00000000-0005-0000-0000-00004A290000}"/>
    <cellStyle name="Normal 2 2 2 2 2 3 2 2 2 2 10 2" xfId="11334" xr:uid="{00000000-0005-0000-0000-00004B290000}"/>
    <cellStyle name="Normal 2 2 2 2 2 3 2 2 2 2 11" xfId="11335" xr:uid="{00000000-0005-0000-0000-00004C290000}"/>
    <cellStyle name="Normal 2 2 2 2 2 3 2 2 2 2 11 2" xfId="11336" xr:uid="{00000000-0005-0000-0000-00004D290000}"/>
    <cellStyle name="Normal 2 2 2 2 2 3 2 2 2 2 12" xfId="11337" xr:uid="{00000000-0005-0000-0000-00004E290000}"/>
    <cellStyle name="Normal 2 2 2 2 2 3 2 2 2 2 2" xfId="11338" xr:uid="{00000000-0005-0000-0000-00004F290000}"/>
    <cellStyle name="Normal 2 2 2 2 2 3 2 2 2 2 2 10" xfId="11339" xr:uid="{00000000-0005-0000-0000-000050290000}"/>
    <cellStyle name="Normal 2 2 2 2 2 3 2 2 2 2 2 10 2" xfId="11340" xr:uid="{00000000-0005-0000-0000-000051290000}"/>
    <cellStyle name="Normal 2 2 2 2 2 3 2 2 2 2 2 11" xfId="11341" xr:uid="{00000000-0005-0000-0000-000052290000}"/>
    <cellStyle name="Normal 2 2 2 2 2 3 2 2 2 2 2 2" xfId="11342" xr:uid="{00000000-0005-0000-0000-000053290000}"/>
    <cellStyle name="Normal 2 2 2 2 2 3 2 2 2 2 2 2 2" xfId="11343" xr:uid="{00000000-0005-0000-0000-000054290000}"/>
    <cellStyle name="Normal 2 2 2 2 2 3 2 2 2 2 2 3" xfId="11344" xr:uid="{00000000-0005-0000-0000-000055290000}"/>
    <cellStyle name="Normal 2 2 2 2 2 3 2 2 2 2 2 3 2" xfId="11345" xr:uid="{00000000-0005-0000-0000-000056290000}"/>
    <cellStyle name="Normal 2 2 2 2 2 3 2 2 2 2 2 4" xfId="11346" xr:uid="{00000000-0005-0000-0000-000057290000}"/>
    <cellStyle name="Normal 2 2 2 2 2 3 2 2 2 2 2 4 2" xfId="11347" xr:uid="{00000000-0005-0000-0000-000058290000}"/>
    <cellStyle name="Normal 2 2 2 2 2 3 2 2 2 2 2 5" xfId="11348" xr:uid="{00000000-0005-0000-0000-000059290000}"/>
    <cellStyle name="Normal 2 2 2 2 2 3 2 2 2 2 2 5 2" xfId="11349" xr:uid="{00000000-0005-0000-0000-00005A290000}"/>
    <cellStyle name="Normal 2 2 2 2 2 3 2 2 2 2 2 6" xfId="11350" xr:uid="{00000000-0005-0000-0000-00005B290000}"/>
    <cellStyle name="Normal 2 2 2 2 2 3 2 2 2 2 2 6 2" xfId="11351" xr:uid="{00000000-0005-0000-0000-00005C290000}"/>
    <cellStyle name="Normal 2 2 2 2 2 3 2 2 2 2 2 7" xfId="11352" xr:uid="{00000000-0005-0000-0000-00005D290000}"/>
    <cellStyle name="Normal 2 2 2 2 2 3 2 2 2 2 2 7 2" xfId="11353" xr:uid="{00000000-0005-0000-0000-00005E290000}"/>
    <cellStyle name="Normal 2 2 2 2 2 3 2 2 2 2 2 8" xfId="11354" xr:uid="{00000000-0005-0000-0000-00005F290000}"/>
    <cellStyle name="Normal 2 2 2 2 2 3 2 2 2 2 2 8 2" xfId="11355" xr:uid="{00000000-0005-0000-0000-000060290000}"/>
    <cellStyle name="Normal 2 2 2 2 2 3 2 2 2 2 2 9" xfId="11356" xr:uid="{00000000-0005-0000-0000-000061290000}"/>
    <cellStyle name="Normal 2 2 2 2 2 3 2 2 2 2 2 9 2" xfId="11357" xr:uid="{00000000-0005-0000-0000-000062290000}"/>
    <cellStyle name="Normal 2 2 2 2 2 3 2 2 2 2 3" xfId="11358" xr:uid="{00000000-0005-0000-0000-000063290000}"/>
    <cellStyle name="Normal 2 2 2 2 2 3 2 2 2 2 3 2" xfId="11359" xr:uid="{00000000-0005-0000-0000-000064290000}"/>
    <cellStyle name="Normal 2 2 2 2 2 3 2 2 2 2 4" xfId="11360" xr:uid="{00000000-0005-0000-0000-000065290000}"/>
    <cellStyle name="Normal 2 2 2 2 2 3 2 2 2 2 4 2" xfId="11361" xr:uid="{00000000-0005-0000-0000-000066290000}"/>
    <cellStyle name="Normal 2 2 2 2 2 3 2 2 2 2 5" xfId="11362" xr:uid="{00000000-0005-0000-0000-000067290000}"/>
    <cellStyle name="Normal 2 2 2 2 2 3 2 2 2 2 5 2" xfId="11363" xr:uid="{00000000-0005-0000-0000-000068290000}"/>
    <cellStyle name="Normal 2 2 2 2 2 3 2 2 2 2 6" xfId="11364" xr:uid="{00000000-0005-0000-0000-000069290000}"/>
    <cellStyle name="Normal 2 2 2 2 2 3 2 2 2 2 6 2" xfId="11365" xr:uid="{00000000-0005-0000-0000-00006A290000}"/>
    <cellStyle name="Normal 2 2 2 2 2 3 2 2 2 2 7" xfId="11366" xr:uid="{00000000-0005-0000-0000-00006B290000}"/>
    <cellStyle name="Normal 2 2 2 2 2 3 2 2 2 2 7 2" xfId="11367" xr:uid="{00000000-0005-0000-0000-00006C290000}"/>
    <cellStyle name="Normal 2 2 2 2 2 3 2 2 2 2 8" xfId="11368" xr:uid="{00000000-0005-0000-0000-00006D290000}"/>
    <cellStyle name="Normal 2 2 2 2 2 3 2 2 2 2 8 2" xfId="11369" xr:uid="{00000000-0005-0000-0000-00006E290000}"/>
    <cellStyle name="Normal 2 2 2 2 2 3 2 2 2 2 9" xfId="11370" xr:uid="{00000000-0005-0000-0000-00006F290000}"/>
    <cellStyle name="Normal 2 2 2 2 2 3 2 2 2 2 9 2" xfId="11371" xr:uid="{00000000-0005-0000-0000-000070290000}"/>
    <cellStyle name="Normal 2 2 2 2 2 3 2 2 2 3" xfId="11372" xr:uid="{00000000-0005-0000-0000-000071290000}"/>
    <cellStyle name="Normal 2 2 2 2 2 3 2 2 2 3 10" xfId="11373" xr:uid="{00000000-0005-0000-0000-000072290000}"/>
    <cellStyle name="Normal 2 2 2 2 2 3 2 2 2 3 10 2" xfId="11374" xr:uid="{00000000-0005-0000-0000-000073290000}"/>
    <cellStyle name="Normal 2 2 2 2 2 3 2 2 2 3 11" xfId="11375" xr:uid="{00000000-0005-0000-0000-000074290000}"/>
    <cellStyle name="Normal 2 2 2 2 2 3 2 2 2 3 2" xfId="11376" xr:uid="{00000000-0005-0000-0000-000075290000}"/>
    <cellStyle name="Normal 2 2 2 2 2 3 2 2 2 3 2 2" xfId="11377" xr:uid="{00000000-0005-0000-0000-000076290000}"/>
    <cellStyle name="Normal 2 2 2 2 2 3 2 2 2 3 3" xfId="11378" xr:uid="{00000000-0005-0000-0000-000077290000}"/>
    <cellStyle name="Normal 2 2 2 2 2 3 2 2 2 3 3 2" xfId="11379" xr:uid="{00000000-0005-0000-0000-000078290000}"/>
    <cellStyle name="Normal 2 2 2 2 2 3 2 2 2 3 4" xfId="11380" xr:uid="{00000000-0005-0000-0000-000079290000}"/>
    <cellStyle name="Normal 2 2 2 2 2 3 2 2 2 3 4 2" xfId="11381" xr:uid="{00000000-0005-0000-0000-00007A290000}"/>
    <cellStyle name="Normal 2 2 2 2 2 3 2 2 2 3 5" xfId="11382" xr:uid="{00000000-0005-0000-0000-00007B290000}"/>
    <cellStyle name="Normal 2 2 2 2 2 3 2 2 2 3 5 2" xfId="11383" xr:uid="{00000000-0005-0000-0000-00007C290000}"/>
    <cellStyle name="Normal 2 2 2 2 2 3 2 2 2 3 6" xfId="11384" xr:uid="{00000000-0005-0000-0000-00007D290000}"/>
    <cellStyle name="Normal 2 2 2 2 2 3 2 2 2 3 6 2" xfId="11385" xr:uid="{00000000-0005-0000-0000-00007E290000}"/>
    <cellStyle name="Normal 2 2 2 2 2 3 2 2 2 3 7" xfId="11386" xr:uid="{00000000-0005-0000-0000-00007F290000}"/>
    <cellStyle name="Normal 2 2 2 2 2 3 2 2 2 3 7 2" xfId="11387" xr:uid="{00000000-0005-0000-0000-000080290000}"/>
    <cellStyle name="Normal 2 2 2 2 2 3 2 2 2 3 8" xfId="11388" xr:uid="{00000000-0005-0000-0000-000081290000}"/>
    <cellStyle name="Normal 2 2 2 2 2 3 2 2 2 3 8 2" xfId="11389" xr:uid="{00000000-0005-0000-0000-000082290000}"/>
    <cellStyle name="Normal 2 2 2 2 2 3 2 2 2 3 9" xfId="11390" xr:uid="{00000000-0005-0000-0000-000083290000}"/>
    <cellStyle name="Normal 2 2 2 2 2 3 2 2 2 3 9 2" xfId="11391" xr:uid="{00000000-0005-0000-0000-000084290000}"/>
    <cellStyle name="Normal 2 2 2 2 2 3 2 2 2 4" xfId="11392" xr:uid="{00000000-0005-0000-0000-000085290000}"/>
    <cellStyle name="Normal 2 2 2 2 2 3 2 2 2 4 2" xfId="11393" xr:uid="{00000000-0005-0000-0000-000086290000}"/>
    <cellStyle name="Normal 2 2 2 2 2 3 2 2 2 5" xfId="11394" xr:uid="{00000000-0005-0000-0000-000087290000}"/>
    <cellStyle name="Normal 2 2 2 2 2 3 2 2 2 5 2" xfId="11395" xr:uid="{00000000-0005-0000-0000-000088290000}"/>
    <cellStyle name="Normal 2 2 2 2 2 3 2 2 2 6" xfId="11396" xr:uid="{00000000-0005-0000-0000-000089290000}"/>
    <cellStyle name="Normal 2 2 2 2 2 3 2 2 2 6 2" xfId="11397" xr:uid="{00000000-0005-0000-0000-00008A290000}"/>
    <cellStyle name="Normal 2 2 2 2 2 3 2 2 2 7" xfId="11398" xr:uid="{00000000-0005-0000-0000-00008B290000}"/>
    <cellStyle name="Normal 2 2 2 2 2 3 2 2 2 7 2" xfId="11399" xr:uid="{00000000-0005-0000-0000-00008C290000}"/>
    <cellStyle name="Normal 2 2 2 2 2 3 2 2 2 8" xfId="11400" xr:uid="{00000000-0005-0000-0000-00008D290000}"/>
    <cellStyle name="Normal 2 2 2 2 2 3 2 2 2 8 2" xfId="11401" xr:uid="{00000000-0005-0000-0000-00008E290000}"/>
    <cellStyle name="Normal 2 2 2 2 2 3 2 2 2 9" xfId="11402" xr:uid="{00000000-0005-0000-0000-00008F290000}"/>
    <cellStyle name="Normal 2 2 2 2 2 3 2 2 2 9 2" xfId="11403" xr:uid="{00000000-0005-0000-0000-000090290000}"/>
    <cellStyle name="Normal 2 2 2 2 2 3 2 2 3" xfId="257" xr:uid="{00000000-0005-0000-0000-000091290000}"/>
    <cellStyle name="Normal 2 2 2 2 2 3 2 2 3 10" xfId="11404" xr:uid="{00000000-0005-0000-0000-000092290000}"/>
    <cellStyle name="Normal 2 2 2 2 2 3 2 2 3 10 2" xfId="11405" xr:uid="{00000000-0005-0000-0000-000093290000}"/>
    <cellStyle name="Normal 2 2 2 2 2 3 2 2 3 11" xfId="11406" xr:uid="{00000000-0005-0000-0000-000094290000}"/>
    <cellStyle name="Normal 2 2 2 2 2 3 2 2 3 11 2" xfId="11407" xr:uid="{00000000-0005-0000-0000-000095290000}"/>
    <cellStyle name="Normal 2 2 2 2 2 3 2 2 3 12" xfId="11408" xr:uid="{00000000-0005-0000-0000-000096290000}"/>
    <cellStyle name="Normal 2 2 2 2 2 3 2 2 3 12 2" xfId="11409" xr:uid="{00000000-0005-0000-0000-000097290000}"/>
    <cellStyle name="Normal 2 2 2 2 2 3 2 2 3 13" xfId="11410" xr:uid="{00000000-0005-0000-0000-000098290000}"/>
    <cellStyle name="Normal 2 2 2 2 2 3 2 2 3 2" xfId="11411" xr:uid="{00000000-0005-0000-0000-000099290000}"/>
    <cellStyle name="Normal 2 2 2 2 2 3 2 2 3 2 10" xfId="11412" xr:uid="{00000000-0005-0000-0000-00009A290000}"/>
    <cellStyle name="Normal 2 2 2 2 2 3 2 2 3 2 10 2" xfId="11413" xr:uid="{00000000-0005-0000-0000-00009B290000}"/>
    <cellStyle name="Normal 2 2 2 2 2 3 2 2 3 2 11" xfId="11414" xr:uid="{00000000-0005-0000-0000-00009C290000}"/>
    <cellStyle name="Normal 2 2 2 2 2 3 2 2 3 2 11 2" xfId="11415" xr:uid="{00000000-0005-0000-0000-00009D290000}"/>
    <cellStyle name="Normal 2 2 2 2 2 3 2 2 3 2 12" xfId="11416" xr:uid="{00000000-0005-0000-0000-00009E290000}"/>
    <cellStyle name="Normal 2 2 2 2 2 3 2 2 3 2 2" xfId="11417" xr:uid="{00000000-0005-0000-0000-00009F290000}"/>
    <cellStyle name="Normal 2 2 2 2 2 3 2 2 3 2 2 10" xfId="11418" xr:uid="{00000000-0005-0000-0000-0000A0290000}"/>
    <cellStyle name="Normal 2 2 2 2 2 3 2 2 3 2 2 10 2" xfId="11419" xr:uid="{00000000-0005-0000-0000-0000A1290000}"/>
    <cellStyle name="Normal 2 2 2 2 2 3 2 2 3 2 2 11" xfId="11420" xr:uid="{00000000-0005-0000-0000-0000A2290000}"/>
    <cellStyle name="Normal 2 2 2 2 2 3 2 2 3 2 2 2" xfId="11421" xr:uid="{00000000-0005-0000-0000-0000A3290000}"/>
    <cellStyle name="Normal 2 2 2 2 2 3 2 2 3 2 2 2 2" xfId="11422" xr:uid="{00000000-0005-0000-0000-0000A4290000}"/>
    <cellStyle name="Normal 2 2 2 2 2 3 2 2 3 2 2 3" xfId="11423" xr:uid="{00000000-0005-0000-0000-0000A5290000}"/>
    <cellStyle name="Normal 2 2 2 2 2 3 2 2 3 2 2 3 2" xfId="11424" xr:uid="{00000000-0005-0000-0000-0000A6290000}"/>
    <cellStyle name="Normal 2 2 2 2 2 3 2 2 3 2 2 4" xfId="11425" xr:uid="{00000000-0005-0000-0000-0000A7290000}"/>
    <cellStyle name="Normal 2 2 2 2 2 3 2 2 3 2 2 4 2" xfId="11426" xr:uid="{00000000-0005-0000-0000-0000A8290000}"/>
    <cellStyle name="Normal 2 2 2 2 2 3 2 2 3 2 2 5" xfId="11427" xr:uid="{00000000-0005-0000-0000-0000A9290000}"/>
    <cellStyle name="Normal 2 2 2 2 2 3 2 2 3 2 2 5 2" xfId="11428" xr:uid="{00000000-0005-0000-0000-0000AA290000}"/>
    <cellStyle name="Normal 2 2 2 2 2 3 2 2 3 2 2 6" xfId="11429" xr:uid="{00000000-0005-0000-0000-0000AB290000}"/>
    <cellStyle name="Normal 2 2 2 2 2 3 2 2 3 2 2 6 2" xfId="11430" xr:uid="{00000000-0005-0000-0000-0000AC290000}"/>
    <cellStyle name="Normal 2 2 2 2 2 3 2 2 3 2 2 7" xfId="11431" xr:uid="{00000000-0005-0000-0000-0000AD290000}"/>
    <cellStyle name="Normal 2 2 2 2 2 3 2 2 3 2 2 7 2" xfId="11432" xr:uid="{00000000-0005-0000-0000-0000AE290000}"/>
    <cellStyle name="Normal 2 2 2 2 2 3 2 2 3 2 2 8" xfId="11433" xr:uid="{00000000-0005-0000-0000-0000AF290000}"/>
    <cellStyle name="Normal 2 2 2 2 2 3 2 2 3 2 2 8 2" xfId="11434" xr:uid="{00000000-0005-0000-0000-0000B0290000}"/>
    <cellStyle name="Normal 2 2 2 2 2 3 2 2 3 2 2 9" xfId="11435" xr:uid="{00000000-0005-0000-0000-0000B1290000}"/>
    <cellStyle name="Normal 2 2 2 2 2 3 2 2 3 2 2 9 2" xfId="11436" xr:uid="{00000000-0005-0000-0000-0000B2290000}"/>
    <cellStyle name="Normal 2 2 2 2 2 3 2 2 3 2 3" xfId="11437" xr:uid="{00000000-0005-0000-0000-0000B3290000}"/>
    <cellStyle name="Normal 2 2 2 2 2 3 2 2 3 2 3 2" xfId="11438" xr:uid="{00000000-0005-0000-0000-0000B4290000}"/>
    <cellStyle name="Normal 2 2 2 2 2 3 2 2 3 2 4" xfId="11439" xr:uid="{00000000-0005-0000-0000-0000B5290000}"/>
    <cellStyle name="Normal 2 2 2 2 2 3 2 2 3 2 4 2" xfId="11440" xr:uid="{00000000-0005-0000-0000-0000B6290000}"/>
    <cellStyle name="Normal 2 2 2 2 2 3 2 2 3 2 5" xfId="11441" xr:uid="{00000000-0005-0000-0000-0000B7290000}"/>
    <cellStyle name="Normal 2 2 2 2 2 3 2 2 3 2 5 2" xfId="11442" xr:uid="{00000000-0005-0000-0000-0000B8290000}"/>
    <cellStyle name="Normal 2 2 2 2 2 3 2 2 3 2 6" xfId="11443" xr:uid="{00000000-0005-0000-0000-0000B9290000}"/>
    <cellStyle name="Normal 2 2 2 2 2 3 2 2 3 2 6 2" xfId="11444" xr:uid="{00000000-0005-0000-0000-0000BA290000}"/>
    <cellStyle name="Normal 2 2 2 2 2 3 2 2 3 2 7" xfId="11445" xr:uid="{00000000-0005-0000-0000-0000BB290000}"/>
    <cellStyle name="Normal 2 2 2 2 2 3 2 2 3 2 7 2" xfId="11446" xr:uid="{00000000-0005-0000-0000-0000BC290000}"/>
    <cellStyle name="Normal 2 2 2 2 2 3 2 2 3 2 8" xfId="11447" xr:uid="{00000000-0005-0000-0000-0000BD290000}"/>
    <cellStyle name="Normal 2 2 2 2 2 3 2 2 3 2 8 2" xfId="11448" xr:uid="{00000000-0005-0000-0000-0000BE290000}"/>
    <cellStyle name="Normal 2 2 2 2 2 3 2 2 3 2 9" xfId="11449" xr:uid="{00000000-0005-0000-0000-0000BF290000}"/>
    <cellStyle name="Normal 2 2 2 2 2 3 2 2 3 2 9 2" xfId="11450" xr:uid="{00000000-0005-0000-0000-0000C0290000}"/>
    <cellStyle name="Normal 2 2 2 2 2 3 2 2 3 3" xfId="11451" xr:uid="{00000000-0005-0000-0000-0000C1290000}"/>
    <cellStyle name="Normal 2 2 2 2 2 3 2 2 3 3 10" xfId="11452" xr:uid="{00000000-0005-0000-0000-0000C2290000}"/>
    <cellStyle name="Normal 2 2 2 2 2 3 2 2 3 3 10 2" xfId="11453" xr:uid="{00000000-0005-0000-0000-0000C3290000}"/>
    <cellStyle name="Normal 2 2 2 2 2 3 2 2 3 3 11" xfId="11454" xr:uid="{00000000-0005-0000-0000-0000C4290000}"/>
    <cellStyle name="Normal 2 2 2 2 2 3 2 2 3 3 2" xfId="11455" xr:uid="{00000000-0005-0000-0000-0000C5290000}"/>
    <cellStyle name="Normal 2 2 2 2 2 3 2 2 3 3 2 2" xfId="11456" xr:uid="{00000000-0005-0000-0000-0000C6290000}"/>
    <cellStyle name="Normal 2 2 2 2 2 3 2 2 3 3 3" xfId="11457" xr:uid="{00000000-0005-0000-0000-0000C7290000}"/>
    <cellStyle name="Normal 2 2 2 2 2 3 2 2 3 3 3 2" xfId="11458" xr:uid="{00000000-0005-0000-0000-0000C8290000}"/>
    <cellStyle name="Normal 2 2 2 2 2 3 2 2 3 3 4" xfId="11459" xr:uid="{00000000-0005-0000-0000-0000C9290000}"/>
    <cellStyle name="Normal 2 2 2 2 2 3 2 2 3 3 4 2" xfId="11460" xr:uid="{00000000-0005-0000-0000-0000CA290000}"/>
    <cellStyle name="Normal 2 2 2 2 2 3 2 2 3 3 5" xfId="11461" xr:uid="{00000000-0005-0000-0000-0000CB290000}"/>
    <cellStyle name="Normal 2 2 2 2 2 3 2 2 3 3 5 2" xfId="11462" xr:uid="{00000000-0005-0000-0000-0000CC290000}"/>
    <cellStyle name="Normal 2 2 2 2 2 3 2 2 3 3 6" xfId="11463" xr:uid="{00000000-0005-0000-0000-0000CD290000}"/>
    <cellStyle name="Normal 2 2 2 2 2 3 2 2 3 3 6 2" xfId="11464" xr:uid="{00000000-0005-0000-0000-0000CE290000}"/>
    <cellStyle name="Normal 2 2 2 2 2 3 2 2 3 3 7" xfId="11465" xr:uid="{00000000-0005-0000-0000-0000CF290000}"/>
    <cellStyle name="Normal 2 2 2 2 2 3 2 2 3 3 7 2" xfId="11466" xr:uid="{00000000-0005-0000-0000-0000D0290000}"/>
    <cellStyle name="Normal 2 2 2 2 2 3 2 2 3 3 8" xfId="11467" xr:uid="{00000000-0005-0000-0000-0000D1290000}"/>
    <cellStyle name="Normal 2 2 2 2 2 3 2 2 3 3 8 2" xfId="11468" xr:uid="{00000000-0005-0000-0000-0000D2290000}"/>
    <cellStyle name="Normal 2 2 2 2 2 3 2 2 3 3 9" xfId="11469" xr:uid="{00000000-0005-0000-0000-0000D3290000}"/>
    <cellStyle name="Normal 2 2 2 2 2 3 2 2 3 3 9 2" xfId="11470" xr:uid="{00000000-0005-0000-0000-0000D4290000}"/>
    <cellStyle name="Normal 2 2 2 2 2 3 2 2 3 4" xfId="11471" xr:uid="{00000000-0005-0000-0000-0000D5290000}"/>
    <cellStyle name="Normal 2 2 2 2 2 3 2 2 3 4 2" xfId="11472" xr:uid="{00000000-0005-0000-0000-0000D6290000}"/>
    <cellStyle name="Normal 2 2 2 2 2 3 2 2 3 5" xfId="11473" xr:uid="{00000000-0005-0000-0000-0000D7290000}"/>
    <cellStyle name="Normal 2 2 2 2 2 3 2 2 3 5 2" xfId="11474" xr:uid="{00000000-0005-0000-0000-0000D8290000}"/>
    <cellStyle name="Normal 2 2 2 2 2 3 2 2 3 6" xfId="11475" xr:uid="{00000000-0005-0000-0000-0000D9290000}"/>
    <cellStyle name="Normal 2 2 2 2 2 3 2 2 3 6 2" xfId="11476" xr:uid="{00000000-0005-0000-0000-0000DA290000}"/>
    <cellStyle name="Normal 2 2 2 2 2 3 2 2 3 7" xfId="11477" xr:uid="{00000000-0005-0000-0000-0000DB290000}"/>
    <cellStyle name="Normal 2 2 2 2 2 3 2 2 3 7 2" xfId="11478" xr:uid="{00000000-0005-0000-0000-0000DC290000}"/>
    <cellStyle name="Normal 2 2 2 2 2 3 2 2 3 8" xfId="11479" xr:uid="{00000000-0005-0000-0000-0000DD290000}"/>
    <cellStyle name="Normal 2 2 2 2 2 3 2 2 3 8 2" xfId="11480" xr:uid="{00000000-0005-0000-0000-0000DE290000}"/>
    <cellStyle name="Normal 2 2 2 2 2 3 2 2 3 9" xfId="11481" xr:uid="{00000000-0005-0000-0000-0000DF290000}"/>
    <cellStyle name="Normal 2 2 2 2 2 3 2 2 3 9 2" xfId="11482" xr:uid="{00000000-0005-0000-0000-0000E0290000}"/>
    <cellStyle name="Normal 2 2 2 2 2 3 2 2 4" xfId="258" xr:uid="{00000000-0005-0000-0000-0000E1290000}"/>
    <cellStyle name="Normal 2 2 2 2 2 3 2 2 4 10" xfId="11483" xr:uid="{00000000-0005-0000-0000-0000E2290000}"/>
    <cellStyle name="Normal 2 2 2 2 2 3 2 2 4 10 2" xfId="11484" xr:uid="{00000000-0005-0000-0000-0000E3290000}"/>
    <cellStyle name="Normal 2 2 2 2 2 3 2 2 4 11" xfId="11485" xr:uid="{00000000-0005-0000-0000-0000E4290000}"/>
    <cellStyle name="Normal 2 2 2 2 2 3 2 2 4 11 2" xfId="11486" xr:uid="{00000000-0005-0000-0000-0000E5290000}"/>
    <cellStyle name="Normal 2 2 2 2 2 3 2 2 4 12" xfId="11487" xr:uid="{00000000-0005-0000-0000-0000E6290000}"/>
    <cellStyle name="Normal 2 2 2 2 2 3 2 2 4 12 2" xfId="11488" xr:uid="{00000000-0005-0000-0000-0000E7290000}"/>
    <cellStyle name="Normal 2 2 2 2 2 3 2 2 4 13" xfId="11489" xr:uid="{00000000-0005-0000-0000-0000E8290000}"/>
    <cellStyle name="Normal 2 2 2 2 2 3 2 2 4 2" xfId="11490" xr:uid="{00000000-0005-0000-0000-0000E9290000}"/>
    <cellStyle name="Normal 2 2 2 2 2 3 2 2 4 2 10" xfId="11491" xr:uid="{00000000-0005-0000-0000-0000EA290000}"/>
    <cellStyle name="Normal 2 2 2 2 2 3 2 2 4 2 10 2" xfId="11492" xr:uid="{00000000-0005-0000-0000-0000EB290000}"/>
    <cellStyle name="Normal 2 2 2 2 2 3 2 2 4 2 11" xfId="11493" xr:uid="{00000000-0005-0000-0000-0000EC290000}"/>
    <cellStyle name="Normal 2 2 2 2 2 3 2 2 4 2 11 2" xfId="11494" xr:uid="{00000000-0005-0000-0000-0000ED290000}"/>
    <cellStyle name="Normal 2 2 2 2 2 3 2 2 4 2 12" xfId="11495" xr:uid="{00000000-0005-0000-0000-0000EE290000}"/>
    <cellStyle name="Normal 2 2 2 2 2 3 2 2 4 2 2" xfId="11496" xr:uid="{00000000-0005-0000-0000-0000EF290000}"/>
    <cellStyle name="Normal 2 2 2 2 2 3 2 2 4 2 2 10" xfId="11497" xr:uid="{00000000-0005-0000-0000-0000F0290000}"/>
    <cellStyle name="Normal 2 2 2 2 2 3 2 2 4 2 2 10 2" xfId="11498" xr:uid="{00000000-0005-0000-0000-0000F1290000}"/>
    <cellStyle name="Normal 2 2 2 2 2 3 2 2 4 2 2 11" xfId="11499" xr:uid="{00000000-0005-0000-0000-0000F2290000}"/>
    <cellStyle name="Normal 2 2 2 2 2 3 2 2 4 2 2 2" xfId="11500" xr:uid="{00000000-0005-0000-0000-0000F3290000}"/>
    <cellStyle name="Normal 2 2 2 2 2 3 2 2 4 2 2 2 2" xfId="11501" xr:uid="{00000000-0005-0000-0000-0000F4290000}"/>
    <cellStyle name="Normal 2 2 2 2 2 3 2 2 4 2 2 3" xfId="11502" xr:uid="{00000000-0005-0000-0000-0000F5290000}"/>
    <cellStyle name="Normal 2 2 2 2 2 3 2 2 4 2 2 3 2" xfId="11503" xr:uid="{00000000-0005-0000-0000-0000F6290000}"/>
    <cellStyle name="Normal 2 2 2 2 2 3 2 2 4 2 2 4" xfId="11504" xr:uid="{00000000-0005-0000-0000-0000F7290000}"/>
    <cellStyle name="Normal 2 2 2 2 2 3 2 2 4 2 2 4 2" xfId="11505" xr:uid="{00000000-0005-0000-0000-0000F8290000}"/>
    <cellStyle name="Normal 2 2 2 2 2 3 2 2 4 2 2 5" xfId="11506" xr:uid="{00000000-0005-0000-0000-0000F9290000}"/>
    <cellStyle name="Normal 2 2 2 2 2 3 2 2 4 2 2 5 2" xfId="11507" xr:uid="{00000000-0005-0000-0000-0000FA290000}"/>
    <cellStyle name="Normal 2 2 2 2 2 3 2 2 4 2 2 6" xfId="11508" xr:uid="{00000000-0005-0000-0000-0000FB290000}"/>
    <cellStyle name="Normal 2 2 2 2 2 3 2 2 4 2 2 6 2" xfId="11509" xr:uid="{00000000-0005-0000-0000-0000FC290000}"/>
    <cellStyle name="Normal 2 2 2 2 2 3 2 2 4 2 2 7" xfId="11510" xr:uid="{00000000-0005-0000-0000-0000FD290000}"/>
    <cellStyle name="Normal 2 2 2 2 2 3 2 2 4 2 2 7 2" xfId="11511" xr:uid="{00000000-0005-0000-0000-0000FE290000}"/>
    <cellStyle name="Normal 2 2 2 2 2 3 2 2 4 2 2 8" xfId="11512" xr:uid="{00000000-0005-0000-0000-0000FF290000}"/>
    <cellStyle name="Normal 2 2 2 2 2 3 2 2 4 2 2 8 2" xfId="11513" xr:uid="{00000000-0005-0000-0000-0000002A0000}"/>
    <cellStyle name="Normal 2 2 2 2 2 3 2 2 4 2 2 9" xfId="11514" xr:uid="{00000000-0005-0000-0000-0000012A0000}"/>
    <cellStyle name="Normal 2 2 2 2 2 3 2 2 4 2 2 9 2" xfId="11515" xr:uid="{00000000-0005-0000-0000-0000022A0000}"/>
    <cellStyle name="Normal 2 2 2 2 2 3 2 2 4 2 3" xfId="11516" xr:uid="{00000000-0005-0000-0000-0000032A0000}"/>
    <cellStyle name="Normal 2 2 2 2 2 3 2 2 4 2 3 2" xfId="11517" xr:uid="{00000000-0005-0000-0000-0000042A0000}"/>
    <cellStyle name="Normal 2 2 2 2 2 3 2 2 4 2 4" xfId="11518" xr:uid="{00000000-0005-0000-0000-0000052A0000}"/>
    <cellStyle name="Normal 2 2 2 2 2 3 2 2 4 2 4 2" xfId="11519" xr:uid="{00000000-0005-0000-0000-0000062A0000}"/>
    <cellStyle name="Normal 2 2 2 2 2 3 2 2 4 2 5" xfId="11520" xr:uid="{00000000-0005-0000-0000-0000072A0000}"/>
    <cellStyle name="Normal 2 2 2 2 2 3 2 2 4 2 5 2" xfId="11521" xr:uid="{00000000-0005-0000-0000-0000082A0000}"/>
    <cellStyle name="Normal 2 2 2 2 2 3 2 2 4 2 6" xfId="11522" xr:uid="{00000000-0005-0000-0000-0000092A0000}"/>
    <cellStyle name="Normal 2 2 2 2 2 3 2 2 4 2 6 2" xfId="11523" xr:uid="{00000000-0005-0000-0000-00000A2A0000}"/>
    <cellStyle name="Normal 2 2 2 2 2 3 2 2 4 2 7" xfId="11524" xr:uid="{00000000-0005-0000-0000-00000B2A0000}"/>
    <cellStyle name="Normal 2 2 2 2 2 3 2 2 4 2 7 2" xfId="11525" xr:uid="{00000000-0005-0000-0000-00000C2A0000}"/>
    <cellStyle name="Normal 2 2 2 2 2 3 2 2 4 2 8" xfId="11526" xr:uid="{00000000-0005-0000-0000-00000D2A0000}"/>
    <cellStyle name="Normal 2 2 2 2 2 3 2 2 4 2 8 2" xfId="11527" xr:uid="{00000000-0005-0000-0000-00000E2A0000}"/>
    <cellStyle name="Normal 2 2 2 2 2 3 2 2 4 2 9" xfId="11528" xr:uid="{00000000-0005-0000-0000-00000F2A0000}"/>
    <cellStyle name="Normal 2 2 2 2 2 3 2 2 4 2 9 2" xfId="11529" xr:uid="{00000000-0005-0000-0000-0000102A0000}"/>
    <cellStyle name="Normal 2 2 2 2 2 3 2 2 4 3" xfId="11530" xr:uid="{00000000-0005-0000-0000-0000112A0000}"/>
    <cellStyle name="Normal 2 2 2 2 2 3 2 2 4 3 10" xfId="11531" xr:uid="{00000000-0005-0000-0000-0000122A0000}"/>
    <cellStyle name="Normal 2 2 2 2 2 3 2 2 4 3 10 2" xfId="11532" xr:uid="{00000000-0005-0000-0000-0000132A0000}"/>
    <cellStyle name="Normal 2 2 2 2 2 3 2 2 4 3 11" xfId="11533" xr:uid="{00000000-0005-0000-0000-0000142A0000}"/>
    <cellStyle name="Normal 2 2 2 2 2 3 2 2 4 3 2" xfId="11534" xr:uid="{00000000-0005-0000-0000-0000152A0000}"/>
    <cellStyle name="Normal 2 2 2 2 2 3 2 2 4 3 2 2" xfId="11535" xr:uid="{00000000-0005-0000-0000-0000162A0000}"/>
    <cellStyle name="Normal 2 2 2 2 2 3 2 2 4 3 3" xfId="11536" xr:uid="{00000000-0005-0000-0000-0000172A0000}"/>
    <cellStyle name="Normal 2 2 2 2 2 3 2 2 4 3 3 2" xfId="11537" xr:uid="{00000000-0005-0000-0000-0000182A0000}"/>
    <cellStyle name="Normal 2 2 2 2 2 3 2 2 4 3 4" xfId="11538" xr:uid="{00000000-0005-0000-0000-0000192A0000}"/>
    <cellStyle name="Normal 2 2 2 2 2 3 2 2 4 3 4 2" xfId="11539" xr:uid="{00000000-0005-0000-0000-00001A2A0000}"/>
    <cellStyle name="Normal 2 2 2 2 2 3 2 2 4 3 5" xfId="11540" xr:uid="{00000000-0005-0000-0000-00001B2A0000}"/>
    <cellStyle name="Normal 2 2 2 2 2 3 2 2 4 3 5 2" xfId="11541" xr:uid="{00000000-0005-0000-0000-00001C2A0000}"/>
    <cellStyle name="Normal 2 2 2 2 2 3 2 2 4 3 6" xfId="11542" xr:uid="{00000000-0005-0000-0000-00001D2A0000}"/>
    <cellStyle name="Normal 2 2 2 2 2 3 2 2 4 3 6 2" xfId="11543" xr:uid="{00000000-0005-0000-0000-00001E2A0000}"/>
    <cellStyle name="Normal 2 2 2 2 2 3 2 2 4 3 7" xfId="11544" xr:uid="{00000000-0005-0000-0000-00001F2A0000}"/>
    <cellStyle name="Normal 2 2 2 2 2 3 2 2 4 3 7 2" xfId="11545" xr:uid="{00000000-0005-0000-0000-0000202A0000}"/>
    <cellStyle name="Normal 2 2 2 2 2 3 2 2 4 3 8" xfId="11546" xr:uid="{00000000-0005-0000-0000-0000212A0000}"/>
    <cellStyle name="Normal 2 2 2 2 2 3 2 2 4 3 8 2" xfId="11547" xr:uid="{00000000-0005-0000-0000-0000222A0000}"/>
    <cellStyle name="Normal 2 2 2 2 2 3 2 2 4 3 9" xfId="11548" xr:uid="{00000000-0005-0000-0000-0000232A0000}"/>
    <cellStyle name="Normal 2 2 2 2 2 3 2 2 4 3 9 2" xfId="11549" xr:uid="{00000000-0005-0000-0000-0000242A0000}"/>
    <cellStyle name="Normal 2 2 2 2 2 3 2 2 4 4" xfId="11550" xr:uid="{00000000-0005-0000-0000-0000252A0000}"/>
    <cellStyle name="Normal 2 2 2 2 2 3 2 2 4 4 2" xfId="11551" xr:uid="{00000000-0005-0000-0000-0000262A0000}"/>
    <cellStyle name="Normal 2 2 2 2 2 3 2 2 4 5" xfId="11552" xr:uid="{00000000-0005-0000-0000-0000272A0000}"/>
    <cellStyle name="Normal 2 2 2 2 2 3 2 2 4 5 2" xfId="11553" xr:uid="{00000000-0005-0000-0000-0000282A0000}"/>
    <cellStyle name="Normal 2 2 2 2 2 3 2 2 4 6" xfId="11554" xr:uid="{00000000-0005-0000-0000-0000292A0000}"/>
    <cellStyle name="Normal 2 2 2 2 2 3 2 2 4 6 2" xfId="11555" xr:uid="{00000000-0005-0000-0000-00002A2A0000}"/>
    <cellStyle name="Normal 2 2 2 2 2 3 2 2 4 7" xfId="11556" xr:uid="{00000000-0005-0000-0000-00002B2A0000}"/>
    <cellStyle name="Normal 2 2 2 2 2 3 2 2 4 7 2" xfId="11557" xr:uid="{00000000-0005-0000-0000-00002C2A0000}"/>
    <cellStyle name="Normal 2 2 2 2 2 3 2 2 4 8" xfId="11558" xr:uid="{00000000-0005-0000-0000-00002D2A0000}"/>
    <cellStyle name="Normal 2 2 2 2 2 3 2 2 4 8 2" xfId="11559" xr:uid="{00000000-0005-0000-0000-00002E2A0000}"/>
    <cellStyle name="Normal 2 2 2 2 2 3 2 2 4 9" xfId="11560" xr:uid="{00000000-0005-0000-0000-00002F2A0000}"/>
    <cellStyle name="Normal 2 2 2 2 2 3 2 2 4 9 2" xfId="11561" xr:uid="{00000000-0005-0000-0000-0000302A0000}"/>
    <cellStyle name="Normal 2 2 2 2 2 3 2 2 5" xfId="259" xr:uid="{00000000-0005-0000-0000-0000312A0000}"/>
    <cellStyle name="Normal 2 2 2 2 2 3 2 2 5 10" xfId="11562" xr:uid="{00000000-0005-0000-0000-0000322A0000}"/>
    <cellStyle name="Normal 2 2 2 2 2 3 2 2 5 10 2" xfId="11563" xr:uid="{00000000-0005-0000-0000-0000332A0000}"/>
    <cellStyle name="Normal 2 2 2 2 2 3 2 2 5 11" xfId="11564" xr:uid="{00000000-0005-0000-0000-0000342A0000}"/>
    <cellStyle name="Normal 2 2 2 2 2 3 2 2 5 11 2" xfId="11565" xr:uid="{00000000-0005-0000-0000-0000352A0000}"/>
    <cellStyle name="Normal 2 2 2 2 2 3 2 2 5 12" xfId="11566" xr:uid="{00000000-0005-0000-0000-0000362A0000}"/>
    <cellStyle name="Normal 2 2 2 2 2 3 2 2 5 12 2" xfId="11567" xr:uid="{00000000-0005-0000-0000-0000372A0000}"/>
    <cellStyle name="Normal 2 2 2 2 2 3 2 2 5 13" xfId="11568" xr:uid="{00000000-0005-0000-0000-0000382A0000}"/>
    <cellStyle name="Normal 2 2 2 2 2 3 2 2 5 2" xfId="11569" xr:uid="{00000000-0005-0000-0000-0000392A0000}"/>
    <cellStyle name="Normal 2 2 2 2 2 3 2 2 5 2 10" xfId="11570" xr:uid="{00000000-0005-0000-0000-00003A2A0000}"/>
    <cellStyle name="Normal 2 2 2 2 2 3 2 2 5 2 10 2" xfId="11571" xr:uid="{00000000-0005-0000-0000-00003B2A0000}"/>
    <cellStyle name="Normal 2 2 2 2 2 3 2 2 5 2 11" xfId="11572" xr:uid="{00000000-0005-0000-0000-00003C2A0000}"/>
    <cellStyle name="Normal 2 2 2 2 2 3 2 2 5 2 11 2" xfId="11573" xr:uid="{00000000-0005-0000-0000-00003D2A0000}"/>
    <cellStyle name="Normal 2 2 2 2 2 3 2 2 5 2 12" xfId="11574" xr:uid="{00000000-0005-0000-0000-00003E2A0000}"/>
    <cellStyle name="Normal 2 2 2 2 2 3 2 2 5 2 2" xfId="11575" xr:uid="{00000000-0005-0000-0000-00003F2A0000}"/>
    <cellStyle name="Normal 2 2 2 2 2 3 2 2 5 2 2 10" xfId="11576" xr:uid="{00000000-0005-0000-0000-0000402A0000}"/>
    <cellStyle name="Normal 2 2 2 2 2 3 2 2 5 2 2 10 2" xfId="11577" xr:uid="{00000000-0005-0000-0000-0000412A0000}"/>
    <cellStyle name="Normal 2 2 2 2 2 3 2 2 5 2 2 11" xfId="11578" xr:uid="{00000000-0005-0000-0000-0000422A0000}"/>
    <cellStyle name="Normal 2 2 2 2 2 3 2 2 5 2 2 2" xfId="11579" xr:uid="{00000000-0005-0000-0000-0000432A0000}"/>
    <cellStyle name="Normal 2 2 2 2 2 3 2 2 5 2 2 2 2" xfId="11580" xr:uid="{00000000-0005-0000-0000-0000442A0000}"/>
    <cellStyle name="Normal 2 2 2 2 2 3 2 2 5 2 2 3" xfId="11581" xr:uid="{00000000-0005-0000-0000-0000452A0000}"/>
    <cellStyle name="Normal 2 2 2 2 2 3 2 2 5 2 2 3 2" xfId="11582" xr:uid="{00000000-0005-0000-0000-0000462A0000}"/>
    <cellStyle name="Normal 2 2 2 2 2 3 2 2 5 2 2 4" xfId="11583" xr:uid="{00000000-0005-0000-0000-0000472A0000}"/>
    <cellStyle name="Normal 2 2 2 2 2 3 2 2 5 2 2 4 2" xfId="11584" xr:uid="{00000000-0005-0000-0000-0000482A0000}"/>
    <cellStyle name="Normal 2 2 2 2 2 3 2 2 5 2 2 5" xfId="11585" xr:uid="{00000000-0005-0000-0000-0000492A0000}"/>
    <cellStyle name="Normal 2 2 2 2 2 3 2 2 5 2 2 5 2" xfId="11586" xr:uid="{00000000-0005-0000-0000-00004A2A0000}"/>
    <cellStyle name="Normal 2 2 2 2 2 3 2 2 5 2 2 6" xfId="11587" xr:uid="{00000000-0005-0000-0000-00004B2A0000}"/>
    <cellStyle name="Normal 2 2 2 2 2 3 2 2 5 2 2 6 2" xfId="11588" xr:uid="{00000000-0005-0000-0000-00004C2A0000}"/>
    <cellStyle name="Normal 2 2 2 2 2 3 2 2 5 2 2 7" xfId="11589" xr:uid="{00000000-0005-0000-0000-00004D2A0000}"/>
    <cellStyle name="Normal 2 2 2 2 2 3 2 2 5 2 2 7 2" xfId="11590" xr:uid="{00000000-0005-0000-0000-00004E2A0000}"/>
    <cellStyle name="Normal 2 2 2 2 2 3 2 2 5 2 2 8" xfId="11591" xr:uid="{00000000-0005-0000-0000-00004F2A0000}"/>
    <cellStyle name="Normal 2 2 2 2 2 3 2 2 5 2 2 8 2" xfId="11592" xr:uid="{00000000-0005-0000-0000-0000502A0000}"/>
    <cellStyle name="Normal 2 2 2 2 2 3 2 2 5 2 2 9" xfId="11593" xr:uid="{00000000-0005-0000-0000-0000512A0000}"/>
    <cellStyle name="Normal 2 2 2 2 2 3 2 2 5 2 2 9 2" xfId="11594" xr:uid="{00000000-0005-0000-0000-0000522A0000}"/>
    <cellStyle name="Normal 2 2 2 2 2 3 2 2 5 2 3" xfId="11595" xr:uid="{00000000-0005-0000-0000-0000532A0000}"/>
    <cellStyle name="Normal 2 2 2 2 2 3 2 2 5 2 3 2" xfId="11596" xr:uid="{00000000-0005-0000-0000-0000542A0000}"/>
    <cellStyle name="Normal 2 2 2 2 2 3 2 2 5 2 4" xfId="11597" xr:uid="{00000000-0005-0000-0000-0000552A0000}"/>
    <cellStyle name="Normal 2 2 2 2 2 3 2 2 5 2 4 2" xfId="11598" xr:uid="{00000000-0005-0000-0000-0000562A0000}"/>
    <cellStyle name="Normal 2 2 2 2 2 3 2 2 5 2 5" xfId="11599" xr:uid="{00000000-0005-0000-0000-0000572A0000}"/>
    <cellStyle name="Normal 2 2 2 2 2 3 2 2 5 2 5 2" xfId="11600" xr:uid="{00000000-0005-0000-0000-0000582A0000}"/>
    <cellStyle name="Normal 2 2 2 2 2 3 2 2 5 2 6" xfId="11601" xr:uid="{00000000-0005-0000-0000-0000592A0000}"/>
    <cellStyle name="Normal 2 2 2 2 2 3 2 2 5 2 6 2" xfId="11602" xr:uid="{00000000-0005-0000-0000-00005A2A0000}"/>
    <cellStyle name="Normal 2 2 2 2 2 3 2 2 5 2 7" xfId="11603" xr:uid="{00000000-0005-0000-0000-00005B2A0000}"/>
    <cellStyle name="Normal 2 2 2 2 2 3 2 2 5 2 7 2" xfId="11604" xr:uid="{00000000-0005-0000-0000-00005C2A0000}"/>
    <cellStyle name="Normal 2 2 2 2 2 3 2 2 5 2 8" xfId="11605" xr:uid="{00000000-0005-0000-0000-00005D2A0000}"/>
    <cellStyle name="Normal 2 2 2 2 2 3 2 2 5 2 8 2" xfId="11606" xr:uid="{00000000-0005-0000-0000-00005E2A0000}"/>
    <cellStyle name="Normal 2 2 2 2 2 3 2 2 5 2 9" xfId="11607" xr:uid="{00000000-0005-0000-0000-00005F2A0000}"/>
    <cellStyle name="Normal 2 2 2 2 2 3 2 2 5 2 9 2" xfId="11608" xr:uid="{00000000-0005-0000-0000-0000602A0000}"/>
    <cellStyle name="Normal 2 2 2 2 2 3 2 2 5 3" xfId="11609" xr:uid="{00000000-0005-0000-0000-0000612A0000}"/>
    <cellStyle name="Normal 2 2 2 2 2 3 2 2 5 3 10" xfId="11610" xr:uid="{00000000-0005-0000-0000-0000622A0000}"/>
    <cellStyle name="Normal 2 2 2 2 2 3 2 2 5 3 10 2" xfId="11611" xr:uid="{00000000-0005-0000-0000-0000632A0000}"/>
    <cellStyle name="Normal 2 2 2 2 2 3 2 2 5 3 11" xfId="11612" xr:uid="{00000000-0005-0000-0000-0000642A0000}"/>
    <cellStyle name="Normal 2 2 2 2 2 3 2 2 5 3 2" xfId="11613" xr:uid="{00000000-0005-0000-0000-0000652A0000}"/>
    <cellStyle name="Normal 2 2 2 2 2 3 2 2 5 3 2 2" xfId="11614" xr:uid="{00000000-0005-0000-0000-0000662A0000}"/>
    <cellStyle name="Normal 2 2 2 2 2 3 2 2 5 3 3" xfId="11615" xr:uid="{00000000-0005-0000-0000-0000672A0000}"/>
    <cellStyle name="Normal 2 2 2 2 2 3 2 2 5 3 3 2" xfId="11616" xr:uid="{00000000-0005-0000-0000-0000682A0000}"/>
    <cellStyle name="Normal 2 2 2 2 2 3 2 2 5 3 4" xfId="11617" xr:uid="{00000000-0005-0000-0000-0000692A0000}"/>
    <cellStyle name="Normal 2 2 2 2 2 3 2 2 5 3 4 2" xfId="11618" xr:uid="{00000000-0005-0000-0000-00006A2A0000}"/>
    <cellStyle name="Normal 2 2 2 2 2 3 2 2 5 3 5" xfId="11619" xr:uid="{00000000-0005-0000-0000-00006B2A0000}"/>
    <cellStyle name="Normal 2 2 2 2 2 3 2 2 5 3 5 2" xfId="11620" xr:uid="{00000000-0005-0000-0000-00006C2A0000}"/>
    <cellStyle name="Normal 2 2 2 2 2 3 2 2 5 3 6" xfId="11621" xr:uid="{00000000-0005-0000-0000-00006D2A0000}"/>
    <cellStyle name="Normal 2 2 2 2 2 3 2 2 5 3 6 2" xfId="11622" xr:uid="{00000000-0005-0000-0000-00006E2A0000}"/>
    <cellStyle name="Normal 2 2 2 2 2 3 2 2 5 3 7" xfId="11623" xr:uid="{00000000-0005-0000-0000-00006F2A0000}"/>
    <cellStyle name="Normal 2 2 2 2 2 3 2 2 5 3 7 2" xfId="11624" xr:uid="{00000000-0005-0000-0000-0000702A0000}"/>
    <cellStyle name="Normal 2 2 2 2 2 3 2 2 5 3 8" xfId="11625" xr:uid="{00000000-0005-0000-0000-0000712A0000}"/>
    <cellStyle name="Normal 2 2 2 2 2 3 2 2 5 3 8 2" xfId="11626" xr:uid="{00000000-0005-0000-0000-0000722A0000}"/>
    <cellStyle name="Normal 2 2 2 2 2 3 2 2 5 3 9" xfId="11627" xr:uid="{00000000-0005-0000-0000-0000732A0000}"/>
    <cellStyle name="Normal 2 2 2 2 2 3 2 2 5 3 9 2" xfId="11628" xr:uid="{00000000-0005-0000-0000-0000742A0000}"/>
    <cellStyle name="Normal 2 2 2 2 2 3 2 2 5 4" xfId="11629" xr:uid="{00000000-0005-0000-0000-0000752A0000}"/>
    <cellStyle name="Normal 2 2 2 2 2 3 2 2 5 4 2" xfId="11630" xr:uid="{00000000-0005-0000-0000-0000762A0000}"/>
    <cellStyle name="Normal 2 2 2 2 2 3 2 2 5 5" xfId="11631" xr:uid="{00000000-0005-0000-0000-0000772A0000}"/>
    <cellStyle name="Normal 2 2 2 2 2 3 2 2 5 5 2" xfId="11632" xr:uid="{00000000-0005-0000-0000-0000782A0000}"/>
    <cellStyle name="Normal 2 2 2 2 2 3 2 2 5 6" xfId="11633" xr:uid="{00000000-0005-0000-0000-0000792A0000}"/>
    <cellStyle name="Normal 2 2 2 2 2 3 2 2 5 6 2" xfId="11634" xr:uid="{00000000-0005-0000-0000-00007A2A0000}"/>
    <cellStyle name="Normal 2 2 2 2 2 3 2 2 5 7" xfId="11635" xr:uid="{00000000-0005-0000-0000-00007B2A0000}"/>
    <cellStyle name="Normal 2 2 2 2 2 3 2 2 5 7 2" xfId="11636" xr:uid="{00000000-0005-0000-0000-00007C2A0000}"/>
    <cellStyle name="Normal 2 2 2 2 2 3 2 2 5 8" xfId="11637" xr:uid="{00000000-0005-0000-0000-00007D2A0000}"/>
    <cellStyle name="Normal 2 2 2 2 2 3 2 2 5 8 2" xfId="11638" xr:uid="{00000000-0005-0000-0000-00007E2A0000}"/>
    <cellStyle name="Normal 2 2 2 2 2 3 2 2 5 9" xfId="11639" xr:uid="{00000000-0005-0000-0000-00007F2A0000}"/>
    <cellStyle name="Normal 2 2 2 2 2 3 2 2 5 9 2" xfId="11640" xr:uid="{00000000-0005-0000-0000-0000802A0000}"/>
    <cellStyle name="Normal 2 2 2 2 2 3 2 2 6" xfId="260" xr:uid="{00000000-0005-0000-0000-0000812A0000}"/>
    <cellStyle name="Normal 2 2 2 2 2 3 2 3" xfId="261" xr:uid="{00000000-0005-0000-0000-0000822A0000}"/>
    <cellStyle name="Normal 2 2 2 2 2 3 2 3 2" xfId="262" xr:uid="{00000000-0005-0000-0000-0000832A0000}"/>
    <cellStyle name="Normal 2 2 2 2 2 3 2 4" xfId="263" xr:uid="{00000000-0005-0000-0000-0000842A0000}"/>
    <cellStyle name="Normal 2 2 2 2 2 3 2 4 2" xfId="264" xr:uid="{00000000-0005-0000-0000-0000852A0000}"/>
    <cellStyle name="Normal 2 2 2 2 2 3 2 5" xfId="265" xr:uid="{00000000-0005-0000-0000-0000862A0000}"/>
    <cellStyle name="Normal 2 2 2 2 2 3 2 5 2" xfId="266" xr:uid="{00000000-0005-0000-0000-0000872A0000}"/>
    <cellStyle name="Normal 2 2 2 2 2 3 2 6" xfId="11641" xr:uid="{00000000-0005-0000-0000-0000882A0000}"/>
    <cellStyle name="Normal 2 2 2 2 2 3 2 6 10" xfId="11642" xr:uid="{00000000-0005-0000-0000-0000892A0000}"/>
    <cellStyle name="Normal 2 2 2 2 2 3 2 6 10 2" xfId="11643" xr:uid="{00000000-0005-0000-0000-00008A2A0000}"/>
    <cellStyle name="Normal 2 2 2 2 2 3 2 6 11" xfId="11644" xr:uid="{00000000-0005-0000-0000-00008B2A0000}"/>
    <cellStyle name="Normal 2 2 2 2 2 3 2 6 11 2" xfId="11645" xr:uid="{00000000-0005-0000-0000-00008C2A0000}"/>
    <cellStyle name="Normal 2 2 2 2 2 3 2 6 12" xfId="11646" xr:uid="{00000000-0005-0000-0000-00008D2A0000}"/>
    <cellStyle name="Normal 2 2 2 2 2 3 2 6 2" xfId="11647" xr:uid="{00000000-0005-0000-0000-00008E2A0000}"/>
    <cellStyle name="Normal 2 2 2 2 2 3 2 6 2 10" xfId="11648" xr:uid="{00000000-0005-0000-0000-00008F2A0000}"/>
    <cellStyle name="Normal 2 2 2 2 2 3 2 6 2 10 2" xfId="11649" xr:uid="{00000000-0005-0000-0000-0000902A0000}"/>
    <cellStyle name="Normal 2 2 2 2 2 3 2 6 2 11" xfId="11650" xr:uid="{00000000-0005-0000-0000-0000912A0000}"/>
    <cellStyle name="Normal 2 2 2 2 2 3 2 6 2 2" xfId="11651" xr:uid="{00000000-0005-0000-0000-0000922A0000}"/>
    <cellStyle name="Normal 2 2 2 2 2 3 2 6 2 2 2" xfId="11652" xr:uid="{00000000-0005-0000-0000-0000932A0000}"/>
    <cellStyle name="Normal 2 2 2 2 2 3 2 6 2 3" xfId="11653" xr:uid="{00000000-0005-0000-0000-0000942A0000}"/>
    <cellStyle name="Normal 2 2 2 2 2 3 2 6 2 3 2" xfId="11654" xr:uid="{00000000-0005-0000-0000-0000952A0000}"/>
    <cellStyle name="Normal 2 2 2 2 2 3 2 6 2 4" xfId="11655" xr:uid="{00000000-0005-0000-0000-0000962A0000}"/>
    <cellStyle name="Normal 2 2 2 2 2 3 2 6 2 4 2" xfId="11656" xr:uid="{00000000-0005-0000-0000-0000972A0000}"/>
    <cellStyle name="Normal 2 2 2 2 2 3 2 6 2 5" xfId="11657" xr:uid="{00000000-0005-0000-0000-0000982A0000}"/>
    <cellStyle name="Normal 2 2 2 2 2 3 2 6 2 5 2" xfId="11658" xr:uid="{00000000-0005-0000-0000-0000992A0000}"/>
    <cellStyle name="Normal 2 2 2 2 2 3 2 6 2 6" xfId="11659" xr:uid="{00000000-0005-0000-0000-00009A2A0000}"/>
    <cellStyle name="Normal 2 2 2 2 2 3 2 6 2 6 2" xfId="11660" xr:uid="{00000000-0005-0000-0000-00009B2A0000}"/>
    <cellStyle name="Normal 2 2 2 2 2 3 2 6 2 7" xfId="11661" xr:uid="{00000000-0005-0000-0000-00009C2A0000}"/>
    <cellStyle name="Normal 2 2 2 2 2 3 2 6 2 7 2" xfId="11662" xr:uid="{00000000-0005-0000-0000-00009D2A0000}"/>
    <cellStyle name="Normal 2 2 2 2 2 3 2 6 2 8" xfId="11663" xr:uid="{00000000-0005-0000-0000-00009E2A0000}"/>
    <cellStyle name="Normal 2 2 2 2 2 3 2 6 2 8 2" xfId="11664" xr:uid="{00000000-0005-0000-0000-00009F2A0000}"/>
    <cellStyle name="Normal 2 2 2 2 2 3 2 6 2 9" xfId="11665" xr:uid="{00000000-0005-0000-0000-0000A02A0000}"/>
    <cellStyle name="Normal 2 2 2 2 2 3 2 6 2 9 2" xfId="11666" xr:uid="{00000000-0005-0000-0000-0000A12A0000}"/>
    <cellStyle name="Normal 2 2 2 2 2 3 2 6 3" xfId="11667" xr:uid="{00000000-0005-0000-0000-0000A22A0000}"/>
    <cellStyle name="Normal 2 2 2 2 2 3 2 6 3 2" xfId="11668" xr:uid="{00000000-0005-0000-0000-0000A32A0000}"/>
    <cellStyle name="Normal 2 2 2 2 2 3 2 6 4" xfId="11669" xr:uid="{00000000-0005-0000-0000-0000A42A0000}"/>
    <cellStyle name="Normal 2 2 2 2 2 3 2 6 4 2" xfId="11670" xr:uid="{00000000-0005-0000-0000-0000A52A0000}"/>
    <cellStyle name="Normal 2 2 2 2 2 3 2 6 5" xfId="11671" xr:uid="{00000000-0005-0000-0000-0000A62A0000}"/>
    <cellStyle name="Normal 2 2 2 2 2 3 2 6 5 2" xfId="11672" xr:uid="{00000000-0005-0000-0000-0000A72A0000}"/>
    <cellStyle name="Normal 2 2 2 2 2 3 2 6 6" xfId="11673" xr:uid="{00000000-0005-0000-0000-0000A82A0000}"/>
    <cellStyle name="Normal 2 2 2 2 2 3 2 6 6 2" xfId="11674" xr:uid="{00000000-0005-0000-0000-0000A92A0000}"/>
    <cellStyle name="Normal 2 2 2 2 2 3 2 6 7" xfId="11675" xr:uid="{00000000-0005-0000-0000-0000AA2A0000}"/>
    <cellStyle name="Normal 2 2 2 2 2 3 2 6 7 2" xfId="11676" xr:uid="{00000000-0005-0000-0000-0000AB2A0000}"/>
    <cellStyle name="Normal 2 2 2 2 2 3 2 6 8" xfId="11677" xr:uid="{00000000-0005-0000-0000-0000AC2A0000}"/>
    <cellStyle name="Normal 2 2 2 2 2 3 2 6 8 2" xfId="11678" xr:uid="{00000000-0005-0000-0000-0000AD2A0000}"/>
    <cellStyle name="Normal 2 2 2 2 2 3 2 6 9" xfId="11679" xr:uid="{00000000-0005-0000-0000-0000AE2A0000}"/>
    <cellStyle name="Normal 2 2 2 2 2 3 2 6 9 2" xfId="11680" xr:uid="{00000000-0005-0000-0000-0000AF2A0000}"/>
    <cellStyle name="Normal 2 2 2 2 2 3 2 7" xfId="11681" xr:uid="{00000000-0005-0000-0000-0000B02A0000}"/>
    <cellStyle name="Normal 2 2 2 2 2 3 2 7 10" xfId="11682" xr:uid="{00000000-0005-0000-0000-0000B12A0000}"/>
    <cellStyle name="Normal 2 2 2 2 2 3 2 7 10 2" xfId="11683" xr:uid="{00000000-0005-0000-0000-0000B22A0000}"/>
    <cellStyle name="Normal 2 2 2 2 2 3 2 7 11" xfId="11684" xr:uid="{00000000-0005-0000-0000-0000B32A0000}"/>
    <cellStyle name="Normal 2 2 2 2 2 3 2 7 2" xfId="11685" xr:uid="{00000000-0005-0000-0000-0000B42A0000}"/>
    <cellStyle name="Normal 2 2 2 2 2 3 2 7 2 2" xfId="11686" xr:uid="{00000000-0005-0000-0000-0000B52A0000}"/>
    <cellStyle name="Normal 2 2 2 2 2 3 2 7 3" xfId="11687" xr:uid="{00000000-0005-0000-0000-0000B62A0000}"/>
    <cellStyle name="Normal 2 2 2 2 2 3 2 7 3 2" xfId="11688" xr:uid="{00000000-0005-0000-0000-0000B72A0000}"/>
    <cellStyle name="Normal 2 2 2 2 2 3 2 7 4" xfId="11689" xr:uid="{00000000-0005-0000-0000-0000B82A0000}"/>
    <cellStyle name="Normal 2 2 2 2 2 3 2 7 4 2" xfId="11690" xr:uid="{00000000-0005-0000-0000-0000B92A0000}"/>
    <cellStyle name="Normal 2 2 2 2 2 3 2 7 5" xfId="11691" xr:uid="{00000000-0005-0000-0000-0000BA2A0000}"/>
    <cellStyle name="Normal 2 2 2 2 2 3 2 7 5 2" xfId="11692" xr:uid="{00000000-0005-0000-0000-0000BB2A0000}"/>
    <cellStyle name="Normal 2 2 2 2 2 3 2 7 6" xfId="11693" xr:uid="{00000000-0005-0000-0000-0000BC2A0000}"/>
    <cellStyle name="Normal 2 2 2 2 2 3 2 7 6 2" xfId="11694" xr:uid="{00000000-0005-0000-0000-0000BD2A0000}"/>
    <cellStyle name="Normal 2 2 2 2 2 3 2 7 7" xfId="11695" xr:uid="{00000000-0005-0000-0000-0000BE2A0000}"/>
    <cellStyle name="Normal 2 2 2 2 2 3 2 7 7 2" xfId="11696" xr:uid="{00000000-0005-0000-0000-0000BF2A0000}"/>
    <cellStyle name="Normal 2 2 2 2 2 3 2 7 8" xfId="11697" xr:uid="{00000000-0005-0000-0000-0000C02A0000}"/>
    <cellStyle name="Normal 2 2 2 2 2 3 2 7 8 2" xfId="11698" xr:uid="{00000000-0005-0000-0000-0000C12A0000}"/>
    <cellStyle name="Normal 2 2 2 2 2 3 2 7 9" xfId="11699" xr:uid="{00000000-0005-0000-0000-0000C22A0000}"/>
    <cellStyle name="Normal 2 2 2 2 2 3 2 7 9 2" xfId="11700" xr:uid="{00000000-0005-0000-0000-0000C32A0000}"/>
    <cellStyle name="Normal 2 2 2 2 2 3 2 8" xfId="11701" xr:uid="{00000000-0005-0000-0000-0000C42A0000}"/>
    <cellStyle name="Normal 2 2 2 2 2 3 2 8 2" xfId="11702" xr:uid="{00000000-0005-0000-0000-0000C52A0000}"/>
    <cellStyle name="Normal 2 2 2 2 2 3 2 9" xfId="11703" xr:uid="{00000000-0005-0000-0000-0000C62A0000}"/>
    <cellStyle name="Normal 2 2 2 2 2 3 2 9 2" xfId="11704" xr:uid="{00000000-0005-0000-0000-0000C72A0000}"/>
    <cellStyle name="Normal 2 2 2 2 2 3 3" xfId="267" xr:uid="{00000000-0005-0000-0000-0000C82A0000}"/>
    <cellStyle name="Normal 2 2 2 2 2 3 3 10" xfId="11705" xr:uid="{00000000-0005-0000-0000-0000C92A0000}"/>
    <cellStyle name="Normal 2 2 2 2 2 3 3 10 2" xfId="11706" xr:uid="{00000000-0005-0000-0000-0000CA2A0000}"/>
    <cellStyle name="Normal 2 2 2 2 2 3 3 11" xfId="11707" xr:uid="{00000000-0005-0000-0000-0000CB2A0000}"/>
    <cellStyle name="Normal 2 2 2 2 2 3 3 11 2" xfId="11708" xr:uid="{00000000-0005-0000-0000-0000CC2A0000}"/>
    <cellStyle name="Normal 2 2 2 2 2 3 3 12" xfId="11709" xr:uid="{00000000-0005-0000-0000-0000CD2A0000}"/>
    <cellStyle name="Normal 2 2 2 2 2 3 3 12 2" xfId="11710" xr:uid="{00000000-0005-0000-0000-0000CE2A0000}"/>
    <cellStyle name="Normal 2 2 2 2 2 3 3 13" xfId="11711" xr:uid="{00000000-0005-0000-0000-0000CF2A0000}"/>
    <cellStyle name="Normal 2 2 2 2 2 3 3 2" xfId="11712" xr:uid="{00000000-0005-0000-0000-0000D02A0000}"/>
    <cellStyle name="Normal 2 2 2 2 2 3 3 2 10" xfId="11713" xr:uid="{00000000-0005-0000-0000-0000D12A0000}"/>
    <cellStyle name="Normal 2 2 2 2 2 3 3 2 10 2" xfId="11714" xr:uid="{00000000-0005-0000-0000-0000D22A0000}"/>
    <cellStyle name="Normal 2 2 2 2 2 3 3 2 11" xfId="11715" xr:uid="{00000000-0005-0000-0000-0000D32A0000}"/>
    <cellStyle name="Normal 2 2 2 2 2 3 3 2 11 2" xfId="11716" xr:uid="{00000000-0005-0000-0000-0000D42A0000}"/>
    <cellStyle name="Normal 2 2 2 2 2 3 3 2 12" xfId="11717" xr:uid="{00000000-0005-0000-0000-0000D52A0000}"/>
    <cellStyle name="Normal 2 2 2 2 2 3 3 2 2" xfId="11718" xr:uid="{00000000-0005-0000-0000-0000D62A0000}"/>
    <cellStyle name="Normal 2 2 2 2 2 3 3 2 2 10" xfId="11719" xr:uid="{00000000-0005-0000-0000-0000D72A0000}"/>
    <cellStyle name="Normal 2 2 2 2 2 3 3 2 2 10 2" xfId="11720" xr:uid="{00000000-0005-0000-0000-0000D82A0000}"/>
    <cellStyle name="Normal 2 2 2 2 2 3 3 2 2 11" xfId="11721" xr:uid="{00000000-0005-0000-0000-0000D92A0000}"/>
    <cellStyle name="Normal 2 2 2 2 2 3 3 2 2 2" xfId="11722" xr:uid="{00000000-0005-0000-0000-0000DA2A0000}"/>
    <cellStyle name="Normal 2 2 2 2 2 3 3 2 2 2 2" xfId="11723" xr:uid="{00000000-0005-0000-0000-0000DB2A0000}"/>
    <cellStyle name="Normal 2 2 2 2 2 3 3 2 2 3" xfId="11724" xr:uid="{00000000-0005-0000-0000-0000DC2A0000}"/>
    <cellStyle name="Normal 2 2 2 2 2 3 3 2 2 3 2" xfId="11725" xr:uid="{00000000-0005-0000-0000-0000DD2A0000}"/>
    <cellStyle name="Normal 2 2 2 2 2 3 3 2 2 4" xfId="11726" xr:uid="{00000000-0005-0000-0000-0000DE2A0000}"/>
    <cellStyle name="Normal 2 2 2 2 2 3 3 2 2 4 2" xfId="11727" xr:uid="{00000000-0005-0000-0000-0000DF2A0000}"/>
    <cellStyle name="Normal 2 2 2 2 2 3 3 2 2 5" xfId="11728" xr:uid="{00000000-0005-0000-0000-0000E02A0000}"/>
    <cellStyle name="Normal 2 2 2 2 2 3 3 2 2 5 2" xfId="11729" xr:uid="{00000000-0005-0000-0000-0000E12A0000}"/>
    <cellStyle name="Normal 2 2 2 2 2 3 3 2 2 6" xfId="11730" xr:uid="{00000000-0005-0000-0000-0000E22A0000}"/>
    <cellStyle name="Normal 2 2 2 2 2 3 3 2 2 6 2" xfId="11731" xr:uid="{00000000-0005-0000-0000-0000E32A0000}"/>
    <cellStyle name="Normal 2 2 2 2 2 3 3 2 2 7" xfId="11732" xr:uid="{00000000-0005-0000-0000-0000E42A0000}"/>
    <cellStyle name="Normal 2 2 2 2 2 3 3 2 2 7 2" xfId="11733" xr:uid="{00000000-0005-0000-0000-0000E52A0000}"/>
    <cellStyle name="Normal 2 2 2 2 2 3 3 2 2 8" xfId="11734" xr:uid="{00000000-0005-0000-0000-0000E62A0000}"/>
    <cellStyle name="Normal 2 2 2 2 2 3 3 2 2 8 2" xfId="11735" xr:uid="{00000000-0005-0000-0000-0000E72A0000}"/>
    <cellStyle name="Normal 2 2 2 2 2 3 3 2 2 9" xfId="11736" xr:uid="{00000000-0005-0000-0000-0000E82A0000}"/>
    <cellStyle name="Normal 2 2 2 2 2 3 3 2 2 9 2" xfId="11737" xr:uid="{00000000-0005-0000-0000-0000E92A0000}"/>
    <cellStyle name="Normal 2 2 2 2 2 3 3 2 3" xfId="11738" xr:uid="{00000000-0005-0000-0000-0000EA2A0000}"/>
    <cellStyle name="Normal 2 2 2 2 2 3 3 2 3 2" xfId="11739" xr:uid="{00000000-0005-0000-0000-0000EB2A0000}"/>
    <cellStyle name="Normal 2 2 2 2 2 3 3 2 4" xfId="11740" xr:uid="{00000000-0005-0000-0000-0000EC2A0000}"/>
    <cellStyle name="Normal 2 2 2 2 2 3 3 2 4 2" xfId="11741" xr:uid="{00000000-0005-0000-0000-0000ED2A0000}"/>
    <cellStyle name="Normal 2 2 2 2 2 3 3 2 5" xfId="11742" xr:uid="{00000000-0005-0000-0000-0000EE2A0000}"/>
    <cellStyle name="Normal 2 2 2 2 2 3 3 2 5 2" xfId="11743" xr:uid="{00000000-0005-0000-0000-0000EF2A0000}"/>
    <cellStyle name="Normal 2 2 2 2 2 3 3 2 6" xfId="11744" xr:uid="{00000000-0005-0000-0000-0000F02A0000}"/>
    <cellStyle name="Normal 2 2 2 2 2 3 3 2 6 2" xfId="11745" xr:uid="{00000000-0005-0000-0000-0000F12A0000}"/>
    <cellStyle name="Normal 2 2 2 2 2 3 3 2 7" xfId="11746" xr:uid="{00000000-0005-0000-0000-0000F22A0000}"/>
    <cellStyle name="Normal 2 2 2 2 2 3 3 2 7 2" xfId="11747" xr:uid="{00000000-0005-0000-0000-0000F32A0000}"/>
    <cellStyle name="Normal 2 2 2 2 2 3 3 2 8" xfId="11748" xr:uid="{00000000-0005-0000-0000-0000F42A0000}"/>
    <cellStyle name="Normal 2 2 2 2 2 3 3 2 8 2" xfId="11749" xr:uid="{00000000-0005-0000-0000-0000F52A0000}"/>
    <cellStyle name="Normal 2 2 2 2 2 3 3 2 9" xfId="11750" xr:uid="{00000000-0005-0000-0000-0000F62A0000}"/>
    <cellStyle name="Normal 2 2 2 2 2 3 3 2 9 2" xfId="11751" xr:uid="{00000000-0005-0000-0000-0000F72A0000}"/>
    <cellStyle name="Normal 2 2 2 2 2 3 3 3" xfId="11752" xr:uid="{00000000-0005-0000-0000-0000F82A0000}"/>
    <cellStyle name="Normal 2 2 2 2 2 3 3 3 10" xfId="11753" xr:uid="{00000000-0005-0000-0000-0000F92A0000}"/>
    <cellStyle name="Normal 2 2 2 2 2 3 3 3 10 2" xfId="11754" xr:uid="{00000000-0005-0000-0000-0000FA2A0000}"/>
    <cellStyle name="Normal 2 2 2 2 2 3 3 3 11" xfId="11755" xr:uid="{00000000-0005-0000-0000-0000FB2A0000}"/>
    <cellStyle name="Normal 2 2 2 2 2 3 3 3 2" xfId="11756" xr:uid="{00000000-0005-0000-0000-0000FC2A0000}"/>
    <cellStyle name="Normal 2 2 2 2 2 3 3 3 2 2" xfId="11757" xr:uid="{00000000-0005-0000-0000-0000FD2A0000}"/>
    <cellStyle name="Normal 2 2 2 2 2 3 3 3 3" xfId="11758" xr:uid="{00000000-0005-0000-0000-0000FE2A0000}"/>
    <cellStyle name="Normal 2 2 2 2 2 3 3 3 3 2" xfId="11759" xr:uid="{00000000-0005-0000-0000-0000FF2A0000}"/>
    <cellStyle name="Normal 2 2 2 2 2 3 3 3 4" xfId="11760" xr:uid="{00000000-0005-0000-0000-0000002B0000}"/>
    <cellStyle name="Normal 2 2 2 2 2 3 3 3 4 2" xfId="11761" xr:uid="{00000000-0005-0000-0000-0000012B0000}"/>
    <cellStyle name="Normal 2 2 2 2 2 3 3 3 5" xfId="11762" xr:uid="{00000000-0005-0000-0000-0000022B0000}"/>
    <cellStyle name="Normal 2 2 2 2 2 3 3 3 5 2" xfId="11763" xr:uid="{00000000-0005-0000-0000-0000032B0000}"/>
    <cellStyle name="Normal 2 2 2 2 2 3 3 3 6" xfId="11764" xr:uid="{00000000-0005-0000-0000-0000042B0000}"/>
    <cellStyle name="Normal 2 2 2 2 2 3 3 3 6 2" xfId="11765" xr:uid="{00000000-0005-0000-0000-0000052B0000}"/>
    <cellStyle name="Normal 2 2 2 2 2 3 3 3 7" xfId="11766" xr:uid="{00000000-0005-0000-0000-0000062B0000}"/>
    <cellStyle name="Normal 2 2 2 2 2 3 3 3 7 2" xfId="11767" xr:uid="{00000000-0005-0000-0000-0000072B0000}"/>
    <cellStyle name="Normal 2 2 2 2 2 3 3 3 8" xfId="11768" xr:uid="{00000000-0005-0000-0000-0000082B0000}"/>
    <cellStyle name="Normal 2 2 2 2 2 3 3 3 8 2" xfId="11769" xr:uid="{00000000-0005-0000-0000-0000092B0000}"/>
    <cellStyle name="Normal 2 2 2 2 2 3 3 3 9" xfId="11770" xr:uid="{00000000-0005-0000-0000-00000A2B0000}"/>
    <cellStyle name="Normal 2 2 2 2 2 3 3 3 9 2" xfId="11771" xr:uid="{00000000-0005-0000-0000-00000B2B0000}"/>
    <cellStyle name="Normal 2 2 2 2 2 3 3 4" xfId="11772" xr:uid="{00000000-0005-0000-0000-00000C2B0000}"/>
    <cellStyle name="Normal 2 2 2 2 2 3 3 4 2" xfId="11773" xr:uid="{00000000-0005-0000-0000-00000D2B0000}"/>
    <cellStyle name="Normal 2 2 2 2 2 3 3 5" xfId="11774" xr:uid="{00000000-0005-0000-0000-00000E2B0000}"/>
    <cellStyle name="Normal 2 2 2 2 2 3 3 5 2" xfId="11775" xr:uid="{00000000-0005-0000-0000-00000F2B0000}"/>
    <cellStyle name="Normal 2 2 2 2 2 3 3 6" xfId="11776" xr:uid="{00000000-0005-0000-0000-0000102B0000}"/>
    <cellStyle name="Normal 2 2 2 2 2 3 3 6 2" xfId="11777" xr:uid="{00000000-0005-0000-0000-0000112B0000}"/>
    <cellStyle name="Normal 2 2 2 2 2 3 3 7" xfId="11778" xr:uid="{00000000-0005-0000-0000-0000122B0000}"/>
    <cellStyle name="Normal 2 2 2 2 2 3 3 7 2" xfId="11779" xr:uid="{00000000-0005-0000-0000-0000132B0000}"/>
    <cellStyle name="Normal 2 2 2 2 2 3 3 8" xfId="11780" xr:uid="{00000000-0005-0000-0000-0000142B0000}"/>
    <cellStyle name="Normal 2 2 2 2 2 3 3 8 2" xfId="11781" xr:uid="{00000000-0005-0000-0000-0000152B0000}"/>
    <cellStyle name="Normal 2 2 2 2 2 3 3 9" xfId="11782" xr:uid="{00000000-0005-0000-0000-0000162B0000}"/>
    <cellStyle name="Normal 2 2 2 2 2 3 3 9 2" xfId="11783" xr:uid="{00000000-0005-0000-0000-0000172B0000}"/>
    <cellStyle name="Normal 2 2 2 2 2 3 4" xfId="268" xr:uid="{00000000-0005-0000-0000-0000182B0000}"/>
    <cellStyle name="Normal 2 2 2 2 2 3 4 10" xfId="11784" xr:uid="{00000000-0005-0000-0000-0000192B0000}"/>
    <cellStyle name="Normal 2 2 2 2 2 3 4 10 2" xfId="11785" xr:uid="{00000000-0005-0000-0000-00001A2B0000}"/>
    <cellStyle name="Normal 2 2 2 2 2 3 4 11" xfId="11786" xr:uid="{00000000-0005-0000-0000-00001B2B0000}"/>
    <cellStyle name="Normal 2 2 2 2 2 3 4 11 2" xfId="11787" xr:uid="{00000000-0005-0000-0000-00001C2B0000}"/>
    <cellStyle name="Normal 2 2 2 2 2 3 4 12" xfId="11788" xr:uid="{00000000-0005-0000-0000-00001D2B0000}"/>
    <cellStyle name="Normal 2 2 2 2 2 3 4 12 2" xfId="11789" xr:uid="{00000000-0005-0000-0000-00001E2B0000}"/>
    <cellStyle name="Normal 2 2 2 2 2 3 4 13" xfId="11790" xr:uid="{00000000-0005-0000-0000-00001F2B0000}"/>
    <cellStyle name="Normal 2 2 2 2 2 3 4 2" xfId="11791" xr:uid="{00000000-0005-0000-0000-0000202B0000}"/>
    <cellStyle name="Normal 2 2 2 2 2 3 4 2 10" xfId="11792" xr:uid="{00000000-0005-0000-0000-0000212B0000}"/>
    <cellStyle name="Normal 2 2 2 2 2 3 4 2 10 2" xfId="11793" xr:uid="{00000000-0005-0000-0000-0000222B0000}"/>
    <cellStyle name="Normal 2 2 2 2 2 3 4 2 11" xfId="11794" xr:uid="{00000000-0005-0000-0000-0000232B0000}"/>
    <cellStyle name="Normal 2 2 2 2 2 3 4 2 11 2" xfId="11795" xr:uid="{00000000-0005-0000-0000-0000242B0000}"/>
    <cellStyle name="Normal 2 2 2 2 2 3 4 2 12" xfId="11796" xr:uid="{00000000-0005-0000-0000-0000252B0000}"/>
    <cellStyle name="Normal 2 2 2 2 2 3 4 2 2" xfId="11797" xr:uid="{00000000-0005-0000-0000-0000262B0000}"/>
    <cellStyle name="Normal 2 2 2 2 2 3 4 2 2 10" xfId="11798" xr:uid="{00000000-0005-0000-0000-0000272B0000}"/>
    <cellStyle name="Normal 2 2 2 2 2 3 4 2 2 10 2" xfId="11799" xr:uid="{00000000-0005-0000-0000-0000282B0000}"/>
    <cellStyle name="Normal 2 2 2 2 2 3 4 2 2 11" xfId="11800" xr:uid="{00000000-0005-0000-0000-0000292B0000}"/>
    <cellStyle name="Normal 2 2 2 2 2 3 4 2 2 2" xfId="11801" xr:uid="{00000000-0005-0000-0000-00002A2B0000}"/>
    <cellStyle name="Normal 2 2 2 2 2 3 4 2 2 2 2" xfId="11802" xr:uid="{00000000-0005-0000-0000-00002B2B0000}"/>
    <cellStyle name="Normal 2 2 2 2 2 3 4 2 2 3" xfId="11803" xr:uid="{00000000-0005-0000-0000-00002C2B0000}"/>
    <cellStyle name="Normal 2 2 2 2 2 3 4 2 2 3 2" xfId="11804" xr:uid="{00000000-0005-0000-0000-00002D2B0000}"/>
    <cellStyle name="Normal 2 2 2 2 2 3 4 2 2 4" xfId="11805" xr:uid="{00000000-0005-0000-0000-00002E2B0000}"/>
    <cellStyle name="Normal 2 2 2 2 2 3 4 2 2 4 2" xfId="11806" xr:uid="{00000000-0005-0000-0000-00002F2B0000}"/>
    <cellStyle name="Normal 2 2 2 2 2 3 4 2 2 5" xfId="11807" xr:uid="{00000000-0005-0000-0000-0000302B0000}"/>
    <cellStyle name="Normal 2 2 2 2 2 3 4 2 2 5 2" xfId="11808" xr:uid="{00000000-0005-0000-0000-0000312B0000}"/>
    <cellStyle name="Normal 2 2 2 2 2 3 4 2 2 6" xfId="11809" xr:uid="{00000000-0005-0000-0000-0000322B0000}"/>
    <cellStyle name="Normal 2 2 2 2 2 3 4 2 2 6 2" xfId="11810" xr:uid="{00000000-0005-0000-0000-0000332B0000}"/>
    <cellStyle name="Normal 2 2 2 2 2 3 4 2 2 7" xfId="11811" xr:uid="{00000000-0005-0000-0000-0000342B0000}"/>
    <cellStyle name="Normal 2 2 2 2 2 3 4 2 2 7 2" xfId="11812" xr:uid="{00000000-0005-0000-0000-0000352B0000}"/>
    <cellStyle name="Normal 2 2 2 2 2 3 4 2 2 8" xfId="11813" xr:uid="{00000000-0005-0000-0000-0000362B0000}"/>
    <cellStyle name="Normal 2 2 2 2 2 3 4 2 2 8 2" xfId="11814" xr:uid="{00000000-0005-0000-0000-0000372B0000}"/>
    <cellStyle name="Normal 2 2 2 2 2 3 4 2 2 9" xfId="11815" xr:uid="{00000000-0005-0000-0000-0000382B0000}"/>
    <cellStyle name="Normal 2 2 2 2 2 3 4 2 2 9 2" xfId="11816" xr:uid="{00000000-0005-0000-0000-0000392B0000}"/>
    <cellStyle name="Normal 2 2 2 2 2 3 4 2 3" xfId="11817" xr:uid="{00000000-0005-0000-0000-00003A2B0000}"/>
    <cellStyle name="Normal 2 2 2 2 2 3 4 2 3 2" xfId="11818" xr:uid="{00000000-0005-0000-0000-00003B2B0000}"/>
    <cellStyle name="Normal 2 2 2 2 2 3 4 2 4" xfId="11819" xr:uid="{00000000-0005-0000-0000-00003C2B0000}"/>
    <cellStyle name="Normal 2 2 2 2 2 3 4 2 4 2" xfId="11820" xr:uid="{00000000-0005-0000-0000-00003D2B0000}"/>
    <cellStyle name="Normal 2 2 2 2 2 3 4 2 5" xfId="11821" xr:uid="{00000000-0005-0000-0000-00003E2B0000}"/>
    <cellStyle name="Normal 2 2 2 2 2 3 4 2 5 2" xfId="11822" xr:uid="{00000000-0005-0000-0000-00003F2B0000}"/>
    <cellStyle name="Normal 2 2 2 2 2 3 4 2 6" xfId="11823" xr:uid="{00000000-0005-0000-0000-0000402B0000}"/>
    <cellStyle name="Normal 2 2 2 2 2 3 4 2 6 2" xfId="11824" xr:uid="{00000000-0005-0000-0000-0000412B0000}"/>
    <cellStyle name="Normal 2 2 2 2 2 3 4 2 7" xfId="11825" xr:uid="{00000000-0005-0000-0000-0000422B0000}"/>
    <cellStyle name="Normal 2 2 2 2 2 3 4 2 7 2" xfId="11826" xr:uid="{00000000-0005-0000-0000-0000432B0000}"/>
    <cellStyle name="Normal 2 2 2 2 2 3 4 2 8" xfId="11827" xr:uid="{00000000-0005-0000-0000-0000442B0000}"/>
    <cellStyle name="Normal 2 2 2 2 2 3 4 2 8 2" xfId="11828" xr:uid="{00000000-0005-0000-0000-0000452B0000}"/>
    <cellStyle name="Normal 2 2 2 2 2 3 4 2 9" xfId="11829" xr:uid="{00000000-0005-0000-0000-0000462B0000}"/>
    <cellStyle name="Normal 2 2 2 2 2 3 4 2 9 2" xfId="11830" xr:uid="{00000000-0005-0000-0000-0000472B0000}"/>
    <cellStyle name="Normal 2 2 2 2 2 3 4 3" xfId="11831" xr:uid="{00000000-0005-0000-0000-0000482B0000}"/>
    <cellStyle name="Normal 2 2 2 2 2 3 4 3 10" xfId="11832" xr:uid="{00000000-0005-0000-0000-0000492B0000}"/>
    <cellStyle name="Normal 2 2 2 2 2 3 4 3 10 2" xfId="11833" xr:uid="{00000000-0005-0000-0000-00004A2B0000}"/>
    <cellStyle name="Normal 2 2 2 2 2 3 4 3 11" xfId="11834" xr:uid="{00000000-0005-0000-0000-00004B2B0000}"/>
    <cellStyle name="Normal 2 2 2 2 2 3 4 3 2" xfId="11835" xr:uid="{00000000-0005-0000-0000-00004C2B0000}"/>
    <cellStyle name="Normal 2 2 2 2 2 3 4 3 2 2" xfId="11836" xr:uid="{00000000-0005-0000-0000-00004D2B0000}"/>
    <cellStyle name="Normal 2 2 2 2 2 3 4 3 3" xfId="11837" xr:uid="{00000000-0005-0000-0000-00004E2B0000}"/>
    <cellStyle name="Normal 2 2 2 2 2 3 4 3 3 2" xfId="11838" xr:uid="{00000000-0005-0000-0000-00004F2B0000}"/>
    <cellStyle name="Normal 2 2 2 2 2 3 4 3 4" xfId="11839" xr:uid="{00000000-0005-0000-0000-0000502B0000}"/>
    <cellStyle name="Normal 2 2 2 2 2 3 4 3 4 2" xfId="11840" xr:uid="{00000000-0005-0000-0000-0000512B0000}"/>
    <cellStyle name="Normal 2 2 2 2 2 3 4 3 5" xfId="11841" xr:uid="{00000000-0005-0000-0000-0000522B0000}"/>
    <cellStyle name="Normal 2 2 2 2 2 3 4 3 5 2" xfId="11842" xr:uid="{00000000-0005-0000-0000-0000532B0000}"/>
    <cellStyle name="Normal 2 2 2 2 2 3 4 3 6" xfId="11843" xr:uid="{00000000-0005-0000-0000-0000542B0000}"/>
    <cellStyle name="Normal 2 2 2 2 2 3 4 3 6 2" xfId="11844" xr:uid="{00000000-0005-0000-0000-0000552B0000}"/>
    <cellStyle name="Normal 2 2 2 2 2 3 4 3 7" xfId="11845" xr:uid="{00000000-0005-0000-0000-0000562B0000}"/>
    <cellStyle name="Normal 2 2 2 2 2 3 4 3 7 2" xfId="11846" xr:uid="{00000000-0005-0000-0000-0000572B0000}"/>
    <cellStyle name="Normal 2 2 2 2 2 3 4 3 8" xfId="11847" xr:uid="{00000000-0005-0000-0000-0000582B0000}"/>
    <cellStyle name="Normal 2 2 2 2 2 3 4 3 8 2" xfId="11848" xr:uid="{00000000-0005-0000-0000-0000592B0000}"/>
    <cellStyle name="Normal 2 2 2 2 2 3 4 3 9" xfId="11849" xr:uid="{00000000-0005-0000-0000-00005A2B0000}"/>
    <cellStyle name="Normal 2 2 2 2 2 3 4 3 9 2" xfId="11850" xr:uid="{00000000-0005-0000-0000-00005B2B0000}"/>
    <cellStyle name="Normal 2 2 2 2 2 3 4 4" xfId="11851" xr:uid="{00000000-0005-0000-0000-00005C2B0000}"/>
    <cellStyle name="Normal 2 2 2 2 2 3 4 4 2" xfId="11852" xr:uid="{00000000-0005-0000-0000-00005D2B0000}"/>
    <cellStyle name="Normal 2 2 2 2 2 3 4 5" xfId="11853" xr:uid="{00000000-0005-0000-0000-00005E2B0000}"/>
    <cellStyle name="Normal 2 2 2 2 2 3 4 5 2" xfId="11854" xr:uid="{00000000-0005-0000-0000-00005F2B0000}"/>
    <cellStyle name="Normal 2 2 2 2 2 3 4 6" xfId="11855" xr:uid="{00000000-0005-0000-0000-0000602B0000}"/>
    <cellStyle name="Normal 2 2 2 2 2 3 4 6 2" xfId="11856" xr:uid="{00000000-0005-0000-0000-0000612B0000}"/>
    <cellStyle name="Normal 2 2 2 2 2 3 4 7" xfId="11857" xr:uid="{00000000-0005-0000-0000-0000622B0000}"/>
    <cellStyle name="Normal 2 2 2 2 2 3 4 7 2" xfId="11858" xr:uid="{00000000-0005-0000-0000-0000632B0000}"/>
    <cellStyle name="Normal 2 2 2 2 2 3 4 8" xfId="11859" xr:uid="{00000000-0005-0000-0000-0000642B0000}"/>
    <cellStyle name="Normal 2 2 2 2 2 3 4 8 2" xfId="11860" xr:uid="{00000000-0005-0000-0000-0000652B0000}"/>
    <cellStyle name="Normal 2 2 2 2 2 3 4 9" xfId="11861" xr:uid="{00000000-0005-0000-0000-0000662B0000}"/>
    <cellStyle name="Normal 2 2 2 2 2 3 4 9 2" xfId="11862" xr:uid="{00000000-0005-0000-0000-0000672B0000}"/>
    <cellStyle name="Normal 2 2 2 2 2 3 5" xfId="269" xr:uid="{00000000-0005-0000-0000-0000682B0000}"/>
    <cellStyle name="Normal 2 2 2 2 2 3 5 10" xfId="11863" xr:uid="{00000000-0005-0000-0000-0000692B0000}"/>
    <cellStyle name="Normal 2 2 2 2 2 3 5 10 2" xfId="11864" xr:uid="{00000000-0005-0000-0000-00006A2B0000}"/>
    <cellStyle name="Normal 2 2 2 2 2 3 5 11" xfId="11865" xr:uid="{00000000-0005-0000-0000-00006B2B0000}"/>
    <cellStyle name="Normal 2 2 2 2 2 3 5 11 2" xfId="11866" xr:uid="{00000000-0005-0000-0000-00006C2B0000}"/>
    <cellStyle name="Normal 2 2 2 2 2 3 5 12" xfId="11867" xr:uid="{00000000-0005-0000-0000-00006D2B0000}"/>
    <cellStyle name="Normal 2 2 2 2 2 3 5 12 2" xfId="11868" xr:uid="{00000000-0005-0000-0000-00006E2B0000}"/>
    <cellStyle name="Normal 2 2 2 2 2 3 5 13" xfId="11869" xr:uid="{00000000-0005-0000-0000-00006F2B0000}"/>
    <cellStyle name="Normal 2 2 2 2 2 3 5 2" xfId="11870" xr:uid="{00000000-0005-0000-0000-0000702B0000}"/>
    <cellStyle name="Normal 2 2 2 2 2 3 5 2 10" xfId="11871" xr:uid="{00000000-0005-0000-0000-0000712B0000}"/>
    <cellStyle name="Normal 2 2 2 2 2 3 5 2 10 2" xfId="11872" xr:uid="{00000000-0005-0000-0000-0000722B0000}"/>
    <cellStyle name="Normal 2 2 2 2 2 3 5 2 11" xfId="11873" xr:uid="{00000000-0005-0000-0000-0000732B0000}"/>
    <cellStyle name="Normal 2 2 2 2 2 3 5 2 11 2" xfId="11874" xr:uid="{00000000-0005-0000-0000-0000742B0000}"/>
    <cellStyle name="Normal 2 2 2 2 2 3 5 2 12" xfId="11875" xr:uid="{00000000-0005-0000-0000-0000752B0000}"/>
    <cellStyle name="Normal 2 2 2 2 2 3 5 2 2" xfId="11876" xr:uid="{00000000-0005-0000-0000-0000762B0000}"/>
    <cellStyle name="Normal 2 2 2 2 2 3 5 2 2 10" xfId="11877" xr:uid="{00000000-0005-0000-0000-0000772B0000}"/>
    <cellStyle name="Normal 2 2 2 2 2 3 5 2 2 10 2" xfId="11878" xr:uid="{00000000-0005-0000-0000-0000782B0000}"/>
    <cellStyle name="Normal 2 2 2 2 2 3 5 2 2 11" xfId="11879" xr:uid="{00000000-0005-0000-0000-0000792B0000}"/>
    <cellStyle name="Normal 2 2 2 2 2 3 5 2 2 2" xfId="11880" xr:uid="{00000000-0005-0000-0000-00007A2B0000}"/>
    <cellStyle name="Normal 2 2 2 2 2 3 5 2 2 2 2" xfId="11881" xr:uid="{00000000-0005-0000-0000-00007B2B0000}"/>
    <cellStyle name="Normal 2 2 2 2 2 3 5 2 2 3" xfId="11882" xr:uid="{00000000-0005-0000-0000-00007C2B0000}"/>
    <cellStyle name="Normal 2 2 2 2 2 3 5 2 2 3 2" xfId="11883" xr:uid="{00000000-0005-0000-0000-00007D2B0000}"/>
    <cellStyle name="Normal 2 2 2 2 2 3 5 2 2 4" xfId="11884" xr:uid="{00000000-0005-0000-0000-00007E2B0000}"/>
    <cellStyle name="Normal 2 2 2 2 2 3 5 2 2 4 2" xfId="11885" xr:uid="{00000000-0005-0000-0000-00007F2B0000}"/>
    <cellStyle name="Normal 2 2 2 2 2 3 5 2 2 5" xfId="11886" xr:uid="{00000000-0005-0000-0000-0000802B0000}"/>
    <cellStyle name="Normal 2 2 2 2 2 3 5 2 2 5 2" xfId="11887" xr:uid="{00000000-0005-0000-0000-0000812B0000}"/>
    <cellStyle name="Normal 2 2 2 2 2 3 5 2 2 6" xfId="11888" xr:uid="{00000000-0005-0000-0000-0000822B0000}"/>
    <cellStyle name="Normal 2 2 2 2 2 3 5 2 2 6 2" xfId="11889" xr:uid="{00000000-0005-0000-0000-0000832B0000}"/>
    <cellStyle name="Normal 2 2 2 2 2 3 5 2 2 7" xfId="11890" xr:uid="{00000000-0005-0000-0000-0000842B0000}"/>
    <cellStyle name="Normal 2 2 2 2 2 3 5 2 2 7 2" xfId="11891" xr:uid="{00000000-0005-0000-0000-0000852B0000}"/>
    <cellStyle name="Normal 2 2 2 2 2 3 5 2 2 8" xfId="11892" xr:uid="{00000000-0005-0000-0000-0000862B0000}"/>
    <cellStyle name="Normal 2 2 2 2 2 3 5 2 2 8 2" xfId="11893" xr:uid="{00000000-0005-0000-0000-0000872B0000}"/>
    <cellStyle name="Normal 2 2 2 2 2 3 5 2 2 9" xfId="11894" xr:uid="{00000000-0005-0000-0000-0000882B0000}"/>
    <cellStyle name="Normal 2 2 2 2 2 3 5 2 2 9 2" xfId="11895" xr:uid="{00000000-0005-0000-0000-0000892B0000}"/>
    <cellStyle name="Normal 2 2 2 2 2 3 5 2 3" xfId="11896" xr:uid="{00000000-0005-0000-0000-00008A2B0000}"/>
    <cellStyle name="Normal 2 2 2 2 2 3 5 2 3 2" xfId="11897" xr:uid="{00000000-0005-0000-0000-00008B2B0000}"/>
    <cellStyle name="Normal 2 2 2 2 2 3 5 2 4" xfId="11898" xr:uid="{00000000-0005-0000-0000-00008C2B0000}"/>
    <cellStyle name="Normal 2 2 2 2 2 3 5 2 4 2" xfId="11899" xr:uid="{00000000-0005-0000-0000-00008D2B0000}"/>
    <cellStyle name="Normal 2 2 2 2 2 3 5 2 5" xfId="11900" xr:uid="{00000000-0005-0000-0000-00008E2B0000}"/>
    <cellStyle name="Normal 2 2 2 2 2 3 5 2 5 2" xfId="11901" xr:uid="{00000000-0005-0000-0000-00008F2B0000}"/>
    <cellStyle name="Normal 2 2 2 2 2 3 5 2 6" xfId="11902" xr:uid="{00000000-0005-0000-0000-0000902B0000}"/>
    <cellStyle name="Normal 2 2 2 2 2 3 5 2 6 2" xfId="11903" xr:uid="{00000000-0005-0000-0000-0000912B0000}"/>
    <cellStyle name="Normal 2 2 2 2 2 3 5 2 7" xfId="11904" xr:uid="{00000000-0005-0000-0000-0000922B0000}"/>
    <cellStyle name="Normal 2 2 2 2 2 3 5 2 7 2" xfId="11905" xr:uid="{00000000-0005-0000-0000-0000932B0000}"/>
    <cellStyle name="Normal 2 2 2 2 2 3 5 2 8" xfId="11906" xr:uid="{00000000-0005-0000-0000-0000942B0000}"/>
    <cellStyle name="Normal 2 2 2 2 2 3 5 2 8 2" xfId="11907" xr:uid="{00000000-0005-0000-0000-0000952B0000}"/>
    <cellStyle name="Normal 2 2 2 2 2 3 5 2 9" xfId="11908" xr:uid="{00000000-0005-0000-0000-0000962B0000}"/>
    <cellStyle name="Normal 2 2 2 2 2 3 5 2 9 2" xfId="11909" xr:uid="{00000000-0005-0000-0000-0000972B0000}"/>
    <cellStyle name="Normal 2 2 2 2 2 3 5 3" xfId="11910" xr:uid="{00000000-0005-0000-0000-0000982B0000}"/>
    <cellStyle name="Normal 2 2 2 2 2 3 5 3 10" xfId="11911" xr:uid="{00000000-0005-0000-0000-0000992B0000}"/>
    <cellStyle name="Normal 2 2 2 2 2 3 5 3 10 2" xfId="11912" xr:uid="{00000000-0005-0000-0000-00009A2B0000}"/>
    <cellStyle name="Normal 2 2 2 2 2 3 5 3 11" xfId="11913" xr:uid="{00000000-0005-0000-0000-00009B2B0000}"/>
    <cellStyle name="Normal 2 2 2 2 2 3 5 3 2" xfId="11914" xr:uid="{00000000-0005-0000-0000-00009C2B0000}"/>
    <cellStyle name="Normal 2 2 2 2 2 3 5 3 2 2" xfId="11915" xr:uid="{00000000-0005-0000-0000-00009D2B0000}"/>
    <cellStyle name="Normal 2 2 2 2 2 3 5 3 3" xfId="11916" xr:uid="{00000000-0005-0000-0000-00009E2B0000}"/>
    <cellStyle name="Normal 2 2 2 2 2 3 5 3 3 2" xfId="11917" xr:uid="{00000000-0005-0000-0000-00009F2B0000}"/>
    <cellStyle name="Normal 2 2 2 2 2 3 5 3 4" xfId="11918" xr:uid="{00000000-0005-0000-0000-0000A02B0000}"/>
    <cellStyle name="Normal 2 2 2 2 2 3 5 3 4 2" xfId="11919" xr:uid="{00000000-0005-0000-0000-0000A12B0000}"/>
    <cellStyle name="Normal 2 2 2 2 2 3 5 3 5" xfId="11920" xr:uid="{00000000-0005-0000-0000-0000A22B0000}"/>
    <cellStyle name="Normal 2 2 2 2 2 3 5 3 5 2" xfId="11921" xr:uid="{00000000-0005-0000-0000-0000A32B0000}"/>
    <cellStyle name="Normal 2 2 2 2 2 3 5 3 6" xfId="11922" xr:uid="{00000000-0005-0000-0000-0000A42B0000}"/>
    <cellStyle name="Normal 2 2 2 2 2 3 5 3 6 2" xfId="11923" xr:uid="{00000000-0005-0000-0000-0000A52B0000}"/>
    <cellStyle name="Normal 2 2 2 2 2 3 5 3 7" xfId="11924" xr:uid="{00000000-0005-0000-0000-0000A62B0000}"/>
    <cellStyle name="Normal 2 2 2 2 2 3 5 3 7 2" xfId="11925" xr:uid="{00000000-0005-0000-0000-0000A72B0000}"/>
    <cellStyle name="Normal 2 2 2 2 2 3 5 3 8" xfId="11926" xr:uid="{00000000-0005-0000-0000-0000A82B0000}"/>
    <cellStyle name="Normal 2 2 2 2 2 3 5 3 8 2" xfId="11927" xr:uid="{00000000-0005-0000-0000-0000A92B0000}"/>
    <cellStyle name="Normal 2 2 2 2 2 3 5 3 9" xfId="11928" xr:uid="{00000000-0005-0000-0000-0000AA2B0000}"/>
    <cellStyle name="Normal 2 2 2 2 2 3 5 3 9 2" xfId="11929" xr:uid="{00000000-0005-0000-0000-0000AB2B0000}"/>
    <cellStyle name="Normal 2 2 2 2 2 3 5 4" xfId="11930" xr:uid="{00000000-0005-0000-0000-0000AC2B0000}"/>
    <cellStyle name="Normal 2 2 2 2 2 3 5 4 2" xfId="11931" xr:uid="{00000000-0005-0000-0000-0000AD2B0000}"/>
    <cellStyle name="Normal 2 2 2 2 2 3 5 5" xfId="11932" xr:uid="{00000000-0005-0000-0000-0000AE2B0000}"/>
    <cellStyle name="Normal 2 2 2 2 2 3 5 5 2" xfId="11933" xr:uid="{00000000-0005-0000-0000-0000AF2B0000}"/>
    <cellStyle name="Normal 2 2 2 2 2 3 5 6" xfId="11934" xr:uid="{00000000-0005-0000-0000-0000B02B0000}"/>
    <cellStyle name="Normal 2 2 2 2 2 3 5 6 2" xfId="11935" xr:uid="{00000000-0005-0000-0000-0000B12B0000}"/>
    <cellStyle name="Normal 2 2 2 2 2 3 5 7" xfId="11936" xr:uid="{00000000-0005-0000-0000-0000B22B0000}"/>
    <cellStyle name="Normal 2 2 2 2 2 3 5 7 2" xfId="11937" xr:uid="{00000000-0005-0000-0000-0000B32B0000}"/>
    <cellStyle name="Normal 2 2 2 2 2 3 5 8" xfId="11938" xr:uid="{00000000-0005-0000-0000-0000B42B0000}"/>
    <cellStyle name="Normal 2 2 2 2 2 3 5 8 2" xfId="11939" xr:uid="{00000000-0005-0000-0000-0000B52B0000}"/>
    <cellStyle name="Normal 2 2 2 2 2 3 5 9" xfId="11940" xr:uid="{00000000-0005-0000-0000-0000B62B0000}"/>
    <cellStyle name="Normal 2 2 2 2 2 3 5 9 2" xfId="11941" xr:uid="{00000000-0005-0000-0000-0000B72B0000}"/>
    <cellStyle name="Normal 2 2 2 2 2 3 6" xfId="270" xr:uid="{00000000-0005-0000-0000-0000B82B0000}"/>
    <cellStyle name="Normal 2 2 2 2 2 3 6 10" xfId="11942" xr:uid="{00000000-0005-0000-0000-0000B92B0000}"/>
    <cellStyle name="Normal 2 2 2 2 2 3 6 10 2" xfId="11943" xr:uid="{00000000-0005-0000-0000-0000BA2B0000}"/>
    <cellStyle name="Normal 2 2 2 2 2 3 6 11" xfId="11944" xr:uid="{00000000-0005-0000-0000-0000BB2B0000}"/>
    <cellStyle name="Normal 2 2 2 2 2 3 6 11 2" xfId="11945" xr:uid="{00000000-0005-0000-0000-0000BC2B0000}"/>
    <cellStyle name="Normal 2 2 2 2 2 3 6 12" xfId="11946" xr:uid="{00000000-0005-0000-0000-0000BD2B0000}"/>
    <cellStyle name="Normal 2 2 2 2 2 3 6 12 2" xfId="11947" xr:uid="{00000000-0005-0000-0000-0000BE2B0000}"/>
    <cellStyle name="Normal 2 2 2 2 2 3 6 13" xfId="11948" xr:uid="{00000000-0005-0000-0000-0000BF2B0000}"/>
    <cellStyle name="Normal 2 2 2 2 2 3 6 2" xfId="11949" xr:uid="{00000000-0005-0000-0000-0000C02B0000}"/>
    <cellStyle name="Normal 2 2 2 2 2 3 6 2 10" xfId="11950" xr:uid="{00000000-0005-0000-0000-0000C12B0000}"/>
    <cellStyle name="Normal 2 2 2 2 2 3 6 2 10 2" xfId="11951" xr:uid="{00000000-0005-0000-0000-0000C22B0000}"/>
    <cellStyle name="Normal 2 2 2 2 2 3 6 2 11" xfId="11952" xr:uid="{00000000-0005-0000-0000-0000C32B0000}"/>
    <cellStyle name="Normal 2 2 2 2 2 3 6 2 11 2" xfId="11953" xr:uid="{00000000-0005-0000-0000-0000C42B0000}"/>
    <cellStyle name="Normal 2 2 2 2 2 3 6 2 12" xfId="11954" xr:uid="{00000000-0005-0000-0000-0000C52B0000}"/>
    <cellStyle name="Normal 2 2 2 2 2 3 6 2 2" xfId="11955" xr:uid="{00000000-0005-0000-0000-0000C62B0000}"/>
    <cellStyle name="Normal 2 2 2 2 2 3 6 2 2 10" xfId="11956" xr:uid="{00000000-0005-0000-0000-0000C72B0000}"/>
    <cellStyle name="Normal 2 2 2 2 2 3 6 2 2 10 2" xfId="11957" xr:uid="{00000000-0005-0000-0000-0000C82B0000}"/>
    <cellStyle name="Normal 2 2 2 2 2 3 6 2 2 11" xfId="11958" xr:uid="{00000000-0005-0000-0000-0000C92B0000}"/>
    <cellStyle name="Normal 2 2 2 2 2 3 6 2 2 2" xfId="11959" xr:uid="{00000000-0005-0000-0000-0000CA2B0000}"/>
    <cellStyle name="Normal 2 2 2 2 2 3 6 2 2 2 2" xfId="11960" xr:uid="{00000000-0005-0000-0000-0000CB2B0000}"/>
    <cellStyle name="Normal 2 2 2 2 2 3 6 2 2 3" xfId="11961" xr:uid="{00000000-0005-0000-0000-0000CC2B0000}"/>
    <cellStyle name="Normal 2 2 2 2 2 3 6 2 2 3 2" xfId="11962" xr:uid="{00000000-0005-0000-0000-0000CD2B0000}"/>
    <cellStyle name="Normal 2 2 2 2 2 3 6 2 2 4" xfId="11963" xr:uid="{00000000-0005-0000-0000-0000CE2B0000}"/>
    <cellStyle name="Normal 2 2 2 2 2 3 6 2 2 4 2" xfId="11964" xr:uid="{00000000-0005-0000-0000-0000CF2B0000}"/>
    <cellStyle name="Normal 2 2 2 2 2 3 6 2 2 5" xfId="11965" xr:uid="{00000000-0005-0000-0000-0000D02B0000}"/>
    <cellStyle name="Normal 2 2 2 2 2 3 6 2 2 5 2" xfId="11966" xr:uid="{00000000-0005-0000-0000-0000D12B0000}"/>
    <cellStyle name="Normal 2 2 2 2 2 3 6 2 2 6" xfId="11967" xr:uid="{00000000-0005-0000-0000-0000D22B0000}"/>
    <cellStyle name="Normal 2 2 2 2 2 3 6 2 2 6 2" xfId="11968" xr:uid="{00000000-0005-0000-0000-0000D32B0000}"/>
    <cellStyle name="Normal 2 2 2 2 2 3 6 2 2 7" xfId="11969" xr:uid="{00000000-0005-0000-0000-0000D42B0000}"/>
    <cellStyle name="Normal 2 2 2 2 2 3 6 2 2 7 2" xfId="11970" xr:uid="{00000000-0005-0000-0000-0000D52B0000}"/>
    <cellStyle name="Normal 2 2 2 2 2 3 6 2 2 8" xfId="11971" xr:uid="{00000000-0005-0000-0000-0000D62B0000}"/>
    <cellStyle name="Normal 2 2 2 2 2 3 6 2 2 8 2" xfId="11972" xr:uid="{00000000-0005-0000-0000-0000D72B0000}"/>
    <cellStyle name="Normal 2 2 2 2 2 3 6 2 2 9" xfId="11973" xr:uid="{00000000-0005-0000-0000-0000D82B0000}"/>
    <cellStyle name="Normal 2 2 2 2 2 3 6 2 2 9 2" xfId="11974" xr:uid="{00000000-0005-0000-0000-0000D92B0000}"/>
    <cellStyle name="Normal 2 2 2 2 2 3 6 2 3" xfId="11975" xr:uid="{00000000-0005-0000-0000-0000DA2B0000}"/>
    <cellStyle name="Normal 2 2 2 2 2 3 6 2 3 2" xfId="11976" xr:uid="{00000000-0005-0000-0000-0000DB2B0000}"/>
    <cellStyle name="Normal 2 2 2 2 2 3 6 2 4" xfId="11977" xr:uid="{00000000-0005-0000-0000-0000DC2B0000}"/>
    <cellStyle name="Normal 2 2 2 2 2 3 6 2 4 2" xfId="11978" xr:uid="{00000000-0005-0000-0000-0000DD2B0000}"/>
    <cellStyle name="Normal 2 2 2 2 2 3 6 2 5" xfId="11979" xr:uid="{00000000-0005-0000-0000-0000DE2B0000}"/>
    <cellStyle name="Normal 2 2 2 2 2 3 6 2 5 2" xfId="11980" xr:uid="{00000000-0005-0000-0000-0000DF2B0000}"/>
    <cellStyle name="Normal 2 2 2 2 2 3 6 2 6" xfId="11981" xr:uid="{00000000-0005-0000-0000-0000E02B0000}"/>
    <cellStyle name="Normal 2 2 2 2 2 3 6 2 6 2" xfId="11982" xr:uid="{00000000-0005-0000-0000-0000E12B0000}"/>
    <cellStyle name="Normal 2 2 2 2 2 3 6 2 7" xfId="11983" xr:uid="{00000000-0005-0000-0000-0000E22B0000}"/>
    <cellStyle name="Normal 2 2 2 2 2 3 6 2 7 2" xfId="11984" xr:uid="{00000000-0005-0000-0000-0000E32B0000}"/>
    <cellStyle name="Normal 2 2 2 2 2 3 6 2 8" xfId="11985" xr:uid="{00000000-0005-0000-0000-0000E42B0000}"/>
    <cellStyle name="Normal 2 2 2 2 2 3 6 2 8 2" xfId="11986" xr:uid="{00000000-0005-0000-0000-0000E52B0000}"/>
    <cellStyle name="Normal 2 2 2 2 2 3 6 2 9" xfId="11987" xr:uid="{00000000-0005-0000-0000-0000E62B0000}"/>
    <cellStyle name="Normal 2 2 2 2 2 3 6 2 9 2" xfId="11988" xr:uid="{00000000-0005-0000-0000-0000E72B0000}"/>
    <cellStyle name="Normal 2 2 2 2 2 3 6 3" xfId="11989" xr:uid="{00000000-0005-0000-0000-0000E82B0000}"/>
    <cellStyle name="Normal 2 2 2 2 2 3 6 3 10" xfId="11990" xr:uid="{00000000-0005-0000-0000-0000E92B0000}"/>
    <cellStyle name="Normal 2 2 2 2 2 3 6 3 10 2" xfId="11991" xr:uid="{00000000-0005-0000-0000-0000EA2B0000}"/>
    <cellStyle name="Normal 2 2 2 2 2 3 6 3 11" xfId="11992" xr:uid="{00000000-0005-0000-0000-0000EB2B0000}"/>
    <cellStyle name="Normal 2 2 2 2 2 3 6 3 2" xfId="11993" xr:uid="{00000000-0005-0000-0000-0000EC2B0000}"/>
    <cellStyle name="Normal 2 2 2 2 2 3 6 3 2 2" xfId="11994" xr:uid="{00000000-0005-0000-0000-0000ED2B0000}"/>
    <cellStyle name="Normal 2 2 2 2 2 3 6 3 3" xfId="11995" xr:uid="{00000000-0005-0000-0000-0000EE2B0000}"/>
    <cellStyle name="Normal 2 2 2 2 2 3 6 3 3 2" xfId="11996" xr:uid="{00000000-0005-0000-0000-0000EF2B0000}"/>
    <cellStyle name="Normal 2 2 2 2 2 3 6 3 4" xfId="11997" xr:uid="{00000000-0005-0000-0000-0000F02B0000}"/>
    <cellStyle name="Normal 2 2 2 2 2 3 6 3 4 2" xfId="11998" xr:uid="{00000000-0005-0000-0000-0000F12B0000}"/>
    <cellStyle name="Normal 2 2 2 2 2 3 6 3 5" xfId="11999" xr:uid="{00000000-0005-0000-0000-0000F22B0000}"/>
    <cellStyle name="Normal 2 2 2 2 2 3 6 3 5 2" xfId="12000" xr:uid="{00000000-0005-0000-0000-0000F32B0000}"/>
    <cellStyle name="Normal 2 2 2 2 2 3 6 3 6" xfId="12001" xr:uid="{00000000-0005-0000-0000-0000F42B0000}"/>
    <cellStyle name="Normal 2 2 2 2 2 3 6 3 6 2" xfId="12002" xr:uid="{00000000-0005-0000-0000-0000F52B0000}"/>
    <cellStyle name="Normal 2 2 2 2 2 3 6 3 7" xfId="12003" xr:uid="{00000000-0005-0000-0000-0000F62B0000}"/>
    <cellStyle name="Normal 2 2 2 2 2 3 6 3 7 2" xfId="12004" xr:uid="{00000000-0005-0000-0000-0000F72B0000}"/>
    <cellStyle name="Normal 2 2 2 2 2 3 6 3 8" xfId="12005" xr:uid="{00000000-0005-0000-0000-0000F82B0000}"/>
    <cellStyle name="Normal 2 2 2 2 2 3 6 3 8 2" xfId="12006" xr:uid="{00000000-0005-0000-0000-0000F92B0000}"/>
    <cellStyle name="Normal 2 2 2 2 2 3 6 3 9" xfId="12007" xr:uid="{00000000-0005-0000-0000-0000FA2B0000}"/>
    <cellStyle name="Normal 2 2 2 2 2 3 6 3 9 2" xfId="12008" xr:uid="{00000000-0005-0000-0000-0000FB2B0000}"/>
    <cellStyle name="Normal 2 2 2 2 2 3 6 4" xfId="12009" xr:uid="{00000000-0005-0000-0000-0000FC2B0000}"/>
    <cellStyle name="Normal 2 2 2 2 2 3 6 4 2" xfId="12010" xr:uid="{00000000-0005-0000-0000-0000FD2B0000}"/>
    <cellStyle name="Normal 2 2 2 2 2 3 6 5" xfId="12011" xr:uid="{00000000-0005-0000-0000-0000FE2B0000}"/>
    <cellStyle name="Normal 2 2 2 2 2 3 6 5 2" xfId="12012" xr:uid="{00000000-0005-0000-0000-0000FF2B0000}"/>
    <cellStyle name="Normal 2 2 2 2 2 3 6 6" xfId="12013" xr:uid="{00000000-0005-0000-0000-0000002C0000}"/>
    <cellStyle name="Normal 2 2 2 2 2 3 6 6 2" xfId="12014" xr:uid="{00000000-0005-0000-0000-0000012C0000}"/>
    <cellStyle name="Normal 2 2 2 2 2 3 6 7" xfId="12015" xr:uid="{00000000-0005-0000-0000-0000022C0000}"/>
    <cellStyle name="Normal 2 2 2 2 2 3 6 7 2" xfId="12016" xr:uid="{00000000-0005-0000-0000-0000032C0000}"/>
    <cellStyle name="Normal 2 2 2 2 2 3 6 8" xfId="12017" xr:uid="{00000000-0005-0000-0000-0000042C0000}"/>
    <cellStyle name="Normal 2 2 2 2 2 3 6 8 2" xfId="12018" xr:uid="{00000000-0005-0000-0000-0000052C0000}"/>
    <cellStyle name="Normal 2 2 2 2 2 3 6 9" xfId="12019" xr:uid="{00000000-0005-0000-0000-0000062C0000}"/>
    <cellStyle name="Normal 2 2 2 2 2 3 6 9 2" xfId="12020" xr:uid="{00000000-0005-0000-0000-0000072C0000}"/>
    <cellStyle name="Normal 2 2 2 2 2 3 7" xfId="271" xr:uid="{00000000-0005-0000-0000-0000082C0000}"/>
    <cellStyle name="Normal 2 2 2 2 2 4" xfId="272" xr:uid="{00000000-0005-0000-0000-0000092C0000}"/>
    <cellStyle name="Normal 2 2 2 2 2 4 10" xfId="12021" xr:uid="{00000000-0005-0000-0000-00000A2C0000}"/>
    <cellStyle name="Normal 2 2 2 2 2 4 10 2" xfId="12022" xr:uid="{00000000-0005-0000-0000-00000B2C0000}"/>
    <cellStyle name="Normal 2 2 2 2 2 4 11" xfId="12023" xr:uid="{00000000-0005-0000-0000-00000C2C0000}"/>
    <cellStyle name="Normal 2 2 2 2 2 4 11 2" xfId="12024" xr:uid="{00000000-0005-0000-0000-00000D2C0000}"/>
    <cellStyle name="Normal 2 2 2 2 2 4 12" xfId="12025" xr:uid="{00000000-0005-0000-0000-00000E2C0000}"/>
    <cellStyle name="Normal 2 2 2 2 2 4 12 2" xfId="12026" xr:uid="{00000000-0005-0000-0000-00000F2C0000}"/>
    <cellStyle name="Normal 2 2 2 2 2 4 13" xfId="12027" xr:uid="{00000000-0005-0000-0000-0000102C0000}"/>
    <cellStyle name="Normal 2 2 2 2 2 4 2" xfId="12028" xr:uid="{00000000-0005-0000-0000-0000112C0000}"/>
    <cellStyle name="Normal 2 2 2 2 2 4 2 10" xfId="12029" xr:uid="{00000000-0005-0000-0000-0000122C0000}"/>
    <cellStyle name="Normal 2 2 2 2 2 4 2 10 2" xfId="12030" xr:uid="{00000000-0005-0000-0000-0000132C0000}"/>
    <cellStyle name="Normal 2 2 2 2 2 4 2 11" xfId="12031" xr:uid="{00000000-0005-0000-0000-0000142C0000}"/>
    <cellStyle name="Normal 2 2 2 2 2 4 2 11 2" xfId="12032" xr:uid="{00000000-0005-0000-0000-0000152C0000}"/>
    <cellStyle name="Normal 2 2 2 2 2 4 2 12" xfId="12033" xr:uid="{00000000-0005-0000-0000-0000162C0000}"/>
    <cellStyle name="Normal 2 2 2 2 2 4 2 2" xfId="12034" xr:uid="{00000000-0005-0000-0000-0000172C0000}"/>
    <cellStyle name="Normal 2 2 2 2 2 4 2 2 10" xfId="12035" xr:uid="{00000000-0005-0000-0000-0000182C0000}"/>
    <cellStyle name="Normal 2 2 2 2 2 4 2 2 10 2" xfId="12036" xr:uid="{00000000-0005-0000-0000-0000192C0000}"/>
    <cellStyle name="Normal 2 2 2 2 2 4 2 2 11" xfId="12037" xr:uid="{00000000-0005-0000-0000-00001A2C0000}"/>
    <cellStyle name="Normal 2 2 2 2 2 4 2 2 2" xfId="12038" xr:uid="{00000000-0005-0000-0000-00001B2C0000}"/>
    <cellStyle name="Normal 2 2 2 2 2 4 2 2 2 2" xfId="12039" xr:uid="{00000000-0005-0000-0000-00001C2C0000}"/>
    <cellStyle name="Normal 2 2 2 2 2 4 2 2 3" xfId="12040" xr:uid="{00000000-0005-0000-0000-00001D2C0000}"/>
    <cellStyle name="Normal 2 2 2 2 2 4 2 2 3 2" xfId="12041" xr:uid="{00000000-0005-0000-0000-00001E2C0000}"/>
    <cellStyle name="Normal 2 2 2 2 2 4 2 2 4" xfId="12042" xr:uid="{00000000-0005-0000-0000-00001F2C0000}"/>
    <cellStyle name="Normal 2 2 2 2 2 4 2 2 4 2" xfId="12043" xr:uid="{00000000-0005-0000-0000-0000202C0000}"/>
    <cellStyle name="Normal 2 2 2 2 2 4 2 2 5" xfId="12044" xr:uid="{00000000-0005-0000-0000-0000212C0000}"/>
    <cellStyle name="Normal 2 2 2 2 2 4 2 2 5 2" xfId="12045" xr:uid="{00000000-0005-0000-0000-0000222C0000}"/>
    <cellStyle name="Normal 2 2 2 2 2 4 2 2 6" xfId="12046" xr:uid="{00000000-0005-0000-0000-0000232C0000}"/>
    <cellStyle name="Normal 2 2 2 2 2 4 2 2 6 2" xfId="12047" xr:uid="{00000000-0005-0000-0000-0000242C0000}"/>
    <cellStyle name="Normal 2 2 2 2 2 4 2 2 7" xfId="12048" xr:uid="{00000000-0005-0000-0000-0000252C0000}"/>
    <cellStyle name="Normal 2 2 2 2 2 4 2 2 7 2" xfId="12049" xr:uid="{00000000-0005-0000-0000-0000262C0000}"/>
    <cellStyle name="Normal 2 2 2 2 2 4 2 2 8" xfId="12050" xr:uid="{00000000-0005-0000-0000-0000272C0000}"/>
    <cellStyle name="Normal 2 2 2 2 2 4 2 2 8 2" xfId="12051" xr:uid="{00000000-0005-0000-0000-0000282C0000}"/>
    <cellStyle name="Normal 2 2 2 2 2 4 2 2 9" xfId="12052" xr:uid="{00000000-0005-0000-0000-0000292C0000}"/>
    <cellStyle name="Normal 2 2 2 2 2 4 2 2 9 2" xfId="12053" xr:uid="{00000000-0005-0000-0000-00002A2C0000}"/>
    <cellStyle name="Normal 2 2 2 2 2 4 2 3" xfId="12054" xr:uid="{00000000-0005-0000-0000-00002B2C0000}"/>
    <cellStyle name="Normal 2 2 2 2 2 4 2 3 2" xfId="12055" xr:uid="{00000000-0005-0000-0000-00002C2C0000}"/>
    <cellStyle name="Normal 2 2 2 2 2 4 2 4" xfId="12056" xr:uid="{00000000-0005-0000-0000-00002D2C0000}"/>
    <cellStyle name="Normal 2 2 2 2 2 4 2 4 2" xfId="12057" xr:uid="{00000000-0005-0000-0000-00002E2C0000}"/>
    <cellStyle name="Normal 2 2 2 2 2 4 2 5" xfId="12058" xr:uid="{00000000-0005-0000-0000-00002F2C0000}"/>
    <cellStyle name="Normal 2 2 2 2 2 4 2 5 2" xfId="12059" xr:uid="{00000000-0005-0000-0000-0000302C0000}"/>
    <cellStyle name="Normal 2 2 2 2 2 4 2 6" xfId="12060" xr:uid="{00000000-0005-0000-0000-0000312C0000}"/>
    <cellStyle name="Normal 2 2 2 2 2 4 2 6 2" xfId="12061" xr:uid="{00000000-0005-0000-0000-0000322C0000}"/>
    <cellStyle name="Normal 2 2 2 2 2 4 2 7" xfId="12062" xr:uid="{00000000-0005-0000-0000-0000332C0000}"/>
    <cellStyle name="Normal 2 2 2 2 2 4 2 7 2" xfId="12063" xr:uid="{00000000-0005-0000-0000-0000342C0000}"/>
    <cellStyle name="Normal 2 2 2 2 2 4 2 8" xfId="12064" xr:uid="{00000000-0005-0000-0000-0000352C0000}"/>
    <cellStyle name="Normal 2 2 2 2 2 4 2 8 2" xfId="12065" xr:uid="{00000000-0005-0000-0000-0000362C0000}"/>
    <cellStyle name="Normal 2 2 2 2 2 4 2 9" xfId="12066" xr:uid="{00000000-0005-0000-0000-0000372C0000}"/>
    <cellStyle name="Normal 2 2 2 2 2 4 2 9 2" xfId="12067" xr:uid="{00000000-0005-0000-0000-0000382C0000}"/>
    <cellStyle name="Normal 2 2 2 2 2 4 3" xfId="12068" xr:uid="{00000000-0005-0000-0000-0000392C0000}"/>
    <cellStyle name="Normal 2 2 2 2 2 4 3 10" xfId="12069" xr:uid="{00000000-0005-0000-0000-00003A2C0000}"/>
    <cellStyle name="Normal 2 2 2 2 2 4 3 10 2" xfId="12070" xr:uid="{00000000-0005-0000-0000-00003B2C0000}"/>
    <cellStyle name="Normal 2 2 2 2 2 4 3 11" xfId="12071" xr:uid="{00000000-0005-0000-0000-00003C2C0000}"/>
    <cellStyle name="Normal 2 2 2 2 2 4 3 2" xfId="12072" xr:uid="{00000000-0005-0000-0000-00003D2C0000}"/>
    <cellStyle name="Normal 2 2 2 2 2 4 3 2 2" xfId="12073" xr:uid="{00000000-0005-0000-0000-00003E2C0000}"/>
    <cellStyle name="Normal 2 2 2 2 2 4 3 3" xfId="12074" xr:uid="{00000000-0005-0000-0000-00003F2C0000}"/>
    <cellStyle name="Normal 2 2 2 2 2 4 3 3 2" xfId="12075" xr:uid="{00000000-0005-0000-0000-0000402C0000}"/>
    <cellStyle name="Normal 2 2 2 2 2 4 3 4" xfId="12076" xr:uid="{00000000-0005-0000-0000-0000412C0000}"/>
    <cellStyle name="Normal 2 2 2 2 2 4 3 4 2" xfId="12077" xr:uid="{00000000-0005-0000-0000-0000422C0000}"/>
    <cellStyle name="Normal 2 2 2 2 2 4 3 5" xfId="12078" xr:uid="{00000000-0005-0000-0000-0000432C0000}"/>
    <cellStyle name="Normal 2 2 2 2 2 4 3 5 2" xfId="12079" xr:uid="{00000000-0005-0000-0000-0000442C0000}"/>
    <cellStyle name="Normal 2 2 2 2 2 4 3 6" xfId="12080" xr:uid="{00000000-0005-0000-0000-0000452C0000}"/>
    <cellStyle name="Normal 2 2 2 2 2 4 3 6 2" xfId="12081" xr:uid="{00000000-0005-0000-0000-0000462C0000}"/>
    <cellStyle name="Normal 2 2 2 2 2 4 3 7" xfId="12082" xr:uid="{00000000-0005-0000-0000-0000472C0000}"/>
    <cellStyle name="Normal 2 2 2 2 2 4 3 7 2" xfId="12083" xr:uid="{00000000-0005-0000-0000-0000482C0000}"/>
    <cellStyle name="Normal 2 2 2 2 2 4 3 8" xfId="12084" xr:uid="{00000000-0005-0000-0000-0000492C0000}"/>
    <cellStyle name="Normal 2 2 2 2 2 4 3 8 2" xfId="12085" xr:uid="{00000000-0005-0000-0000-00004A2C0000}"/>
    <cellStyle name="Normal 2 2 2 2 2 4 3 9" xfId="12086" xr:uid="{00000000-0005-0000-0000-00004B2C0000}"/>
    <cellStyle name="Normal 2 2 2 2 2 4 3 9 2" xfId="12087" xr:uid="{00000000-0005-0000-0000-00004C2C0000}"/>
    <cellStyle name="Normal 2 2 2 2 2 4 4" xfId="12088" xr:uid="{00000000-0005-0000-0000-00004D2C0000}"/>
    <cellStyle name="Normal 2 2 2 2 2 4 4 2" xfId="12089" xr:uid="{00000000-0005-0000-0000-00004E2C0000}"/>
    <cellStyle name="Normal 2 2 2 2 2 4 5" xfId="12090" xr:uid="{00000000-0005-0000-0000-00004F2C0000}"/>
    <cellStyle name="Normal 2 2 2 2 2 4 5 2" xfId="12091" xr:uid="{00000000-0005-0000-0000-0000502C0000}"/>
    <cellStyle name="Normal 2 2 2 2 2 4 6" xfId="12092" xr:uid="{00000000-0005-0000-0000-0000512C0000}"/>
    <cellStyle name="Normal 2 2 2 2 2 4 6 2" xfId="12093" xr:uid="{00000000-0005-0000-0000-0000522C0000}"/>
    <cellStyle name="Normal 2 2 2 2 2 4 7" xfId="12094" xr:uid="{00000000-0005-0000-0000-0000532C0000}"/>
    <cellStyle name="Normal 2 2 2 2 2 4 7 2" xfId="12095" xr:uid="{00000000-0005-0000-0000-0000542C0000}"/>
    <cellStyle name="Normal 2 2 2 2 2 4 8" xfId="12096" xr:uid="{00000000-0005-0000-0000-0000552C0000}"/>
    <cellStyle name="Normal 2 2 2 2 2 4 8 2" xfId="12097" xr:uid="{00000000-0005-0000-0000-0000562C0000}"/>
    <cellStyle name="Normal 2 2 2 2 2 4 9" xfId="12098" xr:uid="{00000000-0005-0000-0000-0000572C0000}"/>
    <cellStyle name="Normal 2 2 2 2 2 4 9 2" xfId="12099" xr:uid="{00000000-0005-0000-0000-0000582C0000}"/>
    <cellStyle name="Normal 2 2 2 2 2 5" xfId="273" xr:uid="{00000000-0005-0000-0000-0000592C0000}"/>
    <cellStyle name="Normal 2 2 2 2 2 5 10" xfId="12100" xr:uid="{00000000-0005-0000-0000-00005A2C0000}"/>
    <cellStyle name="Normal 2 2 2 2 2 5 10 2" xfId="12101" xr:uid="{00000000-0005-0000-0000-00005B2C0000}"/>
    <cellStyle name="Normal 2 2 2 2 2 5 11" xfId="12102" xr:uid="{00000000-0005-0000-0000-00005C2C0000}"/>
    <cellStyle name="Normal 2 2 2 2 2 5 11 2" xfId="12103" xr:uid="{00000000-0005-0000-0000-00005D2C0000}"/>
    <cellStyle name="Normal 2 2 2 2 2 5 12" xfId="12104" xr:uid="{00000000-0005-0000-0000-00005E2C0000}"/>
    <cellStyle name="Normal 2 2 2 2 2 5 12 2" xfId="12105" xr:uid="{00000000-0005-0000-0000-00005F2C0000}"/>
    <cellStyle name="Normal 2 2 2 2 2 5 13" xfId="12106" xr:uid="{00000000-0005-0000-0000-0000602C0000}"/>
    <cellStyle name="Normal 2 2 2 2 2 5 2" xfId="12107" xr:uid="{00000000-0005-0000-0000-0000612C0000}"/>
    <cellStyle name="Normal 2 2 2 2 2 5 2 10" xfId="12108" xr:uid="{00000000-0005-0000-0000-0000622C0000}"/>
    <cellStyle name="Normal 2 2 2 2 2 5 2 10 2" xfId="12109" xr:uid="{00000000-0005-0000-0000-0000632C0000}"/>
    <cellStyle name="Normal 2 2 2 2 2 5 2 11" xfId="12110" xr:uid="{00000000-0005-0000-0000-0000642C0000}"/>
    <cellStyle name="Normal 2 2 2 2 2 5 2 11 2" xfId="12111" xr:uid="{00000000-0005-0000-0000-0000652C0000}"/>
    <cellStyle name="Normal 2 2 2 2 2 5 2 12" xfId="12112" xr:uid="{00000000-0005-0000-0000-0000662C0000}"/>
    <cellStyle name="Normal 2 2 2 2 2 5 2 2" xfId="12113" xr:uid="{00000000-0005-0000-0000-0000672C0000}"/>
    <cellStyle name="Normal 2 2 2 2 2 5 2 2 10" xfId="12114" xr:uid="{00000000-0005-0000-0000-0000682C0000}"/>
    <cellStyle name="Normal 2 2 2 2 2 5 2 2 10 2" xfId="12115" xr:uid="{00000000-0005-0000-0000-0000692C0000}"/>
    <cellStyle name="Normal 2 2 2 2 2 5 2 2 11" xfId="12116" xr:uid="{00000000-0005-0000-0000-00006A2C0000}"/>
    <cellStyle name="Normal 2 2 2 2 2 5 2 2 2" xfId="12117" xr:uid="{00000000-0005-0000-0000-00006B2C0000}"/>
    <cellStyle name="Normal 2 2 2 2 2 5 2 2 2 2" xfId="12118" xr:uid="{00000000-0005-0000-0000-00006C2C0000}"/>
    <cellStyle name="Normal 2 2 2 2 2 5 2 2 3" xfId="12119" xr:uid="{00000000-0005-0000-0000-00006D2C0000}"/>
    <cellStyle name="Normal 2 2 2 2 2 5 2 2 3 2" xfId="12120" xr:uid="{00000000-0005-0000-0000-00006E2C0000}"/>
    <cellStyle name="Normal 2 2 2 2 2 5 2 2 4" xfId="12121" xr:uid="{00000000-0005-0000-0000-00006F2C0000}"/>
    <cellStyle name="Normal 2 2 2 2 2 5 2 2 4 2" xfId="12122" xr:uid="{00000000-0005-0000-0000-0000702C0000}"/>
    <cellStyle name="Normal 2 2 2 2 2 5 2 2 5" xfId="12123" xr:uid="{00000000-0005-0000-0000-0000712C0000}"/>
    <cellStyle name="Normal 2 2 2 2 2 5 2 2 5 2" xfId="12124" xr:uid="{00000000-0005-0000-0000-0000722C0000}"/>
    <cellStyle name="Normal 2 2 2 2 2 5 2 2 6" xfId="12125" xr:uid="{00000000-0005-0000-0000-0000732C0000}"/>
    <cellStyle name="Normal 2 2 2 2 2 5 2 2 6 2" xfId="12126" xr:uid="{00000000-0005-0000-0000-0000742C0000}"/>
    <cellStyle name="Normal 2 2 2 2 2 5 2 2 7" xfId="12127" xr:uid="{00000000-0005-0000-0000-0000752C0000}"/>
    <cellStyle name="Normal 2 2 2 2 2 5 2 2 7 2" xfId="12128" xr:uid="{00000000-0005-0000-0000-0000762C0000}"/>
    <cellStyle name="Normal 2 2 2 2 2 5 2 2 8" xfId="12129" xr:uid="{00000000-0005-0000-0000-0000772C0000}"/>
    <cellStyle name="Normal 2 2 2 2 2 5 2 2 8 2" xfId="12130" xr:uid="{00000000-0005-0000-0000-0000782C0000}"/>
    <cellStyle name="Normal 2 2 2 2 2 5 2 2 9" xfId="12131" xr:uid="{00000000-0005-0000-0000-0000792C0000}"/>
    <cellStyle name="Normal 2 2 2 2 2 5 2 2 9 2" xfId="12132" xr:uid="{00000000-0005-0000-0000-00007A2C0000}"/>
    <cellStyle name="Normal 2 2 2 2 2 5 2 3" xfId="12133" xr:uid="{00000000-0005-0000-0000-00007B2C0000}"/>
    <cellStyle name="Normal 2 2 2 2 2 5 2 3 2" xfId="12134" xr:uid="{00000000-0005-0000-0000-00007C2C0000}"/>
    <cellStyle name="Normal 2 2 2 2 2 5 2 4" xfId="12135" xr:uid="{00000000-0005-0000-0000-00007D2C0000}"/>
    <cellStyle name="Normal 2 2 2 2 2 5 2 4 2" xfId="12136" xr:uid="{00000000-0005-0000-0000-00007E2C0000}"/>
    <cellStyle name="Normal 2 2 2 2 2 5 2 5" xfId="12137" xr:uid="{00000000-0005-0000-0000-00007F2C0000}"/>
    <cellStyle name="Normal 2 2 2 2 2 5 2 5 2" xfId="12138" xr:uid="{00000000-0005-0000-0000-0000802C0000}"/>
    <cellStyle name="Normal 2 2 2 2 2 5 2 6" xfId="12139" xr:uid="{00000000-0005-0000-0000-0000812C0000}"/>
    <cellStyle name="Normal 2 2 2 2 2 5 2 6 2" xfId="12140" xr:uid="{00000000-0005-0000-0000-0000822C0000}"/>
    <cellStyle name="Normal 2 2 2 2 2 5 2 7" xfId="12141" xr:uid="{00000000-0005-0000-0000-0000832C0000}"/>
    <cellStyle name="Normal 2 2 2 2 2 5 2 7 2" xfId="12142" xr:uid="{00000000-0005-0000-0000-0000842C0000}"/>
    <cellStyle name="Normal 2 2 2 2 2 5 2 8" xfId="12143" xr:uid="{00000000-0005-0000-0000-0000852C0000}"/>
    <cellStyle name="Normal 2 2 2 2 2 5 2 8 2" xfId="12144" xr:uid="{00000000-0005-0000-0000-0000862C0000}"/>
    <cellStyle name="Normal 2 2 2 2 2 5 2 9" xfId="12145" xr:uid="{00000000-0005-0000-0000-0000872C0000}"/>
    <cellStyle name="Normal 2 2 2 2 2 5 2 9 2" xfId="12146" xr:uid="{00000000-0005-0000-0000-0000882C0000}"/>
    <cellStyle name="Normal 2 2 2 2 2 5 3" xfId="12147" xr:uid="{00000000-0005-0000-0000-0000892C0000}"/>
    <cellStyle name="Normal 2 2 2 2 2 5 3 10" xfId="12148" xr:uid="{00000000-0005-0000-0000-00008A2C0000}"/>
    <cellStyle name="Normal 2 2 2 2 2 5 3 10 2" xfId="12149" xr:uid="{00000000-0005-0000-0000-00008B2C0000}"/>
    <cellStyle name="Normal 2 2 2 2 2 5 3 11" xfId="12150" xr:uid="{00000000-0005-0000-0000-00008C2C0000}"/>
    <cellStyle name="Normal 2 2 2 2 2 5 3 2" xfId="12151" xr:uid="{00000000-0005-0000-0000-00008D2C0000}"/>
    <cellStyle name="Normal 2 2 2 2 2 5 3 2 2" xfId="12152" xr:uid="{00000000-0005-0000-0000-00008E2C0000}"/>
    <cellStyle name="Normal 2 2 2 2 2 5 3 3" xfId="12153" xr:uid="{00000000-0005-0000-0000-00008F2C0000}"/>
    <cellStyle name="Normal 2 2 2 2 2 5 3 3 2" xfId="12154" xr:uid="{00000000-0005-0000-0000-0000902C0000}"/>
    <cellStyle name="Normal 2 2 2 2 2 5 3 4" xfId="12155" xr:uid="{00000000-0005-0000-0000-0000912C0000}"/>
    <cellStyle name="Normal 2 2 2 2 2 5 3 4 2" xfId="12156" xr:uid="{00000000-0005-0000-0000-0000922C0000}"/>
    <cellStyle name="Normal 2 2 2 2 2 5 3 5" xfId="12157" xr:uid="{00000000-0005-0000-0000-0000932C0000}"/>
    <cellStyle name="Normal 2 2 2 2 2 5 3 5 2" xfId="12158" xr:uid="{00000000-0005-0000-0000-0000942C0000}"/>
    <cellStyle name="Normal 2 2 2 2 2 5 3 6" xfId="12159" xr:uid="{00000000-0005-0000-0000-0000952C0000}"/>
    <cellStyle name="Normal 2 2 2 2 2 5 3 6 2" xfId="12160" xr:uid="{00000000-0005-0000-0000-0000962C0000}"/>
    <cellStyle name="Normal 2 2 2 2 2 5 3 7" xfId="12161" xr:uid="{00000000-0005-0000-0000-0000972C0000}"/>
    <cellStyle name="Normal 2 2 2 2 2 5 3 7 2" xfId="12162" xr:uid="{00000000-0005-0000-0000-0000982C0000}"/>
    <cellStyle name="Normal 2 2 2 2 2 5 3 8" xfId="12163" xr:uid="{00000000-0005-0000-0000-0000992C0000}"/>
    <cellStyle name="Normal 2 2 2 2 2 5 3 8 2" xfId="12164" xr:uid="{00000000-0005-0000-0000-00009A2C0000}"/>
    <cellStyle name="Normal 2 2 2 2 2 5 3 9" xfId="12165" xr:uid="{00000000-0005-0000-0000-00009B2C0000}"/>
    <cellStyle name="Normal 2 2 2 2 2 5 3 9 2" xfId="12166" xr:uid="{00000000-0005-0000-0000-00009C2C0000}"/>
    <cellStyle name="Normal 2 2 2 2 2 5 4" xfId="12167" xr:uid="{00000000-0005-0000-0000-00009D2C0000}"/>
    <cellStyle name="Normal 2 2 2 2 2 5 4 2" xfId="12168" xr:uid="{00000000-0005-0000-0000-00009E2C0000}"/>
    <cellStyle name="Normal 2 2 2 2 2 5 5" xfId="12169" xr:uid="{00000000-0005-0000-0000-00009F2C0000}"/>
    <cellStyle name="Normal 2 2 2 2 2 5 5 2" xfId="12170" xr:uid="{00000000-0005-0000-0000-0000A02C0000}"/>
    <cellStyle name="Normal 2 2 2 2 2 5 6" xfId="12171" xr:uid="{00000000-0005-0000-0000-0000A12C0000}"/>
    <cellStyle name="Normal 2 2 2 2 2 5 6 2" xfId="12172" xr:uid="{00000000-0005-0000-0000-0000A22C0000}"/>
    <cellStyle name="Normal 2 2 2 2 2 5 7" xfId="12173" xr:uid="{00000000-0005-0000-0000-0000A32C0000}"/>
    <cellStyle name="Normal 2 2 2 2 2 5 7 2" xfId="12174" xr:uid="{00000000-0005-0000-0000-0000A42C0000}"/>
    <cellStyle name="Normal 2 2 2 2 2 5 8" xfId="12175" xr:uid="{00000000-0005-0000-0000-0000A52C0000}"/>
    <cellStyle name="Normal 2 2 2 2 2 5 8 2" xfId="12176" xr:uid="{00000000-0005-0000-0000-0000A62C0000}"/>
    <cellStyle name="Normal 2 2 2 2 2 5 9" xfId="12177" xr:uid="{00000000-0005-0000-0000-0000A72C0000}"/>
    <cellStyle name="Normal 2 2 2 2 2 5 9 2" xfId="12178" xr:uid="{00000000-0005-0000-0000-0000A82C0000}"/>
    <cellStyle name="Normal 2 2 2 2 2 6" xfId="274" xr:uid="{00000000-0005-0000-0000-0000A92C0000}"/>
    <cellStyle name="Normal 2 2 2 2 2 6 2" xfId="275" xr:uid="{00000000-0005-0000-0000-0000AA2C0000}"/>
    <cellStyle name="Normal 2 2 2 2 2 6 2 10" xfId="12179" xr:uid="{00000000-0005-0000-0000-0000AB2C0000}"/>
    <cellStyle name="Normal 2 2 2 2 2 6 2 10 2" xfId="12180" xr:uid="{00000000-0005-0000-0000-0000AC2C0000}"/>
    <cellStyle name="Normal 2 2 2 2 2 6 2 11" xfId="12181" xr:uid="{00000000-0005-0000-0000-0000AD2C0000}"/>
    <cellStyle name="Normal 2 2 2 2 2 6 2 11 2" xfId="12182" xr:uid="{00000000-0005-0000-0000-0000AE2C0000}"/>
    <cellStyle name="Normal 2 2 2 2 2 6 2 12" xfId="12183" xr:uid="{00000000-0005-0000-0000-0000AF2C0000}"/>
    <cellStyle name="Normal 2 2 2 2 2 6 2 12 2" xfId="12184" xr:uid="{00000000-0005-0000-0000-0000B02C0000}"/>
    <cellStyle name="Normal 2 2 2 2 2 6 2 13" xfId="12185" xr:uid="{00000000-0005-0000-0000-0000B12C0000}"/>
    <cellStyle name="Normal 2 2 2 2 2 6 2 2" xfId="12186" xr:uid="{00000000-0005-0000-0000-0000B22C0000}"/>
    <cellStyle name="Normal 2 2 2 2 2 6 2 2 10" xfId="12187" xr:uid="{00000000-0005-0000-0000-0000B32C0000}"/>
    <cellStyle name="Normal 2 2 2 2 2 6 2 2 10 2" xfId="12188" xr:uid="{00000000-0005-0000-0000-0000B42C0000}"/>
    <cellStyle name="Normal 2 2 2 2 2 6 2 2 11" xfId="12189" xr:uid="{00000000-0005-0000-0000-0000B52C0000}"/>
    <cellStyle name="Normal 2 2 2 2 2 6 2 2 11 2" xfId="12190" xr:uid="{00000000-0005-0000-0000-0000B62C0000}"/>
    <cellStyle name="Normal 2 2 2 2 2 6 2 2 12" xfId="12191" xr:uid="{00000000-0005-0000-0000-0000B72C0000}"/>
    <cellStyle name="Normal 2 2 2 2 2 6 2 2 2" xfId="12192" xr:uid="{00000000-0005-0000-0000-0000B82C0000}"/>
    <cellStyle name="Normal 2 2 2 2 2 6 2 2 2 10" xfId="12193" xr:uid="{00000000-0005-0000-0000-0000B92C0000}"/>
    <cellStyle name="Normal 2 2 2 2 2 6 2 2 2 10 2" xfId="12194" xr:uid="{00000000-0005-0000-0000-0000BA2C0000}"/>
    <cellStyle name="Normal 2 2 2 2 2 6 2 2 2 11" xfId="12195" xr:uid="{00000000-0005-0000-0000-0000BB2C0000}"/>
    <cellStyle name="Normal 2 2 2 2 2 6 2 2 2 2" xfId="12196" xr:uid="{00000000-0005-0000-0000-0000BC2C0000}"/>
    <cellStyle name="Normal 2 2 2 2 2 6 2 2 2 2 2" xfId="12197" xr:uid="{00000000-0005-0000-0000-0000BD2C0000}"/>
    <cellStyle name="Normal 2 2 2 2 2 6 2 2 2 3" xfId="12198" xr:uid="{00000000-0005-0000-0000-0000BE2C0000}"/>
    <cellStyle name="Normal 2 2 2 2 2 6 2 2 2 3 2" xfId="12199" xr:uid="{00000000-0005-0000-0000-0000BF2C0000}"/>
    <cellStyle name="Normal 2 2 2 2 2 6 2 2 2 4" xfId="12200" xr:uid="{00000000-0005-0000-0000-0000C02C0000}"/>
    <cellStyle name="Normal 2 2 2 2 2 6 2 2 2 4 2" xfId="12201" xr:uid="{00000000-0005-0000-0000-0000C12C0000}"/>
    <cellStyle name="Normal 2 2 2 2 2 6 2 2 2 5" xfId="12202" xr:uid="{00000000-0005-0000-0000-0000C22C0000}"/>
    <cellStyle name="Normal 2 2 2 2 2 6 2 2 2 5 2" xfId="12203" xr:uid="{00000000-0005-0000-0000-0000C32C0000}"/>
    <cellStyle name="Normal 2 2 2 2 2 6 2 2 2 6" xfId="12204" xr:uid="{00000000-0005-0000-0000-0000C42C0000}"/>
    <cellStyle name="Normal 2 2 2 2 2 6 2 2 2 6 2" xfId="12205" xr:uid="{00000000-0005-0000-0000-0000C52C0000}"/>
    <cellStyle name="Normal 2 2 2 2 2 6 2 2 2 7" xfId="12206" xr:uid="{00000000-0005-0000-0000-0000C62C0000}"/>
    <cellStyle name="Normal 2 2 2 2 2 6 2 2 2 7 2" xfId="12207" xr:uid="{00000000-0005-0000-0000-0000C72C0000}"/>
    <cellStyle name="Normal 2 2 2 2 2 6 2 2 2 8" xfId="12208" xr:uid="{00000000-0005-0000-0000-0000C82C0000}"/>
    <cellStyle name="Normal 2 2 2 2 2 6 2 2 2 8 2" xfId="12209" xr:uid="{00000000-0005-0000-0000-0000C92C0000}"/>
    <cellStyle name="Normal 2 2 2 2 2 6 2 2 2 9" xfId="12210" xr:uid="{00000000-0005-0000-0000-0000CA2C0000}"/>
    <cellStyle name="Normal 2 2 2 2 2 6 2 2 2 9 2" xfId="12211" xr:uid="{00000000-0005-0000-0000-0000CB2C0000}"/>
    <cellStyle name="Normal 2 2 2 2 2 6 2 2 3" xfId="12212" xr:uid="{00000000-0005-0000-0000-0000CC2C0000}"/>
    <cellStyle name="Normal 2 2 2 2 2 6 2 2 3 2" xfId="12213" xr:uid="{00000000-0005-0000-0000-0000CD2C0000}"/>
    <cellStyle name="Normal 2 2 2 2 2 6 2 2 4" xfId="12214" xr:uid="{00000000-0005-0000-0000-0000CE2C0000}"/>
    <cellStyle name="Normal 2 2 2 2 2 6 2 2 4 2" xfId="12215" xr:uid="{00000000-0005-0000-0000-0000CF2C0000}"/>
    <cellStyle name="Normal 2 2 2 2 2 6 2 2 5" xfId="12216" xr:uid="{00000000-0005-0000-0000-0000D02C0000}"/>
    <cellStyle name="Normal 2 2 2 2 2 6 2 2 5 2" xfId="12217" xr:uid="{00000000-0005-0000-0000-0000D12C0000}"/>
    <cellStyle name="Normal 2 2 2 2 2 6 2 2 6" xfId="12218" xr:uid="{00000000-0005-0000-0000-0000D22C0000}"/>
    <cellStyle name="Normal 2 2 2 2 2 6 2 2 6 2" xfId="12219" xr:uid="{00000000-0005-0000-0000-0000D32C0000}"/>
    <cellStyle name="Normal 2 2 2 2 2 6 2 2 7" xfId="12220" xr:uid="{00000000-0005-0000-0000-0000D42C0000}"/>
    <cellStyle name="Normal 2 2 2 2 2 6 2 2 7 2" xfId="12221" xr:uid="{00000000-0005-0000-0000-0000D52C0000}"/>
    <cellStyle name="Normal 2 2 2 2 2 6 2 2 8" xfId="12222" xr:uid="{00000000-0005-0000-0000-0000D62C0000}"/>
    <cellStyle name="Normal 2 2 2 2 2 6 2 2 8 2" xfId="12223" xr:uid="{00000000-0005-0000-0000-0000D72C0000}"/>
    <cellStyle name="Normal 2 2 2 2 2 6 2 2 9" xfId="12224" xr:uid="{00000000-0005-0000-0000-0000D82C0000}"/>
    <cellStyle name="Normal 2 2 2 2 2 6 2 2 9 2" xfId="12225" xr:uid="{00000000-0005-0000-0000-0000D92C0000}"/>
    <cellStyle name="Normal 2 2 2 2 2 6 2 3" xfId="12226" xr:uid="{00000000-0005-0000-0000-0000DA2C0000}"/>
    <cellStyle name="Normal 2 2 2 2 2 6 2 3 10" xfId="12227" xr:uid="{00000000-0005-0000-0000-0000DB2C0000}"/>
    <cellStyle name="Normal 2 2 2 2 2 6 2 3 10 2" xfId="12228" xr:uid="{00000000-0005-0000-0000-0000DC2C0000}"/>
    <cellStyle name="Normal 2 2 2 2 2 6 2 3 11" xfId="12229" xr:uid="{00000000-0005-0000-0000-0000DD2C0000}"/>
    <cellStyle name="Normal 2 2 2 2 2 6 2 3 2" xfId="12230" xr:uid="{00000000-0005-0000-0000-0000DE2C0000}"/>
    <cellStyle name="Normal 2 2 2 2 2 6 2 3 2 2" xfId="12231" xr:uid="{00000000-0005-0000-0000-0000DF2C0000}"/>
    <cellStyle name="Normal 2 2 2 2 2 6 2 3 3" xfId="12232" xr:uid="{00000000-0005-0000-0000-0000E02C0000}"/>
    <cellStyle name="Normal 2 2 2 2 2 6 2 3 3 2" xfId="12233" xr:uid="{00000000-0005-0000-0000-0000E12C0000}"/>
    <cellStyle name="Normal 2 2 2 2 2 6 2 3 4" xfId="12234" xr:uid="{00000000-0005-0000-0000-0000E22C0000}"/>
    <cellStyle name="Normal 2 2 2 2 2 6 2 3 4 2" xfId="12235" xr:uid="{00000000-0005-0000-0000-0000E32C0000}"/>
    <cellStyle name="Normal 2 2 2 2 2 6 2 3 5" xfId="12236" xr:uid="{00000000-0005-0000-0000-0000E42C0000}"/>
    <cellStyle name="Normal 2 2 2 2 2 6 2 3 5 2" xfId="12237" xr:uid="{00000000-0005-0000-0000-0000E52C0000}"/>
    <cellStyle name="Normal 2 2 2 2 2 6 2 3 6" xfId="12238" xr:uid="{00000000-0005-0000-0000-0000E62C0000}"/>
    <cellStyle name="Normal 2 2 2 2 2 6 2 3 6 2" xfId="12239" xr:uid="{00000000-0005-0000-0000-0000E72C0000}"/>
    <cellStyle name="Normal 2 2 2 2 2 6 2 3 7" xfId="12240" xr:uid="{00000000-0005-0000-0000-0000E82C0000}"/>
    <cellStyle name="Normal 2 2 2 2 2 6 2 3 7 2" xfId="12241" xr:uid="{00000000-0005-0000-0000-0000E92C0000}"/>
    <cellStyle name="Normal 2 2 2 2 2 6 2 3 8" xfId="12242" xr:uid="{00000000-0005-0000-0000-0000EA2C0000}"/>
    <cellStyle name="Normal 2 2 2 2 2 6 2 3 8 2" xfId="12243" xr:uid="{00000000-0005-0000-0000-0000EB2C0000}"/>
    <cellStyle name="Normal 2 2 2 2 2 6 2 3 9" xfId="12244" xr:uid="{00000000-0005-0000-0000-0000EC2C0000}"/>
    <cellStyle name="Normal 2 2 2 2 2 6 2 3 9 2" xfId="12245" xr:uid="{00000000-0005-0000-0000-0000ED2C0000}"/>
    <cellStyle name="Normal 2 2 2 2 2 6 2 4" xfId="12246" xr:uid="{00000000-0005-0000-0000-0000EE2C0000}"/>
    <cellStyle name="Normal 2 2 2 2 2 6 2 4 2" xfId="12247" xr:uid="{00000000-0005-0000-0000-0000EF2C0000}"/>
    <cellStyle name="Normal 2 2 2 2 2 6 2 5" xfId="12248" xr:uid="{00000000-0005-0000-0000-0000F02C0000}"/>
    <cellStyle name="Normal 2 2 2 2 2 6 2 5 2" xfId="12249" xr:uid="{00000000-0005-0000-0000-0000F12C0000}"/>
    <cellStyle name="Normal 2 2 2 2 2 6 2 6" xfId="12250" xr:uid="{00000000-0005-0000-0000-0000F22C0000}"/>
    <cellStyle name="Normal 2 2 2 2 2 6 2 6 2" xfId="12251" xr:uid="{00000000-0005-0000-0000-0000F32C0000}"/>
    <cellStyle name="Normal 2 2 2 2 2 6 2 7" xfId="12252" xr:uid="{00000000-0005-0000-0000-0000F42C0000}"/>
    <cellStyle name="Normal 2 2 2 2 2 6 2 7 2" xfId="12253" xr:uid="{00000000-0005-0000-0000-0000F52C0000}"/>
    <cellStyle name="Normal 2 2 2 2 2 6 2 8" xfId="12254" xr:uid="{00000000-0005-0000-0000-0000F62C0000}"/>
    <cellStyle name="Normal 2 2 2 2 2 6 2 8 2" xfId="12255" xr:uid="{00000000-0005-0000-0000-0000F72C0000}"/>
    <cellStyle name="Normal 2 2 2 2 2 6 2 9" xfId="12256" xr:uid="{00000000-0005-0000-0000-0000F82C0000}"/>
    <cellStyle name="Normal 2 2 2 2 2 6 2 9 2" xfId="12257" xr:uid="{00000000-0005-0000-0000-0000F92C0000}"/>
    <cellStyle name="Normal 2 2 2 2 2 6 3" xfId="276" xr:uid="{00000000-0005-0000-0000-0000FA2C0000}"/>
    <cellStyle name="Normal 2 2 2 2 2 6 3 10" xfId="12258" xr:uid="{00000000-0005-0000-0000-0000FB2C0000}"/>
    <cellStyle name="Normal 2 2 2 2 2 6 3 10 2" xfId="12259" xr:uid="{00000000-0005-0000-0000-0000FC2C0000}"/>
    <cellStyle name="Normal 2 2 2 2 2 6 3 11" xfId="12260" xr:uid="{00000000-0005-0000-0000-0000FD2C0000}"/>
    <cellStyle name="Normal 2 2 2 2 2 6 3 11 2" xfId="12261" xr:uid="{00000000-0005-0000-0000-0000FE2C0000}"/>
    <cellStyle name="Normal 2 2 2 2 2 6 3 12" xfId="12262" xr:uid="{00000000-0005-0000-0000-0000FF2C0000}"/>
    <cellStyle name="Normal 2 2 2 2 2 6 3 12 2" xfId="12263" xr:uid="{00000000-0005-0000-0000-0000002D0000}"/>
    <cellStyle name="Normal 2 2 2 2 2 6 3 13" xfId="12264" xr:uid="{00000000-0005-0000-0000-0000012D0000}"/>
    <cellStyle name="Normal 2 2 2 2 2 6 3 2" xfId="12265" xr:uid="{00000000-0005-0000-0000-0000022D0000}"/>
    <cellStyle name="Normal 2 2 2 2 2 6 3 2 10" xfId="12266" xr:uid="{00000000-0005-0000-0000-0000032D0000}"/>
    <cellStyle name="Normal 2 2 2 2 2 6 3 2 10 2" xfId="12267" xr:uid="{00000000-0005-0000-0000-0000042D0000}"/>
    <cellStyle name="Normal 2 2 2 2 2 6 3 2 11" xfId="12268" xr:uid="{00000000-0005-0000-0000-0000052D0000}"/>
    <cellStyle name="Normal 2 2 2 2 2 6 3 2 11 2" xfId="12269" xr:uid="{00000000-0005-0000-0000-0000062D0000}"/>
    <cellStyle name="Normal 2 2 2 2 2 6 3 2 12" xfId="12270" xr:uid="{00000000-0005-0000-0000-0000072D0000}"/>
    <cellStyle name="Normal 2 2 2 2 2 6 3 2 2" xfId="12271" xr:uid="{00000000-0005-0000-0000-0000082D0000}"/>
    <cellStyle name="Normal 2 2 2 2 2 6 3 2 2 10" xfId="12272" xr:uid="{00000000-0005-0000-0000-0000092D0000}"/>
    <cellStyle name="Normal 2 2 2 2 2 6 3 2 2 10 2" xfId="12273" xr:uid="{00000000-0005-0000-0000-00000A2D0000}"/>
    <cellStyle name="Normal 2 2 2 2 2 6 3 2 2 11" xfId="12274" xr:uid="{00000000-0005-0000-0000-00000B2D0000}"/>
    <cellStyle name="Normal 2 2 2 2 2 6 3 2 2 2" xfId="12275" xr:uid="{00000000-0005-0000-0000-00000C2D0000}"/>
    <cellStyle name="Normal 2 2 2 2 2 6 3 2 2 2 2" xfId="12276" xr:uid="{00000000-0005-0000-0000-00000D2D0000}"/>
    <cellStyle name="Normal 2 2 2 2 2 6 3 2 2 3" xfId="12277" xr:uid="{00000000-0005-0000-0000-00000E2D0000}"/>
    <cellStyle name="Normal 2 2 2 2 2 6 3 2 2 3 2" xfId="12278" xr:uid="{00000000-0005-0000-0000-00000F2D0000}"/>
    <cellStyle name="Normal 2 2 2 2 2 6 3 2 2 4" xfId="12279" xr:uid="{00000000-0005-0000-0000-0000102D0000}"/>
    <cellStyle name="Normal 2 2 2 2 2 6 3 2 2 4 2" xfId="12280" xr:uid="{00000000-0005-0000-0000-0000112D0000}"/>
    <cellStyle name="Normal 2 2 2 2 2 6 3 2 2 5" xfId="12281" xr:uid="{00000000-0005-0000-0000-0000122D0000}"/>
    <cellStyle name="Normal 2 2 2 2 2 6 3 2 2 5 2" xfId="12282" xr:uid="{00000000-0005-0000-0000-0000132D0000}"/>
    <cellStyle name="Normal 2 2 2 2 2 6 3 2 2 6" xfId="12283" xr:uid="{00000000-0005-0000-0000-0000142D0000}"/>
    <cellStyle name="Normal 2 2 2 2 2 6 3 2 2 6 2" xfId="12284" xr:uid="{00000000-0005-0000-0000-0000152D0000}"/>
    <cellStyle name="Normal 2 2 2 2 2 6 3 2 2 7" xfId="12285" xr:uid="{00000000-0005-0000-0000-0000162D0000}"/>
    <cellStyle name="Normal 2 2 2 2 2 6 3 2 2 7 2" xfId="12286" xr:uid="{00000000-0005-0000-0000-0000172D0000}"/>
    <cellStyle name="Normal 2 2 2 2 2 6 3 2 2 8" xfId="12287" xr:uid="{00000000-0005-0000-0000-0000182D0000}"/>
    <cellStyle name="Normal 2 2 2 2 2 6 3 2 2 8 2" xfId="12288" xr:uid="{00000000-0005-0000-0000-0000192D0000}"/>
    <cellStyle name="Normal 2 2 2 2 2 6 3 2 2 9" xfId="12289" xr:uid="{00000000-0005-0000-0000-00001A2D0000}"/>
    <cellStyle name="Normal 2 2 2 2 2 6 3 2 2 9 2" xfId="12290" xr:uid="{00000000-0005-0000-0000-00001B2D0000}"/>
    <cellStyle name="Normal 2 2 2 2 2 6 3 2 3" xfId="12291" xr:uid="{00000000-0005-0000-0000-00001C2D0000}"/>
    <cellStyle name="Normal 2 2 2 2 2 6 3 2 3 2" xfId="12292" xr:uid="{00000000-0005-0000-0000-00001D2D0000}"/>
    <cellStyle name="Normal 2 2 2 2 2 6 3 2 4" xfId="12293" xr:uid="{00000000-0005-0000-0000-00001E2D0000}"/>
    <cellStyle name="Normal 2 2 2 2 2 6 3 2 4 2" xfId="12294" xr:uid="{00000000-0005-0000-0000-00001F2D0000}"/>
    <cellStyle name="Normal 2 2 2 2 2 6 3 2 5" xfId="12295" xr:uid="{00000000-0005-0000-0000-0000202D0000}"/>
    <cellStyle name="Normal 2 2 2 2 2 6 3 2 5 2" xfId="12296" xr:uid="{00000000-0005-0000-0000-0000212D0000}"/>
    <cellStyle name="Normal 2 2 2 2 2 6 3 2 6" xfId="12297" xr:uid="{00000000-0005-0000-0000-0000222D0000}"/>
    <cellStyle name="Normal 2 2 2 2 2 6 3 2 6 2" xfId="12298" xr:uid="{00000000-0005-0000-0000-0000232D0000}"/>
    <cellStyle name="Normal 2 2 2 2 2 6 3 2 7" xfId="12299" xr:uid="{00000000-0005-0000-0000-0000242D0000}"/>
    <cellStyle name="Normal 2 2 2 2 2 6 3 2 7 2" xfId="12300" xr:uid="{00000000-0005-0000-0000-0000252D0000}"/>
    <cellStyle name="Normal 2 2 2 2 2 6 3 2 8" xfId="12301" xr:uid="{00000000-0005-0000-0000-0000262D0000}"/>
    <cellStyle name="Normal 2 2 2 2 2 6 3 2 8 2" xfId="12302" xr:uid="{00000000-0005-0000-0000-0000272D0000}"/>
    <cellStyle name="Normal 2 2 2 2 2 6 3 2 9" xfId="12303" xr:uid="{00000000-0005-0000-0000-0000282D0000}"/>
    <cellStyle name="Normal 2 2 2 2 2 6 3 2 9 2" xfId="12304" xr:uid="{00000000-0005-0000-0000-0000292D0000}"/>
    <cellStyle name="Normal 2 2 2 2 2 6 3 3" xfId="12305" xr:uid="{00000000-0005-0000-0000-00002A2D0000}"/>
    <cellStyle name="Normal 2 2 2 2 2 6 3 3 10" xfId="12306" xr:uid="{00000000-0005-0000-0000-00002B2D0000}"/>
    <cellStyle name="Normal 2 2 2 2 2 6 3 3 10 2" xfId="12307" xr:uid="{00000000-0005-0000-0000-00002C2D0000}"/>
    <cellStyle name="Normal 2 2 2 2 2 6 3 3 11" xfId="12308" xr:uid="{00000000-0005-0000-0000-00002D2D0000}"/>
    <cellStyle name="Normal 2 2 2 2 2 6 3 3 2" xfId="12309" xr:uid="{00000000-0005-0000-0000-00002E2D0000}"/>
    <cellStyle name="Normal 2 2 2 2 2 6 3 3 2 2" xfId="12310" xr:uid="{00000000-0005-0000-0000-00002F2D0000}"/>
    <cellStyle name="Normal 2 2 2 2 2 6 3 3 3" xfId="12311" xr:uid="{00000000-0005-0000-0000-0000302D0000}"/>
    <cellStyle name="Normal 2 2 2 2 2 6 3 3 3 2" xfId="12312" xr:uid="{00000000-0005-0000-0000-0000312D0000}"/>
    <cellStyle name="Normal 2 2 2 2 2 6 3 3 4" xfId="12313" xr:uid="{00000000-0005-0000-0000-0000322D0000}"/>
    <cellStyle name="Normal 2 2 2 2 2 6 3 3 4 2" xfId="12314" xr:uid="{00000000-0005-0000-0000-0000332D0000}"/>
    <cellStyle name="Normal 2 2 2 2 2 6 3 3 5" xfId="12315" xr:uid="{00000000-0005-0000-0000-0000342D0000}"/>
    <cellStyle name="Normal 2 2 2 2 2 6 3 3 5 2" xfId="12316" xr:uid="{00000000-0005-0000-0000-0000352D0000}"/>
    <cellStyle name="Normal 2 2 2 2 2 6 3 3 6" xfId="12317" xr:uid="{00000000-0005-0000-0000-0000362D0000}"/>
    <cellStyle name="Normal 2 2 2 2 2 6 3 3 6 2" xfId="12318" xr:uid="{00000000-0005-0000-0000-0000372D0000}"/>
    <cellStyle name="Normal 2 2 2 2 2 6 3 3 7" xfId="12319" xr:uid="{00000000-0005-0000-0000-0000382D0000}"/>
    <cellStyle name="Normal 2 2 2 2 2 6 3 3 7 2" xfId="12320" xr:uid="{00000000-0005-0000-0000-0000392D0000}"/>
    <cellStyle name="Normal 2 2 2 2 2 6 3 3 8" xfId="12321" xr:uid="{00000000-0005-0000-0000-00003A2D0000}"/>
    <cellStyle name="Normal 2 2 2 2 2 6 3 3 8 2" xfId="12322" xr:uid="{00000000-0005-0000-0000-00003B2D0000}"/>
    <cellStyle name="Normal 2 2 2 2 2 6 3 3 9" xfId="12323" xr:uid="{00000000-0005-0000-0000-00003C2D0000}"/>
    <cellStyle name="Normal 2 2 2 2 2 6 3 3 9 2" xfId="12324" xr:uid="{00000000-0005-0000-0000-00003D2D0000}"/>
    <cellStyle name="Normal 2 2 2 2 2 6 3 4" xfId="12325" xr:uid="{00000000-0005-0000-0000-00003E2D0000}"/>
    <cellStyle name="Normal 2 2 2 2 2 6 3 4 2" xfId="12326" xr:uid="{00000000-0005-0000-0000-00003F2D0000}"/>
    <cellStyle name="Normal 2 2 2 2 2 6 3 5" xfId="12327" xr:uid="{00000000-0005-0000-0000-0000402D0000}"/>
    <cellStyle name="Normal 2 2 2 2 2 6 3 5 2" xfId="12328" xr:uid="{00000000-0005-0000-0000-0000412D0000}"/>
    <cellStyle name="Normal 2 2 2 2 2 6 3 6" xfId="12329" xr:uid="{00000000-0005-0000-0000-0000422D0000}"/>
    <cellStyle name="Normal 2 2 2 2 2 6 3 6 2" xfId="12330" xr:uid="{00000000-0005-0000-0000-0000432D0000}"/>
    <cellStyle name="Normal 2 2 2 2 2 6 3 7" xfId="12331" xr:uid="{00000000-0005-0000-0000-0000442D0000}"/>
    <cellStyle name="Normal 2 2 2 2 2 6 3 7 2" xfId="12332" xr:uid="{00000000-0005-0000-0000-0000452D0000}"/>
    <cellStyle name="Normal 2 2 2 2 2 6 3 8" xfId="12333" xr:uid="{00000000-0005-0000-0000-0000462D0000}"/>
    <cellStyle name="Normal 2 2 2 2 2 6 3 8 2" xfId="12334" xr:uid="{00000000-0005-0000-0000-0000472D0000}"/>
    <cellStyle name="Normal 2 2 2 2 2 6 3 9" xfId="12335" xr:uid="{00000000-0005-0000-0000-0000482D0000}"/>
    <cellStyle name="Normal 2 2 2 2 2 6 3 9 2" xfId="12336" xr:uid="{00000000-0005-0000-0000-0000492D0000}"/>
    <cellStyle name="Normal 2 2 2 2 2 6 4" xfId="277" xr:uid="{00000000-0005-0000-0000-00004A2D0000}"/>
    <cellStyle name="Normal 2 2 2 2 2 6 4 10" xfId="12337" xr:uid="{00000000-0005-0000-0000-00004B2D0000}"/>
    <cellStyle name="Normal 2 2 2 2 2 6 4 10 2" xfId="12338" xr:uid="{00000000-0005-0000-0000-00004C2D0000}"/>
    <cellStyle name="Normal 2 2 2 2 2 6 4 11" xfId="12339" xr:uid="{00000000-0005-0000-0000-00004D2D0000}"/>
    <cellStyle name="Normal 2 2 2 2 2 6 4 11 2" xfId="12340" xr:uid="{00000000-0005-0000-0000-00004E2D0000}"/>
    <cellStyle name="Normal 2 2 2 2 2 6 4 12" xfId="12341" xr:uid="{00000000-0005-0000-0000-00004F2D0000}"/>
    <cellStyle name="Normal 2 2 2 2 2 6 4 12 2" xfId="12342" xr:uid="{00000000-0005-0000-0000-0000502D0000}"/>
    <cellStyle name="Normal 2 2 2 2 2 6 4 13" xfId="12343" xr:uid="{00000000-0005-0000-0000-0000512D0000}"/>
    <cellStyle name="Normal 2 2 2 2 2 6 4 2" xfId="12344" xr:uid="{00000000-0005-0000-0000-0000522D0000}"/>
    <cellStyle name="Normal 2 2 2 2 2 6 4 2 10" xfId="12345" xr:uid="{00000000-0005-0000-0000-0000532D0000}"/>
    <cellStyle name="Normal 2 2 2 2 2 6 4 2 10 2" xfId="12346" xr:uid="{00000000-0005-0000-0000-0000542D0000}"/>
    <cellStyle name="Normal 2 2 2 2 2 6 4 2 11" xfId="12347" xr:uid="{00000000-0005-0000-0000-0000552D0000}"/>
    <cellStyle name="Normal 2 2 2 2 2 6 4 2 11 2" xfId="12348" xr:uid="{00000000-0005-0000-0000-0000562D0000}"/>
    <cellStyle name="Normal 2 2 2 2 2 6 4 2 12" xfId="12349" xr:uid="{00000000-0005-0000-0000-0000572D0000}"/>
    <cellStyle name="Normal 2 2 2 2 2 6 4 2 2" xfId="12350" xr:uid="{00000000-0005-0000-0000-0000582D0000}"/>
    <cellStyle name="Normal 2 2 2 2 2 6 4 2 2 10" xfId="12351" xr:uid="{00000000-0005-0000-0000-0000592D0000}"/>
    <cellStyle name="Normal 2 2 2 2 2 6 4 2 2 10 2" xfId="12352" xr:uid="{00000000-0005-0000-0000-00005A2D0000}"/>
    <cellStyle name="Normal 2 2 2 2 2 6 4 2 2 11" xfId="12353" xr:uid="{00000000-0005-0000-0000-00005B2D0000}"/>
    <cellStyle name="Normal 2 2 2 2 2 6 4 2 2 2" xfId="12354" xr:uid="{00000000-0005-0000-0000-00005C2D0000}"/>
    <cellStyle name="Normal 2 2 2 2 2 6 4 2 2 2 2" xfId="12355" xr:uid="{00000000-0005-0000-0000-00005D2D0000}"/>
    <cellStyle name="Normal 2 2 2 2 2 6 4 2 2 3" xfId="12356" xr:uid="{00000000-0005-0000-0000-00005E2D0000}"/>
    <cellStyle name="Normal 2 2 2 2 2 6 4 2 2 3 2" xfId="12357" xr:uid="{00000000-0005-0000-0000-00005F2D0000}"/>
    <cellStyle name="Normal 2 2 2 2 2 6 4 2 2 4" xfId="12358" xr:uid="{00000000-0005-0000-0000-0000602D0000}"/>
    <cellStyle name="Normal 2 2 2 2 2 6 4 2 2 4 2" xfId="12359" xr:uid="{00000000-0005-0000-0000-0000612D0000}"/>
    <cellStyle name="Normal 2 2 2 2 2 6 4 2 2 5" xfId="12360" xr:uid="{00000000-0005-0000-0000-0000622D0000}"/>
    <cellStyle name="Normal 2 2 2 2 2 6 4 2 2 5 2" xfId="12361" xr:uid="{00000000-0005-0000-0000-0000632D0000}"/>
    <cellStyle name="Normal 2 2 2 2 2 6 4 2 2 6" xfId="12362" xr:uid="{00000000-0005-0000-0000-0000642D0000}"/>
    <cellStyle name="Normal 2 2 2 2 2 6 4 2 2 6 2" xfId="12363" xr:uid="{00000000-0005-0000-0000-0000652D0000}"/>
    <cellStyle name="Normal 2 2 2 2 2 6 4 2 2 7" xfId="12364" xr:uid="{00000000-0005-0000-0000-0000662D0000}"/>
    <cellStyle name="Normal 2 2 2 2 2 6 4 2 2 7 2" xfId="12365" xr:uid="{00000000-0005-0000-0000-0000672D0000}"/>
    <cellStyle name="Normal 2 2 2 2 2 6 4 2 2 8" xfId="12366" xr:uid="{00000000-0005-0000-0000-0000682D0000}"/>
    <cellStyle name="Normal 2 2 2 2 2 6 4 2 2 8 2" xfId="12367" xr:uid="{00000000-0005-0000-0000-0000692D0000}"/>
    <cellStyle name="Normal 2 2 2 2 2 6 4 2 2 9" xfId="12368" xr:uid="{00000000-0005-0000-0000-00006A2D0000}"/>
    <cellStyle name="Normal 2 2 2 2 2 6 4 2 2 9 2" xfId="12369" xr:uid="{00000000-0005-0000-0000-00006B2D0000}"/>
    <cellStyle name="Normal 2 2 2 2 2 6 4 2 3" xfId="12370" xr:uid="{00000000-0005-0000-0000-00006C2D0000}"/>
    <cellStyle name="Normal 2 2 2 2 2 6 4 2 3 2" xfId="12371" xr:uid="{00000000-0005-0000-0000-00006D2D0000}"/>
    <cellStyle name="Normal 2 2 2 2 2 6 4 2 4" xfId="12372" xr:uid="{00000000-0005-0000-0000-00006E2D0000}"/>
    <cellStyle name="Normal 2 2 2 2 2 6 4 2 4 2" xfId="12373" xr:uid="{00000000-0005-0000-0000-00006F2D0000}"/>
    <cellStyle name="Normal 2 2 2 2 2 6 4 2 5" xfId="12374" xr:uid="{00000000-0005-0000-0000-0000702D0000}"/>
    <cellStyle name="Normal 2 2 2 2 2 6 4 2 5 2" xfId="12375" xr:uid="{00000000-0005-0000-0000-0000712D0000}"/>
    <cellStyle name="Normal 2 2 2 2 2 6 4 2 6" xfId="12376" xr:uid="{00000000-0005-0000-0000-0000722D0000}"/>
    <cellStyle name="Normal 2 2 2 2 2 6 4 2 6 2" xfId="12377" xr:uid="{00000000-0005-0000-0000-0000732D0000}"/>
    <cellStyle name="Normal 2 2 2 2 2 6 4 2 7" xfId="12378" xr:uid="{00000000-0005-0000-0000-0000742D0000}"/>
    <cellStyle name="Normal 2 2 2 2 2 6 4 2 7 2" xfId="12379" xr:uid="{00000000-0005-0000-0000-0000752D0000}"/>
    <cellStyle name="Normal 2 2 2 2 2 6 4 2 8" xfId="12380" xr:uid="{00000000-0005-0000-0000-0000762D0000}"/>
    <cellStyle name="Normal 2 2 2 2 2 6 4 2 8 2" xfId="12381" xr:uid="{00000000-0005-0000-0000-0000772D0000}"/>
    <cellStyle name="Normal 2 2 2 2 2 6 4 2 9" xfId="12382" xr:uid="{00000000-0005-0000-0000-0000782D0000}"/>
    <cellStyle name="Normal 2 2 2 2 2 6 4 2 9 2" xfId="12383" xr:uid="{00000000-0005-0000-0000-0000792D0000}"/>
    <cellStyle name="Normal 2 2 2 2 2 6 4 3" xfId="12384" xr:uid="{00000000-0005-0000-0000-00007A2D0000}"/>
    <cellStyle name="Normal 2 2 2 2 2 6 4 3 10" xfId="12385" xr:uid="{00000000-0005-0000-0000-00007B2D0000}"/>
    <cellStyle name="Normal 2 2 2 2 2 6 4 3 10 2" xfId="12386" xr:uid="{00000000-0005-0000-0000-00007C2D0000}"/>
    <cellStyle name="Normal 2 2 2 2 2 6 4 3 11" xfId="12387" xr:uid="{00000000-0005-0000-0000-00007D2D0000}"/>
    <cellStyle name="Normal 2 2 2 2 2 6 4 3 2" xfId="12388" xr:uid="{00000000-0005-0000-0000-00007E2D0000}"/>
    <cellStyle name="Normal 2 2 2 2 2 6 4 3 2 2" xfId="12389" xr:uid="{00000000-0005-0000-0000-00007F2D0000}"/>
    <cellStyle name="Normal 2 2 2 2 2 6 4 3 3" xfId="12390" xr:uid="{00000000-0005-0000-0000-0000802D0000}"/>
    <cellStyle name="Normal 2 2 2 2 2 6 4 3 3 2" xfId="12391" xr:uid="{00000000-0005-0000-0000-0000812D0000}"/>
    <cellStyle name="Normal 2 2 2 2 2 6 4 3 4" xfId="12392" xr:uid="{00000000-0005-0000-0000-0000822D0000}"/>
    <cellStyle name="Normal 2 2 2 2 2 6 4 3 4 2" xfId="12393" xr:uid="{00000000-0005-0000-0000-0000832D0000}"/>
    <cellStyle name="Normal 2 2 2 2 2 6 4 3 5" xfId="12394" xr:uid="{00000000-0005-0000-0000-0000842D0000}"/>
    <cellStyle name="Normal 2 2 2 2 2 6 4 3 5 2" xfId="12395" xr:uid="{00000000-0005-0000-0000-0000852D0000}"/>
    <cellStyle name="Normal 2 2 2 2 2 6 4 3 6" xfId="12396" xr:uid="{00000000-0005-0000-0000-0000862D0000}"/>
    <cellStyle name="Normal 2 2 2 2 2 6 4 3 6 2" xfId="12397" xr:uid="{00000000-0005-0000-0000-0000872D0000}"/>
    <cellStyle name="Normal 2 2 2 2 2 6 4 3 7" xfId="12398" xr:uid="{00000000-0005-0000-0000-0000882D0000}"/>
    <cellStyle name="Normal 2 2 2 2 2 6 4 3 7 2" xfId="12399" xr:uid="{00000000-0005-0000-0000-0000892D0000}"/>
    <cellStyle name="Normal 2 2 2 2 2 6 4 3 8" xfId="12400" xr:uid="{00000000-0005-0000-0000-00008A2D0000}"/>
    <cellStyle name="Normal 2 2 2 2 2 6 4 3 8 2" xfId="12401" xr:uid="{00000000-0005-0000-0000-00008B2D0000}"/>
    <cellStyle name="Normal 2 2 2 2 2 6 4 3 9" xfId="12402" xr:uid="{00000000-0005-0000-0000-00008C2D0000}"/>
    <cellStyle name="Normal 2 2 2 2 2 6 4 3 9 2" xfId="12403" xr:uid="{00000000-0005-0000-0000-00008D2D0000}"/>
    <cellStyle name="Normal 2 2 2 2 2 6 4 4" xfId="12404" xr:uid="{00000000-0005-0000-0000-00008E2D0000}"/>
    <cellStyle name="Normal 2 2 2 2 2 6 4 4 2" xfId="12405" xr:uid="{00000000-0005-0000-0000-00008F2D0000}"/>
    <cellStyle name="Normal 2 2 2 2 2 6 4 5" xfId="12406" xr:uid="{00000000-0005-0000-0000-0000902D0000}"/>
    <cellStyle name="Normal 2 2 2 2 2 6 4 5 2" xfId="12407" xr:uid="{00000000-0005-0000-0000-0000912D0000}"/>
    <cellStyle name="Normal 2 2 2 2 2 6 4 6" xfId="12408" xr:uid="{00000000-0005-0000-0000-0000922D0000}"/>
    <cellStyle name="Normal 2 2 2 2 2 6 4 6 2" xfId="12409" xr:uid="{00000000-0005-0000-0000-0000932D0000}"/>
    <cellStyle name="Normal 2 2 2 2 2 6 4 7" xfId="12410" xr:uid="{00000000-0005-0000-0000-0000942D0000}"/>
    <cellStyle name="Normal 2 2 2 2 2 6 4 7 2" xfId="12411" xr:uid="{00000000-0005-0000-0000-0000952D0000}"/>
    <cellStyle name="Normal 2 2 2 2 2 6 4 8" xfId="12412" xr:uid="{00000000-0005-0000-0000-0000962D0000}"/>
    <cellStyle name="Normal 2 2 2 2 2 6 4 8 2" xfId="12413" xr:uid="{00000000-0005-0000-0000-0000972D0000}"/>
    <cellStyle name="Normal 2 2 2 2 2 6 4 9" xfId="12414" xr:uid="{00000000-0005-0000-0000-0000982D0000}"/>
    <cellStyle name="Normal 2 2 2 2 2 6 4 9 2" xfId="12415" xr:uid="{00000000-0005-0000-0000-0000992D0000}"/>
    <cellStyle name="Normal 2 2 2 2 2 6 5" xfId="278" xr:uid="{00000000-0005-0000-0000-00009A2D0000}"/>
    <cellStyle name="Normal 2 2 2 2 2 6 5 10" xfId="12416" xr:uid="{00000000-0005-0000-0000-00009B2D0000}"/>
    <cellStyle name="Normal 2 2 2 2 2 6 5 10 2" xfId="12417" xr:uid="{00000000-0005-0000-0000-00009C2D0000}"/>
    <cellStyle name="Normal 2 2 2 2 2 6 5 11" xfId="12418" xr:uid="{00000000-0005-0000-0000-00009D2D0000}"/>
    <cellStyle name="Normal 2 2 2 2 2 6 5 11 2" xfId="12419" xr:uid="{00000000-0005-0000-0000-00009E2D0000}"/>
    <cellStyle name="Normal 2 2 2 2 2 6 5 12" xfId="12420" xr:uid="{00000000-0005-0000-0000-00009F2D0000}"/>
    <cellStyle name="Normal 2 2 2 2 2 6 5 12 2" xfId="12421" xr:uid="{00000000-0005-0000-0000-0000A02D0000}"/>
    <cellStyle name="Normal 2 2 2 2 2 6 5 13" xfId="12422" xr:uid="{00000000-0005-0000-0000-0000A12D0000}"/>
    <cellStyle name="Normal 2 2 2 2 2 6 5 2" xfId="12423" xr:uid="{00000000-0005-0000-0000-0000A22D0000}"/>
    <cellStyle name="Normal 2 2 2 2 2 6 5 2 10" xfId="12424" xr:uid="{00000000-0005-0000-0000-0000A32D0000}"/>
    <cellStyle name="Normal 2 2 2 2 2 6 5 2 10 2" xfId="12425" xr:uid="{00000000-0005-0000-0000-0000A42D0000}"/>
    <cellStyle name="Normal 2 2 2 2 2 6 5 2 11" xfId="12426" xr:uid="{00000000-0005-0000-0000-0000A52D0000}"/>
    <cellStyle name="Normal 2 2 2 2 2 6 5 2 11 2" xfId="12427" xr:uid="{00000000-0005-0000-0000-0000A62D0000}"/>
    <cellStyle name="Normal 2 2 2 2 2 6 5 2 12" xfId="12428" xr:uid="{00000000-0005-0000-0000-0000A72D0000}"/>
    <cellStyle name="Normal 2 2 2 2 2 6 5 2 2" xfId="12429" xr:uid="{00000000-0005-0000-0000-0000A82D0000}"/>
    <cellStyle name="Normal 2 2 2 2 2 6 5 2 2 10" xfId="12430" xr:uid="{00000000-0005-0000-0000-0000A92D0000}"/>
    <cellStyle name="Normal 2 2 2 2 2 6 5 2 2 10 2" xfId="12431" xr:uid="{00000000-0005-0000-0000-0000AA2D0000}"/>
    <cellStyle name="Normal 2 2 2 2 2 6 5 2 2 11" xfId="12432" xr:uid="{00000000-0005-0000-0000-0000AB2D0000}"/>
    <cellStyle name="Normal 2 2 2 2 2 6 5 2 2 2" xfId="12433" xr:uid="{00000000-0005-0000-0000-0000AC2D0000}"/>
    <cellStyle name="Normal 2 2 2 2 2 6 5 2 2 2 2" xfId="12434" xr:uid="{00000000-0005-0000-0000-0000AD2D0000}"/>
    <cellStyle name="Normal 2 2 2 2 2 6 5 2 2 3" xfId="12435" xr:uid="{00000000-0005-0000-0000-0000AE2D0000}"/>
    <cellStyle name="Normal 2 2 2 2 2 6 5 2 2 3 2" xfId="12436" xr:uid="{00000000-0005-0000-0000-0000AF2D0000}"/>
    <cellStyle name="Normal 2 2 2 2 2 6 5 2 2 4" xfId="12437" xr:uid="{00000000-0005-0000-0000-0000B02D0000}"/>
    <cellStyle name="Normal 2 2 2 2 2 6 5 2 2 4 2" xfId="12438" xr:uid="{00000000-0005-0000-0000-0000B12D0000}"/>
    <cellStyle name="Normal 2 2 2 2 2 6 5 2 2 5" xfId="12439" xr:uid="{00000000-0005-0000-0000-0000B22D0000}"/>
    <cellStyle name="Normal 2 2 2 2 2 6 5 2 2 5 2" xfId="12440" xr:uid="{00000000-0005-0000-0000-0000B32D0000}"/>
    <cellStyle name="Normal 2 2 2 2 2 6 5 2 2 6" xfId="12441" xr:uid="{00000000-0005-0000-0000-0000B42D0000}"/>
    <cellStyle name="Normal 2 2 2 2 2 6 5 2 2 6 2" xfId="12442" xr:uid="{00000000-0005-0000-0000-0000B52D0000}"/>
    <cellStyle name="Normal 2 2 2 2 2 6 5 2 2 7" xfId="12443" xr:uid="{00000000-0005-0000-0000-0000B62D0000}"/>
    <cellStyle name="Normal 2 2 2 2 2 6 5 2 2 7 2" xfId="12444" xr:uid="{00000000-0005-0000-0000-0000B72D0000}"/>
    <cellStyle name="Normal 2 2 2 2 2 6 5 2 2 8" xfId="12445" xr:uid="{00000000-0005-0000-0000-0000B82D0000}"/>
    <cellStyle name="Normal 2 2 2 2 2 6 5 2 2 8 2" xfId="12446" xr:uid="{00000000-0005-0000-0000-0000B92D0000}"/>
    <cellStyle name="Normal 2 2 2 2 2 6 5 2 2 9" xfId="12447" xr:uid="{00000000-0005-0000-0000-0000BA2D0000}"/>
    <cellStyle name="Normal 2 2 2 2 2 6 5 2 2 9 2" xfId="12448" xr:uid="{00000000-0005-0000-0000-0000BB2D0000}"/>
    <cellStyle name="Normal 2 2 2 2 2 6 5 2 3" xfId="12449" xr:uid="{00000000-0005-0000-0000-0000BC2D0000}"/>
    <cellStyle name="Normal 2 2 2 2 2 6 5 2 3 2" xfId="12450" xr:uid="{00000000-0005-0000-0000-0000BD2D0000}"/>
    <cellStyle name="Normal 2 2 2 2 2 6 5 2 4" xfId="12451" xr:uid="{00000000-0005-0000-0000-0000BE2D0000}"/>
    <cellStyle name="Normal 2 2 2 2 2 6 5 2 4 2" xfId="12452" xr:uid="{00000000-0005-0000-0000-0000BF2D0000}"/>
    <cellStyle name="Normal 2 2 2 2 2 6 5 2 5" xfId="12453" xr:uid="{00000000-0005-0000-0000-0000C02D0000}"/>
    <cellStyle name="Normal 2 2 2 2 2 6 5 2 5 2" xfId="12454" xr:uid="{00000000-0005-0000-0000-0000C12D0000}"/>
    <cellStyle name="Normal 2 2 2 2 2 6 5 2 6" xfId="12455" xr:uid="{00000000-0005-0000-0000-0000C22D0000}"/>
    <cellStyle name="Normal 2 2 2 2 2 6 5 2 6 2" xfId="12456" xr:uid="{00000000-0005-0000-0000-0000C32D0000}"/>
    <cellStyle name="Normal 2 2 2 2 2 6 5 2 7" xfId="12457" xr:uid="{00000000-0005-0000-0000-0000C42D0000}"/>
    <cellStyle name="Normal 2 2 2 2 2 6 5 2 7 2" xfId="12458" xr:uid="{00000000-0005-0000-0000-0000C52D0000}"/>
    <cellStyle name="Normal 2 2 2 2 2 6 5 2 8" xfId="12459" xr:uid="{00000000-0005-0000-0000-0000C62D0000}"/>
    <cellStyle name="Normal 2 2 2 2 2 6 5 2 8 2" xfId="12460" xr:uid="{00000000-0005-0000-0000-0000C72D0000}"/>
    <cellStyle name="Normal 2 2 2 2 2 6 5 2 9" xfId="12461" xr:uid="{00000000-0005-0000-0000-0000C82D0000}"/>
    <cellStyle name="Normal 2 2 2 2 2 6 5 2 9 2" xfId="12462" xr:uid="{00000000-0005-0000-0000-0000C92D0000}"/>
    <cellStyle name="Normal 2 2 2 2 2 6 5 3" xfId="12463" xr:uid="{00000000-0005-0000-0000-0000CA2D0000}"/>
    <cellStyle name="Normal 2 2 2 2 2 6 5 3 10" xfId="12464" xr:uid="{00000000-0005-0000-0000-0000CB2D0000}"/>
    <cellStyle name="Normal 2 2 2 2 2 6 5 3 10 2" xfId="12465" xr:uid="{00000000-0005-0000-0000-0000CC2D0000}"/>
    <cellStyle name="Normal 2 2 2 2 2 6 5 3 11" xfId="12466" xr:uid="{00000000-0005-0000-0000-0000CD2D0000}"/>
    <cellStyle name="Normal 2 2 2 2 2 6 5 3 2" xfId="12467" xr:uid="{00000000-0005-0000-0000-0000CE2D0000}"/>
    <cellStyle name="Normal 2 2 2 2 2 6 5 3 2 2" xfId="12468" xr:uid="{00000000-0005-0000-0000-0000CF2D0000}"/>
    <cellStyle name="Normal 2 2 2 2 2 6 5 3 3" xfId="12469" xr:uid="{00000000-0005-0000-0000-0000D02D0000}"/>
    <cellStyle name="Normal 2 2 2 2 2 6 5 3 3 2" xfId="12470" xr:uid="{00000000-0005-0000-0000-0000D12D0000}"/>
    <cellStyle name="Normal 2 2 2 2 2 6 5 3 4" xfId="12471" xr:uid="{00000000-0005-0000-0000-0000D22D0000}"/>
    <cellStyle name="Normal 2 2 2 2 2 6 5 3 4 2" xfId="12472" xr:uid="{00000000-0005-0000-0000-0000D32D0000}"/>
    <cellStyle name="Normal 2 2 2 2 2 6 5 3 5" xfId="12473" xr:uid="{00000000-0005-0000-0000-0000D42D0000}"/>
    <cellStyle name="Normal 2 2 2 2 2 6 5 3 5 2" xfId="12474" xr:uid="{00000000-0005-0000-0000-0000D52D0000}"/>
    <cellStyle name="Normal 2 2 2 2 2 6 5 3 6" xfId="12475" xr:uid="{00000000-0005-0000-0000-0000D62D0000}"/>
    <cellStyle name="Normal 2 2 2 2 2 6 5 3 6 2" xfId="12476" xr:uid="{00000000-0005-0000-0000-0000D72D0000}"/>
    <cellStyle name="Normal 2 2 2 2 2 6 5 3 7" xfId="12477" xr:uid="{00000000-0005-0000-0000-0000D82D0000}"/>
    <cellStyle name="Normal 2 2 2 2 2 6 5 3 7 2" xfId="12478" xr:uid="{00000000-0005-0000-0000-0000D92D0000}"/>
    <cellStyle name="Normal 2 2 2 2 2 6 5 3 8" xfId="12479" xr:uid="{00000000-0005-0000-0000-0000DA2D0000}"/>
    <cellStyle name="Normal 2 2 2 2 2 6 5 3 8 2" xfId="12480" xr:uid="{00000000-0005-0000-0000-0000DB2D0000}"/>
    <cellStyle name="Normal 2 2 2 2 2 6 5 3 9" xfId="12481" xr:uid="{00000000-0005-0000-0000-0000DC2D0000}"/>
    <cellStyle name="Normal 2 2 2 2 2 6 5 3 9 2" xfId="12482" xr:uid="{00000000-0005-0000-0000-0000DD2D0000}"/>
    <cellStyle name="Normal 2 2 2 2 2 6 5 4" xfId="12483" xr:uid="{00000000-0005-0000-0000-0000DE2D0000}"/>
    <cellStyle name="Normal 2 2 2 2 2 6 5 4 2" xfId="12484" xr:uid="{00000000-0005-0000-0000-0000DF2D0000}"/>
    <cellStyle name="Normal 2 2 2 2 2 6 5 5" xfId="12485" xr:uid="{00000000-0005-0000-0000-0000E02D0000}"/>
    <cellStyle name="Normal 2 2 2 2 2 6 5 5 2" xfId="12486" xr:uid="{00000000-0005-0000-0000-0000E12D0000}"/>
    <cellStyle name="Normal 2 2 2 2 2 6 5 6" xfId="12487" xr:uid="{00000000-0005-0000-0000-0000E22D0000}"/>
    <cellStyle name="Normal 2 2 2 2 2 6 5 6 2" xfId="12488" xr:uid="{00000000-0005-0000-0000-0000E32D0000}"/>
    <cellStyle name="Normal 2 2 2 2 2 6 5 7" xfId="12489" xr:uid="{00000000-0005-0000-0000-0000E42D0000}"/>
    <cellStyle name="Normal 2 2 2 2 2 6 5 7 2" xfId="12490" xr:uid="{00000000-0005-0000-0000-0000E52D0000}"/>
    <cellStyle name="Normal 2 2 2 2 2 6 5 8" xfId="12491" xr:uid="{00000000-0005-0000-0000-0000E62D0000}"/>
    <cellStyle name="Normal 2 2 2 2 2 6 5 8 2" xfId="12492" xr:uid="{00000000-0005-0000-0000-0000E72D0000}"/>
    <cellStyle name="Normal 2 2 2 2 2 6 5 9" xfId="12493" xr:uid="{00000000-0005-0000-0000-0000E82D0000}"/>
    <cellStyle name="Normal 2 2 2 2 2 6 5 9 2" xfId="12494" xr:uid="{00000000-0005-0000-0000-0000E92D0000}"/>
    <cellStyle name="Normal 2 2 2 2 2 6 6" xfId="279" xr:uid="{00000000-0005-0000-0000-0000EA2D0000}"/>
    <cellStyle name="Normal 2 2 2 2 2 7" xfId="280" xr:uid="{00000000-0005-0000-0000-0000EB2D0000}"/>
    <cellStyle name="Normal 2 2 2 2 2 7 2" xfId="281" xr:uid="{00000000-0005-0000-0000-0000EC2D0000}"/>
    <cellStyle name="Normal 2 2 2 2 2 8" xfId="282" xr:uid="{00000000-0005-0000-0000-0000ED2D0000}"/>
    <cellStyle name="Normal 2 2 2 2 2 8 2" xfId="283" xr:uid="{00000000-0005-0000-0000-0000EE2D0000}"/>
    <cellStyle name="Normal 2 2 2 2 2 9" xfId="284" xr:uid="{00000000-0005-0000-0000-0000EF2D0000}"/>
    <cellStyle name="Normal 2 2 2 2 2 9 2" xfId="285" xr:uid="{00000000-0005-0000-0000-0000F02D0000}"/>
    <cellStyle name="Normal 2 2 2 2 3" xfId="286" xr:uid="{00000000-0005-0000-0000-0000F12D0000}"/>
    <cellStyle name="Normal 2 2 2 2 3 2" xfId="287" xr:uid="{00000000-0005-0000-0000-0000F22D0000}"/>
    <cellStyle name="Normal 2 2 2 2 4" xfId="288" xr:uid="{00000000-0005-0000-0000-0000F32D0000}"/>
    <cellStyle name="Normal 2 2 2 2 4 2" xfId="289" xr:uid="{00000000-0005-0000-0000-0000F42D0000}"/>
    <cellStyle name="Normal 2 2 2 2 5" xfId="290" xr:uid="{00000000-0005-0000-0000-0000F52D0000}"/>
    <cellStyle name="Normal 2 2 2 2 5 2" xfId="291" xr:uid="{00000000-0005-0000-0000-0000F62D0000}"/>
    <cellStyle name="Normal 2 2 2 2 6" xfId="292" xr:uid="{00000000-0005-0000-0000-0000F72D0000}"/>
    <cellStyle name="Normal 2 2 2 2 6 2" xfId="293" xr:uid="{00000000-0005-0000-0000-0000F82D0000}"/>
    <cellStyle name="Normal 2 2 2 2 7" xfId="294" xr:uid="{00000000-0005-0000-0000-0000F92D0000}"/>
    <cellStyle name="Normal 2 2 2 2 7 2" xfId="295" xr:uid="{00000000-0005-0000-0000-0000FA2D0000}"/>
    <cellStyle name="Normal 2 2 2 2 8" xfId="296" xr:uid="{00000000-0005-0000-0000-0000FB2D0000}"/>
    <cellStyle name="Normal 2 2 2 2 8 2" xfId="297" xr:uid="{00000000-0005-0000-0000-0000FC2D0000}"/>
    <cellStyle name="Normal 2 2 2 2 9" xfId="298" xr:uid="{00000000-0005-0000-0000-0000FD2D0000}"/>
    <cellStyle name="Normal 2 2 2 2 9 10" xfId="12495" xr:uid="{00000000-0005-0000-0000-0000FE2D0000}"/>
    <cellStyle name="Normal 2 2 2 2 9 10 2" xfId="12496" xr:uid="{00000000-0005-0000-0000-0000FF2D0000}"/>
    <cellStyle name="Normal 2 2 2 2 9 11" xfId="12497" xr:uid="{00000000-0005-0000-0000-0000002E0000}"/>
    <cellStyle name="Normal 2 2 2 2 9 11 2" xfId="12498" xr:uid="{00000000-0005-0000-0000-0000012E0000}"/>
    <cellStyle name="Normal 2 2 2 2 9 12" xfId="12499" xr:uid="{00000000-0005-0000-0000-0000022E0000}"/>
    <cellStyle name="Normal 2 2 2 2 9 12 2" xfId="12500" xr:uid="{00000000-0005-0000-0000-0000032E0000}"/>
    <cellStyle name="Normal 2 2 2 2 9 13" xfId="12501" xr:uid="{00000000-0005-0000-0000-0000042E0000}"/>
    <cellStyle name="Normal 2 2 2 2 9 13 2" xfId="12502" xr:uid="{00000000-0005-0000-0000-0000052E0000}"/>
    <cellStyle name="Normal 2 2 2 2 9 14" xfId="12503" xr:uid="{00000000-0005-0000-0000-0000062E0000}"/>
    <cellStyle name="Normal 2 2 2 2 9 14 2" xfId="12504" xr:uid="{00000000-0005-0000-0000-0000072E0000}"/>
    <cellStyle name="Normal 2 2 2 2 9 15" xfId="12505" xr:uid="{00000000-0005-0000-0000-0000082E0000}"/>
    <cellStyle name="Normal 2 2 2 2 9 15 2" xfId="12506" xr:uid="{00000000-0005-0000-0000-0000092E0000}"/>
    <cellStyle name="Normal 2 2 2 2 9 16" xfId="12507" xr:uid="{00000000-0005-0000-0000-00000A2E0000}"/>
    <cellStyle name="Normal 2 2 2 2 9 16 2" xfId="12508" xr:uid="{00000000-0005-0000-0000-00000B2E0000}"/>
    <cellStyle name="Normal 2 2 2 2 9 17" xfId="12509" xr:uid="{00000000-0005-0000-0000-00000C2E0000}"/>
    <cellStyle name="Normal 2 2 2 2 9 17 2" xfId="12510" xr:uid="{00000000-0005-0000-0000-00000D2E0000}"/>
    <cellStyle name="Normal 2 2 2 2 9 18" xfId="12511" xr:uid="{00000000-0005-0000-0000-00000E2E0000}"/>
    <cellStyle name="Normal 2 2 2 2 9 2" xfId="299" xr:uid="{00000000-0005-0000-0000-00000F2E0000}"/>
    <cellStyle name="Normal 2 2 2 2 9 2 2" xfId="300" xr:uid="{00000000-0005-0000-0000-0000102E0000}"/>
    <cellStyle name="Normal 2 2 2 2 9 2 2 10" xfId="12512" xr:uid="{00000000-0005-0000-0000-0000112E0000}"/>
    <cellStyle name="Normal 2 2 2 2 9 2 2 10 2" xfId="12513" xr:uid="{00000000-0005-0000-0000-0000122E0000}"/>
    <cellStyle name="Normal 2 2 2 2 9 2 2 11" xfId="12514" xr:uid="{00000000-0005-0000-0000-0000132E0000}"/>
    <cellStyle name="Normal 2 2 2 2 9 2 2 11 2" xfId="12515" xr:uid="{00000000-0005-0000-0000-0000142E0000}"/>
    <cellStyle name="Normal 2 2 2 2 9 2 2 12" xfId="12516" xr:uid="{00000000-0005-0000-0000-0000152E0000}"/>
    <cellStyle name="Normal 2 2 2 2 9 2 2 12 2" xfId="12517" xr:uid="{00000000-0005-0000-0000-0000162E0000}"/>
    <cellStyle name="Normal 2 2 2 2 9 2 2 13" xfId="12518" xr:uid="{00000000-0005-0000-0000-0000172E0000}"/>
    <cellStyle name="Normal 2 2 2 2 9 2 2 13 2" xfId="12519" xr:uid="{00000000-0005-0000-0000-0000182E0000}"/>
    <cellStyle name="Normal 2 2 2 2 9 2 2 14" xfId="12520" xr:uid="{00000000-0005-0000-0000-0000192E0000}"/>
    <cellStyle name="Normal 2 2 2 2 9 2 2 14 2" xfId="12521" xr:uid="{00000000-0005-0000-0000-00001A2E0000}"/>
    <cellStyle name="Normal 2 2 2 2 9 2 2 15" xfId="12522" xr:uid="{00000000-0005-0000-0000-00001B2E0000}"/>
    <cellStyle name="Normal 2 2 2 2 9 2 2 15 2" xfId="12523" xr:uid="{00000000-0005-0000-0000-00001C2E0000}"/>
    <cellStyle name="Normal 2 2 2 2 9 2 2 16" xfId="12524" xr:uid="{00000000-0005-0000-0000-00001D2E0000}"/>
    <cellStyle name="Normal 2 2 2 2 9 2 2 16 2" xfId="12525" xr:uid="{00000000-0005-0000-0000-00001E2E0000}"/>
    <cellStyle name="Normal 2 2 2 2 9 2 2 17" xfId="12526" xr:uid="{00000000-0005-0000-0000-00001F2E0000}"/>
    <cellStyle name="Normal 2 2 2 2 9 2 2 2" xfId="301" xr:uid="{00000000-0005-0000-0000-0000202E0000}"/>
    <cellStyle name="Normal 2 2 2 2 9 2 2 2 2" xfId="302" xr:uid="{00000000-0005-0000-0000-0000212E0000}"/>
    <cellStyle name="Normal 2 2 2 2 9 2 2 3" xfId="303" xr:uid="{00000000-0005-0000-0000-0000222E0000}"/>
    <cellStyle name="Normal 2 2 2 2 9 2 2 3 2" xfId="304" xr:uid="{00000000-0005-0000-0000-0000232E0000}"/>
    <cellStyle name="Normal 2 2 2 2 9 2 2 4" xfId="305" xr:uid="{00000000-0005-0000-0000-0000242E0000}"/>
    <cellStyle name="Normal 2 2 2 2 9 2 2 4 2" xfId="306" xr:uid="{00000000-0005-0000-0000-0000252E0000}"/>
    <cellStyle name="Normal 2 2 2 2 9 2 2 5" xfId="307" xr:uid="{00000000-0005-0000-0000-0000262E0000}"/>
    <cellStyle name="Normal 2 2 2 2 9 2 2 5 2" xfId="308" xr:uid="{00000000-0005-0000-0000-0000272E0000}"/>
    <cellStyle name="Normal 2 2 2 2 9 2 2 6" xfId="12527" xr:uid="{00000000-0005-0000-0000-0000282E0000}"/>
    <cellStyle name="Normal 2 2 2 2 9 2 2 6 10" xfId="12528" xr:uid="{00000000-0005-0000-0000-0000292E0000}"/>
    <cellStyle name="Normal 2 2 2 2 9 2 2 6 10 2" xfId="12529" xr:uid="{00000000-0005-0000-0000-00002A2E0000}"/>
    <cellStyle name="Normal 2 2 2 2 9 2 2 6 11" xfId="12530" xr:uid="{00000000-0005-0000-0000-00002B2E0000}"/>
    <cellStyle name="Normal 2 2 2 2 9 2 2 6 11 2" xfId="12531" xr:uid="{00000000-0005-0000-0000-00002C2E0000}"/>
    <cellStyle name="Normal 2 2 2 2 9 2 2 6 12" xfId="12532" xr:uid="{00000000-0005-0000-0000-00002D2E0000}"/>
    <cellStyle name="Normal 2 2 2 2 9 2 2 6 2" xfId="12533" xr:uid="{00000000-0005-0000-0000-00002E2E0000}"/>
    <cellStyle name="Normal 2 2 2 2 9 2 2 6 2 10" xfId="12534" xr:uid="{00000000-0005-0000-0000-00002F2E0000}"/>
    <cellStyle name="Normal 2 2 2 2 9 2 2 6 2 10 2" xfId="12535" xr:uid="{00000000-0005-0000-0000-0000302E0000}"/>
    <cellStyle name="Normal 2 2 2 2 9 2 2 6 2 11" xfId="12536" xr:uid="{00000000-0005-0000-0000-0000312E0000}"/>
    <cellStyle name="Normal 2 2 2 2 9 2 2 6 2 2" xfId="12537" xr:uid="{00000000-0005-0000-0000-0000322E0000}"/>
    <cellStyle name="Normal 2 2 2 2 9 2 2 6 2 2 2" xfId="12538" xr:uid="{00000000-0005-0000-0000-0000332E0000}"/>
    <cellStyle name="Normal 2 2 2 2 9 2 2 6 2 3" xfId="12539" xr:uid="{00000000-0005-0000-0000-0000342E0000}"/>
    <cellStyle name="Normal 2 2 2 2 9 2 2 6 2 3 2" xfId="12540" xr:uid="{00000000-0005-0000-0000-0000352E0000}"/>
    <cellStyle name="Normal 2 2 2 2 9 2 2 6 2 4" xfId="12541" xr:uid="{00000000-0005-0000-0000-0000362E0000}"/>
    <cellStyle name="Normal 2 2 2 2 9 2 2 6 2 4 2" xfId="12542" xr:uid="{00000000-0005-0000-0000-0000372E0000}"/>
    <cellStyle name="Normal 2 2 2 2 9 2 2 6 2 5" xfId="12543" xr:uid="{00000000-0005-0000-0000-0000382E0000}"/>
    <cellStyle name="Normal 2 2 2 2 9 2 2 6 2 5 2" xfId="12544" xr:uid="{00000000-0005-0000-0000-0000392E0000}"/>
    <cellStyle name="Normal 2 2 2 2 9 2 2 6 2 6" xfId="12545" xr:uid="{00000000-0005-0000-0000-00003A2E0000}"/>
    <cellStyle name="Normal 2 2 2 2 9 2 2 6 2 6 2" xfId="12546" xr:uid="{00000000-0005-0000-0000-00003B2E0000}"/>
    <cellStyle name="Normal 2 2 2 2 9 2 2 6 2 7" xfId="12547" xr:uid="{00000000-0005-0000-0000-00003C2E0000}"/>
    <cellStyle name="Normal 2 2 2 2 9 2 2 6 2 7 2" xfId="12548" xr:uid="{00000000-0005-0000-0000-00003D2E0000}"/>
    <cellStyle name="Normal 2 2 2 2 9 2 2 6 2 8" xfId="12549" xr:uid="{00000000-0005-0000-0000-00003E2E0000}"/>
    <cellStyle name="Normal 2 2 2 2 9 2 2 6 2 8 2" xfId="12550" xr:uid="{00000000-0005-0000-0000-00003F2E0000}"/>
    <cellStyle name="Normal 2 2 2 2 9 2 2 6 2 9" xfId="12551" xr:uid="{00000000-0005-0000-0000-0000402E0000}"/>
    <cellStyle name="Normal 2 2 2 2 9 2 2 6 2 9 2" xfId="12552" xr:uid="{00000000-0005-0000-0000-0000412E0000}"/>
    <cellStyle name="Normal 2 2 2 2 9 2 2 6 3" xfId="12553" xr:uid="{00000000-0005-0000-0000-0000422E0000}"/>
    <cellStyle name="Normal 2 2 2 2 9 2 2 6 3 2" xfId="12554" xr:uid="{00000000-0005-0000-0000-0000432E0000}"/>
    <cellStyle name="Normal 2 2 2 2 9 2 2 6 4" xfId="12555" xr:uid="{00000000-0005-0000-0000-0000442E0000}"/>
    <cellStyle name="Normal 2 2 2 2 9 2 2 6 4 2" xfId="12556" xr:uid="{00000000-0005-0000-0000-0000452E0000}"/>
    <cellStyle name="Normal 2 2 2 2 9 2 2 6 5" xfId="12557" xr:uid="{00000000-0005-0000-0000-0000462E0000}"/>
    <cellStyle name="Normal 2 2 2 2 9 2 2 6 5 2" xfId="12558" xr:uid="{00000000-0005-0000-0000-0000472E0000}"/>
    <cellStyle name="Normal 2 2 2 2 9 2 2 6 6" xfId="12559" xr:uid="{00000000-0005-0000-0000-0000482E0000}"/>
    <cellStyle name="Normal 2 2 2 2 9 2 2 6 6 2" xfId="12560" xr:uid="{00000000-0005-0000-0000-0000492E0000}"/>
    <cellStyle name="Normal 2 2 2 2 9 2 2 6 7" xfId="12561" xr:uid="{00000000-0005-0000-0000-00004A2E0000}"/>
    <cellStyle name="Normal 2 2 2 2 9 2 2 6 7 2" xfId="12562" xr:uid="{00000000-0005-0000-0000-00004B2E0000}"/>
    <cellStyle name="Normal 2 2 2 2 9 2 2 6 8" xfId="12563" xr:uid="{00000000-0005-0000-0000-00004C2E0000}"/>
    <cellStyle name="Normal 2 2 2 2 9 2 2 6 8 2" xfId="12564" xr:uid="{00000000-0005-0000-0000-00004D2E0000}"/>
    <cellStyle name="Normal 2 2 2 2 9 2 2 6 9" xfId="12565" xr:uid="{00000000-0005-0000-0000-00004E2E0000}"/>
    <cellStyle name="Normal 2 2 2 2 9 2 2 6 9 2" xfId="12566" xr:uid="{00000000-0005-0000-0000-00004F2E0000}"/>
    <cellStyle name="Normal 2 2 2 2 9 2 2 7" xfId="12567" xr:uid="{00000000-0005-0000-0000-0000502E0000}"/>
    <cellStyle name="Normal 2 2 2 2 9 2 2 7 10" xfId="12568" xr:uid="{00000000-0005-0000-0000-0000512E0000}"/>
    <cellStyle name="Normal 2 2 2 2 9 2 2 7 10 2" xfId="12569" xr:uid="{00000000-0005-0000-0000-0000522E0000}"/>
    <cellStyle name="Normal 2 2 2 2 9 2 2 7 11" xfId="12570" xr:uid="{00000000-0005-0000-0000-0000532E0000}"/>
    <cellStyle name="Normal 2 2 2 2 9 2 2 7 2" xfId="12571" xr:uid="{00000000-0005-0000-0000-0000542E0000}"/>
    <cellStyle name="Normal 2 2 2 2 9 2 2 7 2 2" xfId="12572" xr:uid="{00000000-0005-0000-0000-0000552E0000}"/>
    <cellStyle name="Normal 2 2 2 2 9 2 2 7 3" xfId="12573" xr:uid="{00000000-0005-0000-0000-0000562E0000}"/>
    <cellStyle name="Normal 2 2 2 2 9 2 2 7 3 2" xfId="12574" xr:uid="{00000000-0005-0000-0000-0000572E0000}"/>
    <cellStyle name="Normal 2 2 2 2 9 2 2 7 4" xfId="12575" xr:uid="{00000000-0005-0000-0000-0000582E0000}"/>
    <cellStyle name="Normal 2 2 2 2 9 2 2 7 4 2" xfId="12576" xr:uid="{00000000-0005-0000-0000-0000592E0000}"/>
    <cellStyle name="Normal 2 2 2 2 9 2 2 7 5" xfId="12577" xr:uid="{00000000-0005-0000-0000-00005A2E0000}"/>
    <cellStyle name="Normal 2 2 2 2 9 2 2 7 5 2" xfId="12578" xr:uid="{00000000-0005-0000-0000-00005B2E0000}"/>
    <cellStyle name="Normal 2 2 2 2 9 2 2 7 6" xfId="12579" xr:uid="{00000000-0005-0000-0000-00005C2E0000}"/>
    <cellStyle name="Normal 2 2 2 2 9 2 2 7 6 2" xfId="12580" xr:uid="{00000000-0005-0000-0000-00005D2E0000}"/>
    <cellStyle name="Normal 2 2 2 2 9 2 2 7 7" xfId="12581" xr:uid="{00000000-0005-0000-0000-00005E2E0000}"/>
    <cellStyle name="Normal 2 2 2 2 9 2 2 7 7 2" xfId="12582" xr:uid="{00000000-0005-0000-0000-00005F2E0000}"/>
    <cellStyle name="Normal 2 2 2 2 9 2 2 7 8" xfId="12583" xr:uid="{00000000-0005-0000-0000-0000602E0000}"/>
    <cellStyle name="Normal 2 2 2 2 9 2 2 7 8 2" xfId="12584" xr:uid="{00000000-0005-0000-0000-0000612E0000}"/>
    <cellStyle name="Normal 2 2 2 2 9 2 2 7 9" xfId="12585" xr:uid="{00000000-0005-0000-0000-0000622E0000}"/>
    <cellStyle name="Normal 2 2 2 2 9 2 2 7 9 2" xfId="12586" xr:uid="{00000000-0005-0000-0000-0000632E0000}"/>
    <cellStyle name="Normal 2 2 2 2 9 2 2 8" xfId="12587" xr:uid="{00000000-0005-0000-0000-0000642E0000}"/>
    <cellStyle name="Normal 2 2 2 2 9 2 2 8 2" xfId="12588" xr:uid="{00000000-0005-0000-0000-0000652E0000}"/>
    <cellStyle name="Normal 2 2 2 2 9 2 2 9" xfId="12589" xr:uid="{00000000-0005-0000-0000-0000662E0000}"/>
    <cellStyle name="Normal 2 2 2 2 9 2 2 9 2" xfId="12590" xr:uid="{00000000-0005-0000-0000-0000672E0000}"/>
    <cellStyle name="Normal 2 2 2 2 9 2 3" xfId="309" xr:uid="{00000000-0005-0000-0000-0000682E0000}"/>
    <cellStyle name="Normal 2 2 2 2 9 2 3 10" xfId="12591" xr:uid="{00000000-0005-0000-0000-0000692E0000}"/>
    <cellStyle name="Normal 2 2 2 2 9 2 3 10 2" xfId="12592" xr:uid="{00000000-0005-0000-0000-00006A2E0000}"/>
    <cellStyle name="Normal 2 2 2 2 9 2 3 11" xfId="12593" xr:uid="{00000000-0005-0000-0000-00006B2E0000}"/>
    <cellStyle name="Normal 2 2 2 2 9 2 3 11 2" xfId="12594" xr:uid="{00000000-0005-0000-0000-00006C2E0000}"/>
    <cellStyle name="Normal 2 2 2 2 9 2 3 12" xfId="12595" xr:uid="{00000000-0005-0000-0000-00006D2E0000}"/>
    <cellStyle name="Normal 2 2 2 2 9 2 3 12 2" xfId="12596" xr:uid="{00000000-0005-0000-0000-00006E2E0000}"/>
    <cellStyle name="Normal 2 2 2 2 9 2 3 13" xfId="12597" xr:uid="{00000000-0005-0000-0000-00006F2E0000}"/>
    <cellStyle name="Normal 2 2 2 2 9 2 3 2" xfId="12598" xr:uid="{00000000-0005-0000-0000-0000702E0000}"/>
    <cellStyle name="Normal 2 2 2 2 9 2 3 2 10" xfId="12599" xr:uid="{00000000-0005-0000-0000-0000712E0000}"/>
    <cellStyle name="Normal 2 2 2 2 9 2 3 2 10 2" xfId="12600" xr:uid="{00000000-0005-0000-0000-0000722E0000}"/>
    <cellStyle name="Normal 2 2 2 2 9 2 3 2 11" xfId="12601" xr:uid="{00000000-0005-0000-0000-0000732E0000}"/>
    <cellStyle name="Normal 2 2 2 2 9 2 3 2 11 2" xfId="12602" xr:uid="{00000000-0005-0000-0000-0000742E0000}"/>
    <cellStyle name="Normal 2 2 2 2 9 2 3 2 12" xfId="12603" xr:uid="{00000000-0005-0000-0000-0000752E0000}"/>
    <cellStyle name="Normal 2 2 2 2 9 2 3 2 2" xfId="12604" xr:uid="{00000000-0005-0000-0000-0000762E0000}"/>
    <cellStyle name="Normal 2 2 2 2 9 2 3 2 2 10" xfId="12605" xr:uid="{00000000-0005-0000-0000-0000772E0000}"/>
    <cellStyle name="Normal 2 2 2 2 9 2 3 2 2 10 2" xfId="12606" xr:uid="{00000000-0005-0000-0000-0000782E0000}"/>
    <cellStyle name="Normal 2 2 2 2 9 2 3 2 2 11" xfId="12607" xr:uid="{00000000-0005-0000-0000-0000792E0000}"/>
    <cellStyle name="Normal 2 2 2 2 9 2 3 2 2 2" xfId="12608" xr:uid="{00000000-0005-0000-0000-00007A2E0000}"/>
    <cellStyle name="Normal 2 2 2 2 9 2 3 2 2 2 2" xfId="12609" xr:uid="{00000000-0005-0000-0000-00007B2E0000}"/>
    <cellStyle name="Normal 2 2 2 2 9 2 3 2 2 3" xfId="12610" xr:uid="{00000000-0005-0000-0000-00007C2E0000}"/>
    <cellStyle name="Normal 2 2 2 2 9 2 3 2 2 3 2" xfId="12611" xr:uid="{00000000-0005-0000-0000-00007D2E0000}"/>
    <cellStyle name="Normal 2 2 2 2 9 2 3 2 2 4" xfId="12612" xr:uid="{00000000-0005-0000-0000-00007E2E0000}"/>
    <cellStyle name="Normal 2 2 2 2 9 2 3 2 2 4 2" xfId="12613" xr:uid="{00000000-0005-0000-0000-00007F2E0000}"/>
    <cellStyle name="Normal 2 2 2 2 9 2 3 2 2 5" xfId="12614" xr:uid="{00000000-0005-0000-0000-0000802E0000}"/>
    <cellStyle name="Normal 2 2 2 2 9 2 3 2 2 5 2" xfId="12615" xr:uid="{00000000-0005-0000-0000-0000812E0000}"/>
    <cellStyle name="Normal 2 2 2 2 9 2 3 2 2 6" xfId="12616" xr:uid="{00000000-0005-0000-0000-0000822E0000}"/>
    <cellStyle name="Normal 2 2 2 2 9 2 3 2 2 6 2" xfId="12617" xr:uid="{00000000-0005-0000-0000-0000832E0000}"/>
    <cellStyle name="Normal 2 2 2 2 9 2 3 2 2 7" xfId="12618" xr:uid="{00000000-0005-0000-0000-0000842E0000}"/>
    <cellStyle name="Normal 2 2 2 2 9 2 3 2 2 7 2" xfId="12619" xr:uid="{00000000-0005-0000-0000-0000852E0000}"/>
    <cellStyle name="Normal 2 2 2 2 9 2 3 2 2 8" xfId="12620" xr:uid="{00000000-0005-0000-0000-0000862E0000}"/>
    <cellStyle name="Normal 2 2 2 2 9 2 3 2 2 8 2" xfId="12621" xr:uid="{00000000-0005-0000-0000-0000872E0000}"/>
    <cellStyle name="Normal 2 2 2 2 9 2 3 2 2 9" xfId="12622" xr:uid="{00000000-0005-0000-0000-0000882E0000}"/>
    <cellStyle name="Normal 2 2 2 2 9 2 3 2 2 9 2" xfId="12623" xr:uid="{00000000-0005-0000-0000-0000892E0000}"/>
    <cellStyle name="Normal 2 2 2 2 9 2 3 2 3" xfId="12624" xr:uid="{00000000-0005-0000-0000-00008A2E0000}"/>
    <cellStyle name="Normal 2 2 2 2 9 2 3 2 3 2" xfId="12625" xr:uid="{00000000-0005-0000-0000-00008B2E0000}"/>
    <cellStyle name="Normal 2 2 2 2 9 2 3 2 4" xfId="12626" xr:uid="{00000000-0005-0000-0000-00008C2E0000}"/>
    <cellStyle name="Normal 2 2 2 2 9 2 3 2 4 2" xfId="12627" xr:uid="{00000000-0005-0000-0000-00008D2E0000}"/>
    <cellStyle name="Normal 2 2 2 2 9 2 3 2 5" xfId="12628" xr:uid="{00000000-0005-0000-0000-00008E2E0000}"/>
    <cellStyle name="Normal 2 2 2 2 9 2 3 2 5 2" xfId="12629" xr:uid="{00000000-0005-0000-0000-00008F2E0000}"/>
    <cellStyle name="Normal 2 2 2 2 9 2 3 2 6" xfId="12630" xr:uid="{00000000-0005-0000-0000-0000902E0000}"/>
    <cellStyle name="Normal 2 2 2 2 9 2 3 2 6 2" xfId="12631" xr:uid="{00000000-0005-0000-0000-0000912E0000}"/>
    <cellStyle name="Normal 2 2 2 2 9 2 3 2 7" xfId="12632" xr:uid="{00000000-0005-0000-0000-0000922E0000}"/>
    <cellStyle name="Normal 2 2 2 2 9 2 3 2 7 2" xfId="12633" xr:uid="{00000000-0005-0000-0000-0000932E0000}"/>
    <cellStyle name="Normal 2 2 2 2 9 2 3 2 8" xfId="12634" xr:uid="{00000000-0005-0000-0000-0000942E0000}"/>
    <cellStyle name="Normal 2 2 2 2 9 2 3 2 8 2" xfId="12635" xr:uid="{00000000-0005-0000-0000-0000952E0000}"/>
    <cellStyle name="Normal 2 2 2 2 9 2 3 2 9" xfId="12636" xr:uid="{00000000-0005-0000-0000-0000962E0000}"/>
    <cellStyle name="Normal 2 2 2 2 9 2 3 2 9 2" xfId="12637" xr:uid="{00000000-0005-0000-0000-0000972E0000}"/>
    <cellStyle name="Normal 2 2 2 2 9 2 3 3" xfId="12638" xr:uid="{00000000-0005-0000-0000-0000982E0000}"/>
    <cellStyle name="Normal 2 2 2 2 9 2 3 3 10" xfId="12639" xr:uid="{00000000-0005-0000-0000-0000992E0000}"/>
    <cellStyle name="Normal 2 2 2 2 9 2 3 3 10 2" xfId="12640" xr:uid="{00000000-0005-0000-0000-00009A2E0000}"/>
    <cellStyle name="Normal 2 2 2 2 9 2 3 3 11" xfId="12641" xr:uid="{00000000-0005-0000-0000-00009B2E0000}"/>
    <cellStyle name="Normal 2 2 2 2 9 2 3 3 2" xfId="12642" xr:uid="{00000000-0005-0000-0000-00009C2E0000}"/>
    <cellStyle name="Normal 2 2 2 2 9 2 3 3 2 2" xfId="12643" xr:uid="{00000000-0005-0000-0000-00009D2E0000}"/>
    <cellStyle name="Normal 2 2 2 2 9 2 3 3 3" xfId="12644" xr:uid="{00000000-0005-0000-0000-00009E2E0000}"/>
    <cellStyle name="Normal 2 2 2 2 9 2 3 3 3 2" xfId="12645" xr:uid="{00000000-0005-0000-0000-00009F2E0000}"/>
    <cellStyle name="Normal 2 2 2 2 9 2 3 3 4" xfId="12646" xr:uid="{00000000-0005-0000-0000-0000A02E0000}"/>
    <cellStyle name="Normal 2 2 2 2 9 2 3 3 4 2" xfId="12647" xr:uid="{00000000-0005-0000-0000-0000A12E0000}"/>
    <cellStyle name="Normal 2 2 2 2 9 2 3 3 5" xfId="12648" xr:uid="{00000000-0005-0000-0000-0000A22E0000}"/>
    <cellStyle name="Normal 2 2 2 2 9 2 3 3 5 2" xfId="12649" xr:uid="{00000000-0005-0000-0000-0000A32E0000}"/>
    <cellStyle name="Normal 2 2 2 2 9 2 3 3 6" xfId="12650" xr:uid="{00000000-0005-0000-0000-0000A42E0000}"/>
    <cellStyle name="Normal 2 2 2 2 9 2 3 3 6 2" xfId="12651" xr:uid="{00000000-0005-0000-0000-0000A52E0000}"/>
    <cellStyle name="Normal 2 2 2 2 9 2 3 3 7" xfId="12652" xr:uid="{00000000-0005-0000-0000-0000A62E0000}"/>
    <cellStyle name="Normal 2 2 2 2 9 2 3 3 7 2" xfId="12653" xr:uid="{00000000-0005-0000-0000-0000A72E0000}"/>
    <cellStyle name="Normal 2 2 2 2 9 2 3 3 8" xfId="12654" xr:uid="{00000000-0005-0000-0000-0000A82E0000}"/>
    <cellStyle name="Normal 2 2 2 2 9 2 3 3 8 2" xfId="12655" xr:uid="{00000000-0005-0000-0000-0000A92E0000}"/>
    <cellStyle name="Normal 2 2 2 2 9 2 3 3 9" xfId="12656" xr:uid="{00000000-0005-0000-0000-0000AA2E0000}"/>
    <cellStyle name="Normal 2 2 2 2 9 2 3 3 9 2" xfId="12657" xr:uid="{00000000-0005-0000-0000-0000AB2E0000}"/>
    <cellStyle name="Normal 2 2 2 2 9 2 3 4" xfId="12658" xr:uid="{00000000-0005-0000-0000-0000AC2E0000}"/>
    <cellStyle name="Normal 2 2 2 2 9 2 3 4 2" xfId="12659" xr:uid="{00000000-0005-0000-0000-0000AD2E0000}"/>
    <cellStyle name="Normal 2 2 2 2 9 2 3 5" xfId="12660" xr:uid="{00000000-0005-0000-0000-0000AE2E0000}"/>
    <cellStyle name="Normal 2 2 2 2 9 2 3 5 2" xfId="12661" xr:uid="{00000000-0005-0000-0000-0000AF2E0000}"/>
    <cellStyle name="Normal 2 2 2 2 9 2 3 6" xfId="12662" xr:uid="{00000000-0005-0000-0000-0000B02E0000}"/>
    <cellStyle name="Normal 2 2 2 2 9 2 3 6 2" xfId="12663" xr:uid="{00000000-0005-0000-0000-0000B12E0000}"/>
    <cellStyle name="Normal 2 2 2 2 9 2 3 7" xfId="12664" xr:uid="{00000000-0005-0000-0000-0000B22E0000}"/>
    <cellStyle name="Normal 2 2 2 2 9 2 3 7 2" xfId="12665" xr:uid="{00000000-0005-0000-0000-0000B32E0000}"/>
    <cellStyle name="Normal 2 2 2 2 9 2 3 8" xfId="12666" xr:uid="{00000000-0005-0000-0000-0000B42E0000}"/>
    <cellStyle name="Normal 2 2 2 2 9 2 3 8 2" xfId="12667" xr:uid="{00000000-0005-0000-0000-0000B52E0000}"/>
    <cellStyle name="Normal 2 2 2 2 9 2 3 9" xfId="12668" xr:uid="{00000000-0005-0000-0000-0000B62E0000}"/>
    <cellStyle name="Normal 2 2 2 2 9 2 3 9 2" xfId="12669" xr:uid="{00000000-0005-0000-0000-0000B72E0000}"/>
    <cellStyle name="Normal 2 2 2 2 9 2 4" xfId="310" xr:uid="{00000000-0005-0000-0000-0000B82E0000}"/>
    <cellStyle name="Normal 2 2 2 2 9 2 4 10" xfId="12670" xr:uid="{00000000-0005-0000-0000-0000B92E0000}"/>
    <cellStyle name="Normal 2 2 2 2 9 2 4 10 2" xfId="12671" xr:uid="{00000000-0005-0000-0000-0000BA2E0000}"/>
    <cellStyle name="Normal 2 2 2 2 9 2 4 11" xfId="12672" xr:uid="{00000000-0005-0000-0000-0000BB2E0000}"/>
    <cellStyle name="Normal 2 2 2 2 9 2 4 11 2" xfId="12673" xr:uid="{00000000-0005-0000-0000-0000BC2E0000}"/>
    <cellStyle name="Normal 2 2 2 2 9 2 4 12" xfId="12674" xr:uid="{00000000-0005-0000-0000-0000BD2E0000}"/>
    <cellStyle name="Normal 2 2 2 2 9 2 4 12 2" xfId="12675" xr:uid="{00000000-0005-0000-0000-0000BE2E0000}"/>
    <cellStyle name="Normal 2 2 2 2 9 2 4 13" xfId="12676" xr:uid="{00000000-0005-0000-0000-0000BF2E0000}"/>
    <cellStyle name="Normal 2 2 2 2 9 2 4 2" xfId="12677" xr:uid="{00000000-0005-0000-0000-0000C02E0000}"/>
    <cellStyle name="Normal 2 2 2 2 9 2 4 2 10" xfId="12678" xr:uid="{00000000-0005-0000-0000-0000C12E0000}"/>
    <cellStyle name="Normal 2 2 2 2 9 2 4 2 10 2" xfId="12679" xr:uid="{00000000-0005-0000-0000-0000C22E0000}"/>
    <cellStyle name="Normal 2 2 2 2 9 2 4 2 11" xfId="12680" xr:uid="{00000000-0005-0000-0000-0000C32E0000}"/>
    <cellStyle name="Normal 2 2 2 2 9 2 4 2 11 2" xfId="12681" xr:uid="{00000000-0005-0000-0000-0000C42E0000}"/>
    <cellStyle name="Normal 2 2 2 2 9 2 4 2 12" xfId="12682" xr:uid="{00000000-0005-0000-0000-0000C52E0000}"/>
    <cellStyle name="Normal 2 2 2 2 9 2 4 2 2" xfId="12683" xr:uid="{00000000-0005-0000-0000-0000C62E0000}"/>
    <cellStyle name="Normal 2 2 2 2 9 2 4 2 2 10" xfId="12684" xr:uid="{00000000-0005-0000-0000-0000C72E0000}"/>
    <cellStyle name="Normal 2 2 2 2 9 2 4 2 2 10 2" xfId="12685" xr:uid="{00000000-0005-0000-0000-0000C82E0000}"/>
    <cellStyle name="Normal 2 2 2 2 9 2 4 2 2 11" xfId="12686" xr:uid="{00000000-0005-0000-0000-0000C92E0000}"/>
    <cellStyle name="Normal 2 2 2 2 9 2 4 2 2 2" xfId="12687" xr:uid="{00000000-0005-0000-0000-0000CA2E0000}"/>
    <cellStyle name="Normal 2 2 2 2 9 2 4 2 2 2 2" xfId="12688" xr:uid="{00000000-0005-0000-0000-0000CB2E0000}"/>
    <cellStyle name="Normal 2 2 2 2 9 2 4 2 2 3" xfId="12689" xr:uid="{00000000-0005-0000-0000-0000CC2E0000}"/>
    <cellStyle name="Normal 2 2 2 2 9 2 4 2 2 3 2" xfId="12690" xr:uid="{00000000-0005-0000-0000-0000CD2E0000}"/>
    <cellStyle name="Normal 2 2 2 2 9 2 4 2 2 4" xfId="12691" xr:uid="{00000000-0005-0000-0000-0000CE2E0000}"/>
    <cellStyle name="Normal 2 2 2 2 9 2 4 2 2 4 2" xfId="12692" xr:uid="{00000000-0005-0000-0000-0000CF2E0000}"/>
    <cellStyle name="Normal 2 2 2 2 9 2 4 2 2 5" xfId="12693" xr:uid="{00000000-0005-0000-0000-0000D02E0000}"/>
    <cellStyle name="Normal 2 2 2 2 9 2 4 2 2 5 2" xfId="12694" xr:uid="{00000000-0005-0000-0000-0000D12E0000}"/>
    <cellStyle name="Normal 2 2 2 2 9 2 4 2 2 6" xfId="12695" xr:uid="{00000000-0005-0000-0000-0000D22E0000}"/>
    <cellStyle name="Normal 2 2 2 2 9 2 4 2 2 6 2" xfId="12696" xr:uid="{00000000-0005-0000-0000-0000D32E0000}"/>
    <cellStyle name="Normal 2 2 2 2 9 2 4 2 2 7" xfId="12697" xr:uid="{00000000-0005-0000-0000-0000D42E0000}"/>
    <cellStyle name="Normal 2 2 2 2 9 2 4 2 2 7 2" xfId="12698" xr:uid="{00000000-0005-0000-0000-0000D52E0000}"/>
    <cellStyle name="Normal 2 2 2 2 9 2 4 2 2 8" xfId="12699" xr:uid="{00000000-0005-0000-0000-0000D62E0000}"/>
    <cellStyle name="Normal 2 2 2 2 9 2 4 2 2 8 2" xfId="12700" xr:uid="{00000000-0005-0000-0000-0000D72E0000}"/>
    <cellStyle name="Normal 2 2 2 2 9 2 4 2 2 9" xfId="12701" xr:uid="{00000000-0005-0000-0000-0000D82E0000}"/>
    <cellStyle name="Normal 2 2 2 2 9 2 4 2 2 9 2" xfId="12702" xr:uid="{00000000-0005-0000-0000-0000D92E0000}"/>
    <cellStyle name="Normal 2 2 2 2 9 2 4 2 3" xfId="12703" xr:uid="{00000000-0005-0000-0000-0000DA2E0000}"/>
    <cellStyle name="Normal 2 2 2 2 9 2 4 2 3 2" xfId="12704" xr:uid="{00000000-0005-0000-0000-0000DB2E0000}"/>
    <cellStyle name="Normal 2 2 2 2 9 2 4 2 4" xfId="12705" xr:uid="{00000000-0005-0000-0000-0000DC2E0000}"/>
    <cellStyle name="Normal 2 2 2 2 9 2 4 2 4 2" xfId="12706" xr:uid="{00000000-0005-0000-0000-0000DD2E0000}"/>
    <cellStyle name="Normal 2 2 2 2 9 2 4 2 5" xfId="12707" xr:uid="{00000000-0005-0000-0000-0000DE2E0000}"/>
    <cellStyle name="Normal 2 2 2 2 9 2 4 2 5 2" xfId="12708" xr:uid="{00000000-0005-0000-0000-0000DF2E0000}"/>
    <cellStyle name="Normal 2 2 2 2 9 2 4 2 6" xfId="12709" xr:uid="{00000000-0005-0000-0000-0000E02E0000}"/>
    <cellStyle name="Normal 2 2 2 2 9 2 4 2 6 2" xfId="12710" xr:uid="{00000000-0005-0000-0000-0000E12E0000}"/>
    <cellStyle name="Normal 2 2 2 2 9 2 4 2 7" xfId="12711" xr:uid="{00000000-0005-0000-0000-0000E22E0000}"/>
    <cellStyle name="Normal 2 2 2 2 9 2 4 2 7 2" xfId="12712" xr:uid="{00000000-0005-0000-0000-0000E32E0000}"/>
    <cellStyle name="Normal 2 2 2 2 9 2 4 2 8" xfId="12713" xr:uid="{00000000-0005-0000-0000-0000E42E0000}"/>
    <cellStyle name="Normal 2 2 2 2 9 2 4 2 8 2" xfId="12714" xr:uid="{00000000-0005-0000-0000-0000E52E0000}"/>
    <cellStyle name="Normal 2 2 2 2 9 2 4 2 9" xfId="12715" xr:uid="{00000000-0005-0000-0000-0000E62E0000}"/>
    <cellStyle name="Normal 2 2 2 2 9 2 4 2 9 2" xfId="12716" xr:uid="{00000000-0005-0000-0000-0000E72E0000}"/>
    <cellStyle name="Normal 2 2 2 2 9 2 4 3" xfId="12717" xr:uid="{00000000-0005-0000-0000-0000E82E0000}"/>
    <cellStyle name="Normal 2 2 2 2 9 2 4 3 10" xfId="12718" xr:uid="{00000000-0005-0000-0000-0000E92E0000}"/>
    <cellStyle name="Normal 2 2 2 2 9 2 4 3 10 2" xfId="12719" xr:uid="{00000000-0005-0000-0000-0000EA2E0000}"/>
    <cellStyle name="Normal 2 2 2 2 9 2 4 3 11" xfId="12720" xr:uid="{00000000-0005-0000-0000-0000EB2E0000}"/>
    <cellStyle name="Normal 2 2 2 2 9 2 4 3 2" xfId="12721" xr:uid="{00000000-0005-0000-0000-0000EC2E0000}"/>
    <cellStyle name="Normal 2 2 2 2 9 2 4 3 2 2" xfId="12722" xr:uid="{00000000-0005-0000-0000-0000ED2E0000}"/>
    <cellStyle name="Normal 2 2 2 2 9 2 4 3 3" xfId="12723" xr:uid="{00000000-0005-0000-0000-0000EE2E0000}"/>
    <cellStyle name="Normal 2 2 2 2 9 2 4 3 3 2" xfId="12724" xr:uid="{00000000-0005-0000-0000-0000EF2E0000}"/>
    <cellStyle name="Normal 2 2 2 2 9 2 4 3 4" xfId="12725" xr:uid="{00000000-0005-0000-0000-0000F02E0000}"/>
    <cellStyle name="Normal 2 2 2 2 9 2 4 3 4 2" xfId="12726" xr:uid="{00000000-0005-0000-0000-0000F12E0000}"/>
    <cellStyle name="Normal 2 2 2 2 9 2 4 3 5" xfId="12727" xr:uid="{00000000-0005-0000-0000-0000F22E0000}"/>
    <cellStyle name="Normal 2 2 2 2 9 2 4 3 5 2" xfId="12728" xr:uid="{00000000-0005-0000-0000-0000F32E0000}"/>
    <cellStyle name="Normal 2 2 2 2 9 2 4 3 6" xfId="12729" xr:uid="{00000000-0005-0000-0000-0000F42E0000}"/>
    <cellStyle name="Normal 2 2 2 2 9 2 4 3 6 2" xfId="12730" xr:uid="{00000000-0005-0000-0000-0000F52E0000}"/>
    <cellStyle name="Normal 2 2 2 2 9 2 4 3 7" xfId="12731" xr:uid="{00000000-0005-0000-0000-0000F62E0000}"/>
    <cellStyle name="Normal 2 2 2 2 9 2 4 3 7 2" xfId="12732" xr:uid="{00000000-0005-0000-0000-0000F72E0000}"/>
    <cellStyle name="Normal 2 2 2 2 9 2 4 3 8" xfId="12733" xr:uid="{00000000-0005-0000-0000-0000F82E0000}"/>
    <cellStyle name="Normal 2 2 2 2 9 2 4 3 8 2" xfId="12734" xr:uid="{00000000-0005-0000-0000-0000F92E0000}"/>
    <cellStyle name="Normal 2 2 2 2 9 2 4 3 9" xfId="12735" xr:uid="{00000000-0005-0000-0000-0000FA2E0000}"/>
    <cellStyle name="Normal 2 2 2 2 9 2 4 3 9 2" xfId="12736" xr:uid="{00000000-0005-0000-0000-0000FB2E0000}"/>
    <cellStyle name="Normal 2 2 2 2 9 2 4 4" xfId="12737" xr:uid="{00000000-0005-0000-0000-0000FC2E0000}"/>
    <cellStyle name="Normal 2 2 2 2 9 2 4 4 2" xfId="12738" xr:uid="{00000000-0005-0000-0000-0000FD2E0000}"/>
    <cellStyle name="Normal 2 2 2 2 9 2 4 5" xfId="12739" xr:uid="{00000000-0005-0000-0000-0000FE2E0000}"/>
    <cellStyle name="Normal 2 2 2 2 9 2 4 5 2" xfId="12740" xr:uid="{00000000-0005-0000-0000-0000FF2E0000}"/>
    <cellStyle name="Normal 2 2 2 2 9 2 4 6" xfId="12741" xr:uid="{00000000-0005-0000-0000-0000002F0000}"/>
    <cellStyle name="Normal 2 2 2 2 9 2 4 6 2" xfId="12742" xr:uid="{00000000-0005-0000-0000-0000012F0000}"/>
    <cellStyle name="Normal 2 2 2 2 9 2 4 7" xfId="12743" xr:uid="{00000000-0005-0000-0000-0000022F0000}"/>
    <cellStyle name="Normal 2 2 2 2 9 2 4 7 2" xfId="12744" xr:uid="{00000000-0005-0000-0000-0000032F0000}"/>
    <cellStyle name="Normal 2 2 2 2 9 2 4 8" xfId="12745" xr:uid="{00000000-0005-0000-0000-0000042F0000}"/>
    <cellStyle name="Normal 2 2 2 2 9 2 4 8 2" xfId="12746" xr:uid="{00000000-0005-0000-0000-0000052F0000}"/>
    <cellStyle name="Normal 2 2 2 2 9 2 4 9" xfId="12747" xr:uid="{00000000-0005-0000-0000-0000062F0000}"/>
    <cellStyle name="Normal 2 2 2 2 9 2 4 9 2" xfId="12748" xr:uid="{00000000-0005-0000-0000-0000072F0000}"/>
    <cellStyle name="Normal 2 2 2 2 9 2 5" xfId="311" xr:uid="{00000000-0005-0000-0000-0000082F0000}"/>
    <cellStyle name="Normal 2 2 2 2 9 2 5 10" xfId="12749" xr:uid="{00000000-0005-0000-0000-0000092F0000}"/>
    <cellStyle name="Normal 2 2 2 2 9 2 5 10 2" xfId="12750" xr:uid="{00000000-0005-0000-0000-00000A2F0000}"/>
    <cellStyle name="Normal 2 2 2 2 9 2 5 11" xfId="12751" xr:uid="{00000000-0005-0000-0000-00000B2F0000}"/>
    <cellStyle name="Normal 2 2 2 2 9 2 5 11 2" xfId="12752" xr:uid="{00000000-0005-0000-0000-00000C2F0000}"/>
    <cellStyle name="Normal 2 2 2 2 9 2 5 12" xfId="12753" xr:uid="{00000000-0005-0000-0000-00000D2F0000}"/>
    <cellStyle name="Normal 2 2 2 2 9 2 5 12 2" xfId="12754" xr:uid="{00000000-0005-0000-0000-00000E2F0000}"/>
    <cellStyle name="Normal 2 2 2 2 9 2 5 13" xfId="12755" xr:uid="{00000000-0005-0000-0000-00000F2F0000}"/>
    <cellStyle name="Normal 2 2 2 2 9 2 5 2" xfId="12756" xr:uid="{00000000-0005-0000-0000-0000102F0000}"/>
    <cellStyle name="Normal 2 2 2 2 9 2 5 2 10" xfId="12757" xr:uid="{00000000-0005-0000-0000-0000112F0000}"/>
    <cellStyle name="Normal 2 2 2 2 9 2 5 2 10 2" xfId="12758" xr:uid="{00000000-0005-0000-0000-0000122F0000}"/>
    <cellStyle name="Normal 2 2 2 2 9 2 5 2 11" xfId="12759" xr:uid="{00000000-0005-0000-0000-0000132F0000}"/>
    <cellStyle name="Normal 2 2 2 2 9 2 5 2 11 2" xfId="12760" xr:uid="{00000000-0005-0000-0000-0000142F0000}"/>
    <cellStyle name="Normal 2 2 2 2 9 2 5 2 12" xfId="12761" xr:uid="{00000000-0005-0000-0000-0000152F0000}"/>
    <cellStyle name="Normal 2 2 2 2 9 2 5 2 2" xfId="12762" xr:uid="{00000000-0005-0000-0000-0000162F0000}"/>
    <cellStyle name="Normal 2 2 2 2 9 2 5 2 2 10" xfId="12763" xr:uid="{00000000-0005-0000-0000-0000172F0000}"/>
    <cellStyle name="Normal 2 2 2 2 9 2 5 2 2 10 2" xfId="12764" xr:uid="{00000000-0005-0000-0000-0000182F0000}"/>
    <cellStyle name="Normal 2 2 2 2 9 2 5 2 2 11" xfId="12765" xr:uid="{00000000-0005-0000-0000-0000192F0000}"/>
    <cellStyle name="Normal 2 2 2 2 9 2 5 2 2 2" xfId="12766" xr:uid="{00000000-0005-0000-0000-00001A2F0000}"/>
    <cellStyle name="Normal 2 2 2 2 9 2 5 2 2 2 2" xfId="12767" xr:uid="{00000000-0005-0000-0000-00001B2F0000}"/>
    <cellStyle name="Normal 2 2 2 2 9 2 5 2 2 3" xfId="12768" xr:uid="{00000000-0005-0000-0000-00001C2F0000}"/>
    <cellStyle name="Normal 2 2 2 2 9 2 5 2 2 3 2" xfId="12769" xr:uid="{00000000-0005-0000-0000-00001D2F0000}"/>
    <cellStyle name="Normal 2 2 2 2 9 2 5 2 2 4" xfId="12770" xr:uid="{00000000-0005-0000-0000-00001E2F0000}"/>
    <cellStyle name="Normal 2 2 2 2 9 2 5 2 2 4 2" xfId="12771" xr:uid="{00000000-0005-0000-0000-00001F2F0000}"/>
    <cellStyle name="Normal 2 2 2 2 9 2 5 2 2 5" xfId="12772" xr:uid="{00000000-0005-0000-0000-0000202F0000}"/>
    <cellStyle name="Normal 2 2 2 2 9 2 5 2 2 5 2" xfId="12773" xr:uid="{00000000-0005-0000-0000-0000212F0000}"/>
    <cellStyle name="Normal 2 2 2 2 9 2 5 2 2 6" xfId="12774" xr:uid="{00000000-0005-0000-0000-0000222F0000}"/>
    <cellStyle name="Normal 2 2 2 2 9 2 5 2 2 6 2" xfId="12775" xr:uid="{00000000-0005-0000-0000-0000232F0000}"/>
    <cellStyle name="Normal 2 2 2 2 9 2 5 2 2 7" xfId="12776" xr:uid="{00000000-0005-0000-0000-0000242F0000}"/>
    <cellStyle name="Normal 2 2 2 2 9 2 5 2 2 7 2" xfId="12777" xr:uid="{00000000-0005-0000-0000-0000252F0000}"/>
    <cellStyle name="Normal 2 2 2 2 9 2 5 2 2 8" xfId="12778" xr:uid="{00000000-0005-0000-0000-0000262F0000}"/>
    <cellStyle name="Normal 2 2 2 2 9 2 5 2 2 8 2" xfId="12779" xr:uid="{00000000-0005-0000-0000-0000272F0000}"/>
    <cellStyle name="Normal 2 2 2 2 9 2 5 2 2 9" xfId="12780" xr:uid="{00000000-0005-0000-0000-0000282F0000}"/>
    <cellStyle name="Normal 2 2 2 2 9 2 5 2 2 9 2" xfId="12781" xr:uid="{00000000-0005-0000-0000-0000292F0000}"/>
    <cellStyle name="Normal 2 2 2 2 9 2 5 2 3" xfId="12782" xr:uid="{00000000-0005-0000-0000-00002A2F0000}"/>
    <cellStyle name="Normal 2 2 2 2 9 2 5 2 3 2" xfId="12783" xr:uid="{00000000-0005-0000-0000-00002B2F0000}"/>
    <cellStyle name="Normal 2 2 2 2 9 2 5 2 4" xfId="12784" xr:uid="{00000000-0005-0000-0000-00002C2F0000}"/>
    <cellStyle name="Normal 2 2 2 2 9 2 5 2 4 2" xfId="12785" xr:uid="{00000000-0005-0000-0000-00002D2F0000}"/>
    <cellStyle name="Normal 2 2 2 2 9 2 5 2 5" xfId="12786" xr:uid="{00000000-0005-0000-0000-00002E2F0000}"/>
    <cellStyle name="Normal 2 2 2 2 9 2 5 2 5 2" xfId="12787" xr:uid="{00000000-0005-0000-0000-00002F2F0000}"/>
    <cellStyle name="Normal 2 2 2 2 9 2 5 2 6" xfId="12788" xr:uid="{00000000-0005-0000-0000-0000302F0000}"/>
    <cellStyle name="Normal 2 2 2 2 9 2 5 2 6 2" xfId="12789" xr:uid="{00000000-0005-0000-0000-0000312F0000}"/>
    <cellStyle name="Normal 2 2 2 2 9 2 5 2 7" xfId="12790" xr:uid="{00000000-0005-0000-0000-0000322F0000}"/>
    <cellStyle name="Normal 2 2 2 2 9 2 5 2 7 2" xfId="12791" xr:uid="{00000000-0005-0000-0000-0000332F0000}"/>
    <cellStyle name="Normal 2 2 2 2 9 2 5 2 8" xfId="12792" xr:uid="{00000000-0005-0000-0000-0000342F0000}"/>
    <cellStyle name="Normal 2 2 2 2 9 2 5 2 8 2" xfId="12793" xr:uid="{00000000-0005-0000-0000-0000352F0000}"/>
    <cellStyle name="Normal 2 2 2 2 9 2 5 2 9" xfId="12794" xr:uid="{00000000-0005-0000-0000-0000362F0000}"/>
    <cellStyle name="Normal 2 2 2 2 9 2 5 2 9 2" xfId="12795" xr:uid="{00000000-0005-0000-0000-0000372F0000}"/>
    <cellStyle name="Normal 2 2 2 2 9 2 5 3" xfId="12796" xr:uid="{00000000-0005-0000-0000-0000382F0000}"/>
    <cellStyle name="Normal 2 2 2 2 9 2 5 3 10" xfId="12797" xr:uid="{00000000-0005-0000-0000-0000392F0000}"/>
    <cellStyle name="Normal 2 2 2 2 9 2 5 3 10 2" xfId="12798" xr:uid="{00000000-0005-0000-0000-00003A2F0000}"/>
    <cellStyle name="Normal 2 2 2 2 9 2 5 3 11" xfId="12799" xr:uid="{00000000-0005-0000-0000-00003B2F0000}"/>
    <cellStyle name="Normal 2 2 2 2 9 2 5 3 2" xfId="12800" xr:uid="{00000000-0005-0000-0000-00003C2F0000}"/>
    <cellStyle name="Normal 2 2 2 2 9 2 5 3 2 2" xfId="12801" xr:uid="{00000000-0005-0000-0000-00003D2F0000}"/>
    <cellStyle name="Normal 2 2 2 2 9 2 5 3 3" xfId="12802" xr:uid="{00000000-0005-0000-0000-00003E2F0000}"/>
    <cellStyle name="Normal 2 2 2 2 9 2 5 3 3 2" xfId="12803" xr:uid="{00000000-0005-0000-0000-00003F2F0000}"/>
    <cellStyle name="Normal 2 2 2 2 9 2 5 3 4" xfId="12804" xr:uid="{00000000-0005-0000-0000-0000402F0000}"/>
    <cellStyle name="Normal 2 2 2 2 9 2 5 3 4 2" xfId="12805" xr:uid="{00000000-0005-0000-0000-0000412F0000}"/>
    <cellStyle name="Normal 2 2 2 2 9 2 5 3 5" xfId="12806" xr:uid="{00000000-0005-0000-0000-0000422F0000}"/>
    <cellStyle name="Normal 2 2 2 2 9 2 5 3 5 2" xfId="12807" xr:uid="{00000000-0005-0000-0000-0000432F0000}"/>
    <cellStyle name="Normal 2 2 2 2 9 2 5 3 6" xfId="12808" xr:uid="{00000000-0005-0000-0000-0000442F0000}"/>
    <cellStyle name="Normal 2 2 2 2 9 2 5 3 6 2" xfId="12809" xr:uid="{00000000-0005-0000-0000-0000452F0000}"/>
    <cellStyle name="Normal 2 2 2 2 9 2 5 3 7" xfId="12810" xr:uid="{00000000-0005-0000-0000-0000462F0000}"/>
    <cellStyle name="Normal 2 2 2 2 9 2 5 3 7 2" xfId="12811" xr:uid="{00000000-0005-0000-0000-0000472F0000}"/>
    <cellStyle name="Normal 2 2 2 2 9 2 5 3 8" xfId="12812" xr:uid="{00000000-0005-0000-0000-0000482F0000}"/>
    <cellStyle name="Normal 2 2 2 2 9 2 5 3 8 2" xfId="12813" xr:uid="{00000000-0005-0000-0000-0000492F0000}"/>
    <cellStyle name="Normal 2 2 2 2 9 2 5 3 9" xfId="12814" xr:uid="{00000000-0005-0000-0000-00004A2F0000}"/>
    <cellStyle name="Normal 2 2 2 2 9 2 5 3 9 2" xfId="12815" xr:uid="{00000000-0005-0000-0000-00004B2F0000}"/>
    <cellStyle name="Normal 2 2 2 2 9 2 5 4" xfId="12816" xr:uid="{00000000-0005-0000-0000-00004C2F0000}"/>
    <cellStyle name="Normal 2 2 2 2 9 2 5 4 2" xfId="12817" xr:uid="{00000000-0005-0000-0000-00004D2F0000}"/>
    <cellStyle name="Normal 2 2 2 2 9 2 5 5" xfId="12818" xr:uid="{00000000-0005-0000-0000-00004E2F0000}"/>
    <cellStyle name="Normal 2 2 2 2 9 2 5 5 2" xfId="12819" xr:uid="{00000000-0005-0000-0000-00004F2F0000}"/>
    <cellStyle name="Normal 2 2 2 2 9 2 5 6" xfId="12820" xr:uid="{00000000-0005-0000-0000-0000502F0000}"/>
    <cellStyle name="Normal 2 2 2 2 9 2 5 6 2" xfId="12821" xr:uid="{00000000-0005-0000-0000-0000512F0000}"/>
    <cellStyle name="Normal 2 2 2 2 9 2 5 7" xfId="12822" xr:uid="{00000000-0005-0000-0000-0000522F0000}"/>
    <cellStyle name="Normal 2 2 2 2 9 2 5 7 2" xfId="12823" xr:uid="{00000000-0005-0000-0000-0000532F0000}"/>
    <cellStyle name="Normal 2 2 2 2 9 2 5 8" xfId="12824" xr:uid="{00000000-0005-0000-0000-0000542F0000}"/>
    <cellStyle name="Normal 2 2 2 2 9 2 5 8 2" xfId="12825" xr:uid="{00000000-0005-0000-0000-0000552F0000}"/>
    <cellStyle name="Normal 2 2 2 2 9 2 5 9" xfId="12826" xr:uid="{00000000-0005-0000-0000-0000562F0000}"/>
    <cellStyle name="Normal 2 2 2 2 9 2 5 9 2" xfId="12827" xr:uid="{00000000-0005-0000-0000-0000572F0000}"/>
    <cellStyle name="Normal 2 2 2 2 9 2 6" xfId="312" xr:uid="{00000000-0005-0000-0000-0000582F0000}"/>
    <cellStyle name="Normal 2 2 2 2 9 3" xfId="313" xr:uid="{00000000-0005-0000-0000-0000592F0000}"/>
    <cellStyle name="Normal 2 2 2 2 9 3 2" xfId="314" xr:uid="{00000000-0005-0000-0000-00005A2F0000}"/>
    <cellStyle name="Normal 2 2 2 2 9 4" xfId="315" xr:uid="{00000000-0005-0000-0000-00005B2F0000}"/>
    <cellStyle name="Normal 2 2 2 2 9 4 2" xfId="316" xr:uid="{00000000-0005-0000-0000-00005C2F0000}"/>
    <cellStyle name="Normal 2 2 2 2 9 5" xfId="317" xr:uid="{00000000-0005-0000-0000-00005D2F0000}"/>
    <cellStyle name="Normal 2 2 2 2 9 5 2" xfId="318" xr:uid="{00000000-0005-0000-0000-00005E2F0000}"/>
    <cellStyle name="Normal 2 2 2 2 9 6" xfId="319" xr:uid="{00000000-0005-0000-0000-00005F2F0000}"/>
    <cellStyle name="Normal 2 2 2 2 9 6 2" xfId="320" xr:uid="{00000000-0005-0000-0000-0000602F0000}"/>
    <cellStyle name="Normal 2 2 2 2 9 7" xfId="12828" xr:uid="{00000000-0005-0000-0000-0000612F0000}"/>
    <cellStyle name="Normal 2 2 2 2 9 7 10" xfId="12829" xr:uid="{00000000-0005-0000-0000-0000622F0000}"/>
    <cellStyle name="Normal 2 2 2 2 9 7 10 2" xfId="12830" xr:uid="{00000000-0005-0000-0000-0000632F0000}"/>
    <cellStyle name="Normal 2 2 2 2 9 7 11" xfId="12831" xr:uid="{00000000-0005-0000-0000-0000642F0000}"/>
    <cellStyle name="Normal 2 2 2 2 9 7 11 2" xfId="12832" xr:uid="{00000000-0005-0000-0000-0000652F0000}"/>
    <cellStyle name="Normal 2 2 2 2 9 7 12" xfId="12833" xr:uid="{00000000-0005-0000-0000-0000662F0000}"/>
    <cellStyle name="Normal 2 2 2 2 9 7 2" xfId="12834" xr:uid="{00000000-0005-0000-0000-0000672F0000}"/>
    <cellStyle name="Normal 2 2 2 2 9 7 2 10" xfId="12835" xr:uid="{00000000-0005-0000-0000-0000682F0000}"/>
    <cellStyle name="Normal 2 2 2 2 9 7 2 10 2" xfId="12836" xr:uid="{00000000-0005-0000-0000-0000692F0000}"/>
    <cellStyle name="Normal 2 2 2 2 9 7 2 11" xfId="12837" xr:uid="{00000000-0005-0000-0000-00006A2F0000}"/>
    <cellStyle name="Normal 2 2 2 2 9 7 2 2" xfId="12838" xr:uid="{00000000-0005-0000-0000-00006B2F0000}"/>
    <cellStyle name="Normal 2 2 2 2 9 7 2 2 2" xfId="12839" xr:uid="{00000000-0005-0000-0000-00006C2F0000}"/>
    <cellStyle name="Normal 2 2 2 2 9 7 2 3" xfId="12840" xr:uid="{00000000-0005-0000-0000-00006D2F0000}"/>
    <cellStyle name="Normal 2 2 2 2 9 7 2 3 2" xfId="12841" xr:uid="{00000000-0005-0000-0000-00006E2F0000}"/>
    <cellStyle name="Normal 2 2 2 2 9 7 2 4" xfId="12842" xr:uid="{00000000-0005-0000-0000-00006F2F0000}"/>
    <cellStyle name="Normal 2 2 2 2 9 7 2 4 2" xfId="12843" xr:uid="{00000000-0005-0000-0000-0000702F0000}"/>
    <cellStyle name="Normal 2 2 2 2 9 7 2 5" xfId="12844" xr:uid="{00000000-0005-0000-0000-0000712F0000}"/>
    <cellStyle name="Normal 2 2 2 2 9 7 2 5 2" xfId="12845" xr:uid="{00000000-0005-0000-0000-0000722F0000}"/>
    <cellStyle name="Normal 2 2 2 2 9 7 2 6" xfId="12846" xr:uid="{00000000-0005-0000-0000-0000732F0000}"/>
    <cellStyle name="Normal 2 2 2 2 9 7 2 6 2" xfId="12847" xr:uid="{00000000-0005-0000-0000-0000742F0000}"/>
    <cellStyle name="Normal 2 2 2 2 9 7 2 7" xfId="12848" xr:uid="{00000000-0005-0000-0000-0000752F0000}"/>
    <cellStyle name="Normal 2 2 2 2 9 7 2 7 2" xfId="12849" xr:uid="{00000000-0005-0000-0000-0000762F0000}"/>
    <cellStyle name="Normal 2 2 2 2 9 7 2 8" xfId="12850" xr:uid="{00000000-0005-0000-0000-0000772F0000}"/>
    <cellStyle name="Normal 2 2 2 2 9 7 2 8 2" xfId="12851" xr:uid="{00000000-0005-0000-0000-0000782F0000}"/>
    <cellStyle name="Normal 2 2 2 2 9 7 2 9" xfId="12852" xr:uid="{00000000-0005-0000-0000-0000792F0000}"/>
    <cellStyle name="Normal 2 2 2 2 9 7 2 9 2" xfId="12853" xr:uid="{00000000-0005-0000-0000-00007A2F0000}"/>
    <cellStyle name="Normal 2 2 2 2 9 7 3" xfId="12854" xr:uid="{00000000-0005-0000-0000-00007B2F0000}"/>
    <cellStyle name="Normal 2 2 2 2 9 7 3 2" xfId="12855" xr:uid="{00000000-0005-0000-0000-00007C2F0000}"/>
    <cellStyle name="Normal 2 2 2 2 9 7 4" xfId="12856" xr:uid="{00000000-0005-0000-0000-00007D2F0000}"/>
    <cellStyle name="Normal 2 2 2 2 9 7 4 2" xfId="12857" xr:uid="{00000000-0005-0000-0000-00007E2F0000}"/>
    <cellStyle name="Normal 2 2 2 2 9 7 5" xfId="12858" xr:uid="{00000000-0005-0000-0000-00007F2F0000}"/>
    <cellStyle name="Normal 2 2 2 2 9 7 5 2" xfId="12859" xr:uid="{00000000-0005-0000-0000-0000802F0000}"/>
    <cellStyle name="Normal 2 2 2 2 9 7 6" xfId="12860" xr:uid="{00000000-0005-0000-0000-0000812F0000}"/>
    <cellStyle name="Normal 2 2 2 2 9 7 6 2" xfId="12861" xr:uid="{00000000-0005-0000-0000-0000822F0000}"/>
    <cellStyle name="Normal 2 2 2 2 9 7 7" xfId="12862" xr:uid="{00000000-0005-0000-0000-0000832F0000}"/>
    <cellStyle name="Normal 2 2 2 2 9 7 7 2" xfId="12863" xr:uid="{00000000-0005-0000-0000-0000842F0000}"/>
    <cellStyle name="Normal 2 2 2 2 9 7 8" xfId="12864" xr:uid="{00000000-0005-0000-0000-0000852F0000}"/>
    <cellStyle name="Normal 2 2 2 2 9 7 8 2" xfId="12865" xr:uid="{00000000-0005-0000-0000-0000862F0000}"/>
    <cellStyle name="Normal 2 2 2 2 9 7 9" xfId="12866" xr:uid="{00000000-0005-0000-0000-0000872F0000}"/>
    <cellStyle name="Normal 2 2 2 2 9 7 9 2" xfId="12867" xr:uid="{00000000-0005-0000-0000-0000882F0000}"/>
    <cellStyle name="Normal 2 2 2 2 9 8" xfId="12868" xr:uid="{00000000-0005-0000-0000-0000892F0000}"/>
    <cellStyle name="Normal 2 2 2 2 9 8 10" xfId="12869" xr:uid="{00000000-0005-0000-0000-00008A2F0000}"/>
    <cellStyle name="Normal 2 2 2 2 9 8 10 2" xfId="12870" xr:uid="{00000000-0005-0000-0000-00008B2F0000}"/>
    <cellStyle name="Normal 2 2 2 2 9 8 11" xfId="12871" xr:uid="{00000000-0005-0000-0000-00008C2F0000}"/>
    <cellStyle name="Normal 2 2 2 2 9 8 2" xfId="12872" xr:uid="{00000000-0005-0000-0000-00008D2F0000}"/>
    <cellStyle name="Normal 2 2 2 2 9 8 2 2" xfId="12873" xr:uid="{00000000-0005-0000-0000-00008E2F0000}"/>
    <cellStyle name="Normal 2 2 2 2 9 8 3" xfId="12874" xr:uid="{00000000-0005-0000-0000-00008F2F0000}"/>
    <cellStyle name="Normal 2 2 2 2 9 8 3 2" xfId="12875" xr:uid="{00000000-0005-0000-0000-0000902F0000}"/>
    <cellStyle name="Normal 2 2 2 2 9 8 4" xfId="12876" xr:uid="{00000000-0005-0000-0000-0000912F0000}"/>
    <cellStyle name="Normal 2 2 2 2 9 8 4 2" xfId="12877" xr:uid="{00000000-0005-0000-0000-0000922F0000}"/>
    <cellStyle name="Normal 2 2 2 2 9 8 5" xfId="12878" xr:uid="{00000000-0005-0000-0000-0000932F0000}"/>
    <cellStyle name="Normal 2 2 2 2 9 8 5 2" xfId="12879" xr:uid="{00000000-0005-0000-0000-0000942F0000}"/>
    <cellStyle name="Normal 2 2 2 2 9 8 6" xfId="12880" xr:uid="{00000000-0005-0000-0000-0000952F0000}"/>
    <cellStyle name="Normal 2 2 2 2 9 8 6 2" xfId="12881" xr:uid="{00000000-0005-0000-0000-0000962F0000}"/>
    <cellStyle name="Normal 2 2 2 2 9 8 7" xfId="12882" xr:uid="{00000000-0005-0000-0000-0000972F0000}"/>
    <cellStyle name="Normal 2 2 2 2 9 8 7 2" xfId="12883" xr:uid="{00000000-0005-0000-0000-0000982F0000}"/>
    <cellStyle name="Normal 2 2 2 2 9 8 8" xfId="12884" xr:uid="{00000000-0005-0000-0000-0000992F0000}"/>
    <cellStyle name="Normal 2 2 2 2 9 8 8 2" xfId="12885" xr:uid="{00000000-0005-0000-0000-00009A2F0000}"/>
    <cellStyle name="Normal 2 2 2 2 9 8 9" xfId="12886" xr:uid="{00000000-0005-0000-0000-00009B2F0000}"/>
    <cellStyle name="Normal 2 2 2 2 9 8 9 2" xfId="12887" xr:uid="{00000000-0005-0000-0000-00009C2F0000}"/>
    <cellStyle name="Normal 2 2 2 2 9 9" xfId="12888" xr:uid="{00000000-0005-0000-0000-00009D2F0000}"/>
    <cellStyle name="Normal 2 2 2 2 9 9 2" xfId="12889" xr:uid="{00000000-0005-0000-0000-00009E2F0000}"/>
    <cellStyle name="Normal 2 2 2 3" xfId="321" xr:uid="{00000000-0005-0000-0000-00009F2F0000}"/>
    <cellStyle name="Normal 2 2 2 3 10" xfId="322" xr:uid="{00000000-0005-0000-0000-0000A02F0000}"/>
    <cellStyle name="Normal 2 2 2 3 2" xfId="323" xr:uid="{00000000-0005-0000-0000-0000A12F0000}"/>
    <cellStyle name="Normal 2 2 2 3 2 10" xfId="12890" xr:uid="{00000000-0005-0000-0000-0000A22F0000}"/>
    <cellStyle name="Normal 2 2 2 3 2 10 10" xfId="12891" xr:uid="{00000000-0005-0000-0000-0000A32F0000}"/>
    <cellStyle name="Normal 2 2 2 3 2 10 10 2" xfId="12892" xr:uid="{00000000-0005-0000-0000-0000A42F0000}"/>
    <cellStyle name="Normal 2 2 2 3 2 10 11" xfId="12893" xr:uid="{00000000-0005-0000-0000-0000A52F0000}"/>
    <cellStyle name="Normal 2 2 2 3 2 10 11 2" xfId="12894" xr:uid="{00000000-0005-0000-0000-0000A62F0000}"/>
    <cellStyle name="Normal 2 2 2 3 2 10 12" xfId="12895" xr:uid="{00000000-0005-0000-0000-0000A72F0000}"/>
    <cellStyle name="Normal 2 2 2 3 2 10 2" xfId="12896" xr:uid="{00000000-0005-0000-0000-0000A82F0000}"/>
    <cellStyle name="Normal 2 2 2 3 2 10 2 10" xfId="12897" xr:uid="{00000000-0005-0000-0000-0000A92F0000}"/>
    <cellStyle name="Normal 2 2 2 3 2 10 2 10 2" xfId="12898" xr:uid="{00000000-0005-0000-0000-0000AA2F0000}"/>
    <cellStyle name="Normal 2 2 2 3 2 10 2 11" xfId="12899" xr:uid="{00000000-0005-0000-0000-0000AB2F0000}"/>
    <cellStyle name="Normal 2 2 2 3 2 10 2 2" xfId="12900" xr:uid="{00000000-0005-0000-0000-0000AC2F0000}"/>
    <cellStyle name="Normal 2 2 2 3 2 10 2 2 2" xfId="12901" xr:uid="{00000000-0005-0000-0000-0000AD2F0000}"/>
    <cellStyle name="Normal 2 2 2 3 2 10 2 3" xfId="12902" xr:uid="{00000000-0005-0000-0000-0000AE2F0000}"/>
    <cellStyle name="Normal 2 2 2 3 2 10 2 3 2" xfId="12903" xr:uid="{00000000-0005-0000-0000-0000AF2F0000}"/>
    <cellStyle name="Normal 2 2 2 3 2 10 2 4" xfId="12904" xr:uid="{00000000-0005-0000-0000-0000B02F0000}"/>
    <cellStyle name="Normal 2 2 2 3 2 10 2 4 2" xfId="12905" xr:uid="{00000000-0005-0000-0000-0000B12F0000}"/>
    <cellStyle name="Normal 2 2 2 3 2 10 2 5" xfId="12906" xr:uid="{00000000-0005-0000-0000-0000B22F0000}"/>
    <cellStyle name="Normal 2 2 2 3 2 10 2 5 2" xfId="12907" xr:uid="{00000000-0005-0000-0000-0000B32F0000}"/>
    <cellStyle name="Normal 2 2 2 3 2 10 2 6" xfId="12908" xr:uid="{00000000-0005-0000-0000-0000B42F0000}"/>
    <cellStyle name="Normal 2 2 2 3 2 10 2 6 2" xfId="12909" xr:uid="{00000000-0005-0000-0000-0000B52F0000}"/>
    <cellStyle name="Normal 2 2 2 3 2 10 2 7" xfId="12910" xr:uid="{00000000-0005-0000-0000-0000B62F0000}"/>
    <cellStyle name="Normal 2 2 2 3 2 10 2 7 2" xfId="12911" xr:uid="{00000000-0005-0000-0000-0000B72F0000}"/>
    <cellStyle name="Normal 2 2 2 3 2 10 2 8" xfId="12912" xr:uid="{00000000-0005-0000-0000-0000B82F0000}"/>
    <cellStyle name="Normal 2 2 2 3 2 10 2 8 2" xfId="12913" xr:uid="{00000000-0005-0000-0000-0000B92F0000}"/>
    <cellStyle name="Normal 2 2 2 3 2 10 2 9" xfId="12914" xr:uid="{00000000-0005-0000-0000-0000BA2F0000}"/>
    <cellStyle name="Normal 2 2 2 3 2 10 2 9 2" xfId="12915" xr:uid="{00000000-0005-0000-0000-0000BB2F0000}"/>
    <cellStyle name="Normal 2 2 2 3 2 10 3" xfId="12916" xr:uid="{00000000-0005-0000-0000-0000BC2F0000}"/>
    <cellStyle name="Normal 2 2 2 3 2 10 3 2" xfId="12917" xr:uid="{00000000-0005-0000-0000-0000BD2F0000}"/>
    <cellStyle name="Normal 2 2 2 3 2 10 4" xfId="12918" xr:uid="{00000000-0005-0000-0000-0000BE2F0000}"/>
    <cellStyle name="Normal 2 2 2 3 2 10 4 2" xfId="12919" xr:uid="{00000000-0005-0000-0000-0000BF2F0000}"/>
    <cellStyle name="Normal 2 2 2 3 2 10 5" xfId="12920" xr:uid="{00000000-0005-0000-0000-0000C02F0000}"/>
    <cellStyle name="Normal 2 2 2 3 2 10 5 2" xfId="12921" xr:uid="{00000000-0005-0000-0000-0000C12F0000}"/>
    <cellStyle name="Normal 2 2 2 3 2 10 6" xfId="12922" xr:uid="{00000000-0005-0000-0000-0000C22F0000}"/>
    <cellStyle name="Normal 2 2 2 3 2 10 6 2" xfId="12923" xr:uid="{00000000-0005-0000-0000-0000C32F0000}"/>
    <cellStyle name="Normal 2 2 2 3 2 10 7" xfId="12924" xr:uid="{00000000-0005-0000-0000-0000C42F0000}"/>
    <cellStyle name="Normal 2 2 2 3 2 10 7 2" xfId="12925" xr:uid="{00000000-0005-0000-0000-0000C52F0000}"/>
    <cellStyle name="Normal 2 2 2 3 2 10 8" xfId="12926" xr:uid="{00000000-0005-0000-0000-0000C62F0000}"/>
    <cellStyle name="Normal 2 2 2 3 2 10 8 2" xfId="12927" xr:uid="{00000000-0005-0000-0000-0000C72F0000}"/>
    <cellStyle name="Normal 2 2 2 3 2 10 9" xfId="12928" xr:uid="{00000000-0005-0000-0000-0000C82F0000}"/>
    <cellStyle name="Normal 2 2 2 3 2 10 9 2" xfId="12929" xr:uid="{00000000-0005-0000-0000-0000C92F0000}"/>
    <cellStyle name="Normal 2 2 2 3 2 11" xfId="12930" xr:uid="{00000000-0005-0000-0000-0000CA2F0000}"/>
    <cellStyle name="Normal 2 2 2 3 2 11 10" xfId="12931" xr:uid="{00000000-0005-0000-0000-0000CB2F0000}"/>
    <cellStyle name="Normal 2 2 2 3 2 11 10 2" xfId="12932" xr:uid="{00000000-0005-0000-0000-0000CC2F0000}"/>
    <cellStyle name="Normal 2 2 2 3 2 11 11" xfId="12933" xr:uid="{00000000-0005-0000-0000-0000CD2F0000}"/>
    <cellStyle name="Normal 2 2 2 3 2 11 2" xfId="12934" xr:uid="{00000000-0005-0000-0000-0000CE2F0000}"/>
    <cellStyle name="Normal 2 2 2 3 2 11 2 2" xfId="12935" xr:uid="{00000000-0005-0000-0000-0000CF2F0000}"/>
    <cellStyle name="Normal 2 2 2 3 2 11 3" xfId="12936" xr:uid="{00000000-0005-0000-0000-0000D02F0000}"/>
    <cellStyle name="Normal 2 2 2 3 2 11 3 2" xfId="12937" xr:uid="{00000000-0005-0000-0000-0000D12F0000}"/>
    <cellStyle name="Normal 2 2 2 3 2 11 4" xfId="12938" xr:uid="{00000000-0005-0000-0000-0000D22F0000}"/>
    <cellStyle name="Normal 2 2 2 3 2 11 4 2" xfId="12939" xr:uid="{00000000-0005-0000-0000-0000D32F0000}"/>
    <cellStyle name="Normal 2 2 2 3 2 11 5" xfId="12940" xr:uid="{00000000-0005-0000-0000-0000D42F0000}"/>
    <cellStyle name="Normal 2 2 2 3 2 11 5 2" xfId="12941" xr:uid="{00000000-0005-0000-0000-0000D52F0000}"/>
    <cellStyle name="Normal 2 2 2 3 2 11 6" xfId="12942" xr:uid="{00000000-0005-0000-0000-0000D62F0000}"/>
    <cellStyle name="Normal 2 2 2 3 2 11 6 2" xfId="12943" xr:uid="{00000000-0005-0000-0000-0000D72F0000}"/>
    <cellStyle name="Normal 2 2 2 3 2 11 7" xfId="12944" xr:uid="{00000000-0005-0000-0000-0000D82F0000}"/>
    <cellStyle name="Normal 2 2 2 3 2 11 7 2" xfId="12945" xr:uid="{00000000-0005-0000-0000-0000D92F0000}"/>
    <cellStyle name="Normal 2 2 2 3 2 11 8" xfId="12946" xr:uid="{00000000-0005-0000-0000-0000DA2F0000}"/>
    <cellStyle name="Normal 2 2 2 3 2 11 8 2" xfId="12947" xr:uid="{00000000-0005-0000-0000-0000DB2F0000}"/>
    <cellStyle name="Normal 2 2 2 3 2 11 9" xfId="12948" xr:uid="{00000000-0005-0000-0000-0000DC2F0000}"/>
    <cellStyle name="Normal 2 2 2 3 2 11 9 2" xfId="12949" xr:uid="{00000000-0005-0000-0000-0000DD2F0000}"/>
    <cellStyle name="Normal 2 2 2 3 2 12" xfId="12950" xr:uid="{00000000-0005-0000-0000-0000DE2F0000}"/>
    <cellStyle name="Normal 2 2 2 3 2 12 2" xfId="12951" xr:uid="{00000000-0005-0000-0000-0000DF2F0000}"/>
    <cellStyle name="Normal 2 2 2 3 2 13" xfId="12952" xr:uid="{00000000-0005-0000-0000-0000E02F0000}"/>
    <cellStyle name="Normal 2 2 2 3 2 13 2" xfId="12953" xr:uid="{00000000-0005-0000-0000-0000E12F0000}"/>
    <cellStyle name="Normal 2 2 2 3 2 14" xfId="12954" xr:uid="{00000000-0005-0000-0000-0000E22F0000}"/>
    <cellStyle name="Normal 2 2 2 3 2 14 2" xfId="12955" xr:uid="{00000000-0005-0000-0000-0000E32F0000}"/>
    <cellStyle name="Normal 2 2 2 3 2 15" xfId="12956" xr:uid="{00000000-0005-0000-0000-0000E42F0000}"/>
    <cellStyle name="Normal 2 2 2 3 2 15 2" xfId="12957" xr:uid="{00000000-0005-0000-0000-0000E52F0000}"/>
    <cellStyle name="Normal 2 2 2 3 2 16" xfId="12958" xr:uid="{00000000-0005-0000-0000-0000E62F0000}"/>
    <cellStyle name="Normal 2 2 2 3 2 16 2" xfId="12959" xr:uid="{00000000-0005-0000-0000-0000E72F0000}"/>
    <cellStyle name="Normal 2 2 2 3 2 17" xfId="12960" xr:uid="{00000000-0005-0000-0000-0000E82F0000}"/>
    <cellStyle name="Normal 2 2 2 3 2 17 2" xfId="12961" xr:uid="{00000000-0005-0000-0000-0000E92F0000}"/>
    <cellStyle name="Normal 2 2 2 3 2 18" xfId="12962" xr:uid="{00000000-0005-0000-0000-0000EA2F0000}"/>
    <cellStyle name="Normal 2 2 2 3 2 18 2" xfId="12963" xr:uid="{00000000-0005-0000-0000-0000EB2F0000}"/>
    <cellStyle name="Normal 2 2 2 3 2 19" xfId="12964" xr:uid="{00000000-0005-0000-0000-0000EC2F0000}"/>
    <cellStyle name="Normal 2 2 2 3 2 19 2" xfId="12965" xr:uid="{00000000-0005-0000-0000-0000ED2F0000}"/>
    <cellStyle name="Normal 2 2 2 3 2 2" xfId="324" xr:uid="{00000000-0005-0000-0000-0000EE2F0000}"/>
    <cellStyle name="Normal 2 2 2 3 2 2 2" xfId="325" xr:uid="{00000000-0005-0000-0000-0000EF2F0000}"/>
    <cellStyle name="Normal 2 2 2 3 2 2 2 10" xfId="12966" xr:uid="{00000000-0005-0000-0000-0000F02F0000}"/>
    <cellStyle name="Normal 2 2 2 3 2 2 2 10 2" xfId="12967" xr:uid="{00000000-0005-0000-0000-0000F12F0000}"/>
    <cellStyle name="Normal 2 2 2 3 2 2 2 11" xfId="12968" xr:uid="{00000000-0005-0000-0000-0000F22F0000}"/>
    <cellStyle name="Normal 2 2 2 3 2 2 2 11 2" xfId="12969" xr:uid="{00000000-0005-0000-0000-0000F32F0000}"/>
    <cellStyle name="Normal 2 2 2 3 2 2 2 12" xfId="12970" xr:uid="{00000000-0005-0000-0000-0000F42F0000}"/>
    <cellStyle name="Normal 2 2 2 3 2 2 2 12 2" xfId="12971" xr:uid="{00000000-0005-0000-0000-0000F52F0000}"/>
    <cellStyle name="Normal 2 2 2 3 2 2 2 13" xfId="12972" xr:uid="{00000000-0005-0000-0000-0000F62F0000}"/>
    <cellStyle name="Normal 2 2 2 3 2 2 2 13 2" xfId="12973" xr:uid="{00000000-0005-0000-0000-0000F72F0000}"/>
    <cellStyle name="Normal 2 2 2 3 2 2 2 14" xfId="12974" xr:uid="{00000000-0005-0000-0000-0000F82F0000}"/>
    <cellStyle name="Normal 2 2 2 3 2 2 2 14 2" xfId="12975" xr:uid="{00000000-0005-0000-0000-0000F92F0000}"/>
    <cellStyle name="Normal 2 2 2 3 2 2 2 15" xfId="12976" xr:uid="{00000000-0005-0000-0000-0000FA2F0000}"/>
    <cellStyle name="Normal 2 2 2 3 2 2 2 15 2" xfId="12977" xr:uid="{00000000-0005-0000-0000-0000FB2F0000}"/>
    <cellStyle name="Normal 2 2 2 3 2 2 2 16" xfId="12978" xr:uid="{00000000-0005-0000-0000-0000FC2F0000}"/>
    <cellStyle name="Normal 2 2 2 3 2 2 2 16 2" xfId="12979" xr:uid="{00000000-0005-0000-0000-0000FD2F0000}"/>
    <cellStyle name="Normal 2 2 2 3 2 2 2 17" xfId="12980" xr:uid="{00000000-0005-0000-0000-0000FE2F0000}"/>
    <cellStyle name="Normal 2 2 2 3 2 2 2 2" xfId="326" xr:uid="{00000000-0005-0000-0000-0000FF2F0000}"/>
    <cellStyle name="Normal 2 2 2 3 2 2 2 2 2" xfId="327" xr:uid="{00000000-0005-0000-0000-000000300000}"/>
    <cellStyle name="Normal 2 2 2 3 2 2 2 2 2 10" xfId="12981" xr:uid="{00000000-0005-0000-0000-000001300000}"/>
    <cellStyle name="Normal 2 2 2 3 2 2 2 2 2 10 2" xfId="12982" xr:uid="{00000000-0005-0000-0000-000002300000}"/>
    <cellStyle name="Normal 2 2 2 3 2 2 2 2 2 11" xfId="12983" xr:uid="{00000000-0005-0000-0000-000003300000}"/>
    <cellStyle name="Normal 2 2 2 3 2 2 2 2 2 11 2" xfId="12984" xr:uid="{00000000-0005-0000-0000-000004300000}"/>
    <cellStyle name="Normal 2 2 2 3 2 2 2 2 2 12" xfId="12985" xr:uid="{00000000-0005-0000-0000-000005300000}"/>
    <cellStyle name="Normal 2 2 2 3 2 2 2 2 2 12 2" xfId="12986" xr:uid="{00000000-0005-0000-0000-000006300000}"/>
    <cellStyle name="Normal 2 2 2 3 2 2 2 2 2 13" xfId="12987" xr:uid="{00000000-0005-0000-0000-000007300000}"/>
    <cellStyle name="Normal 2 2 2 3 2 2 2 2 2 2" xfId="12988" xr:uid="{00000000-0005-0000-0000-000008300000}"/>
    <cellStyle name="Normal 2 2 2 3 2 2 2 2 2 2 10" xfId="12989" xr:uid="{00000000-0005-0000-0000-000009300000}"/>
    <cellStyle name="Normal 2 2 2 3 2 2 2 2 2 2 10 2" xfId="12990" xr:uid="{00000000-0005-0000-0000-00000A300000}"/>
    <cellStyle name="Normal 2 2 2 3 2 2 2 2 2 2 11" xfId="12991" xr:uid="{00000000-0005-0000-0000-00000B300000}"/>
    <cellStyle name="Normal 2 2 2 3 2 2 2 2 2 2 11 2" xfId="12992" xr:uid="{00000000-0005-0000-0000-00000C300000}"/>
    <cellStyle name="Normal 2 2 2 3 2 2 2 2 2 2 12" xfId="12993" xr:uid="{00000000-0005-0000-0000-00000D300000}"/>
    <cellStyle name="Normal 2 2 2 3 2 2 2 2 2 2 2" xfId="12994" xr:uid="{00000000-0005-0000-0000-00000E300000}"/>
    <cellStyle name="Normal 2 2 2 3 2 2 2 2 2 2 2 10" xfId="12995" xr:uid="{00000000-0005-0000-0000-00000F300000}"/>
    <cellStyle name="Normal 2 2 2 3 2 2 2 2 2 2 2 10 2" xfId="12996" xr:uid="{00000000-0005-0000-0000-000010300000}"/>
    <cellStyle name="Normal 2 2 2 3 2 2 2 2 2 2 2 11" xfId="12997" xr:uid="{00000000-0005-0000-0000-000011300000}"/>
    <cellStyle name="Normal 2 2 2 3 2 2 2 2 2 2 2 2" xfId="12998" xr:uid="{00000000-0005-0000-0000-000012300000}"/>
    <cellStyle name="Normal 2 2 2 3 2 2 2 2 2 2 2 2 2" xfId="12999" xr:uid="{00000000-0005-0000-0000-000013300000}"/>
    <cellStyle name="Normal 2 2 2 3 2 2 2 2 2 2 2 3" xfId="13000" xr:uid="{00000000-0005-0000-0000-000014300000}"/>
    <cellStyle name="Normal 2 2 2 3 2 2 2 2 2 2 2 3 2" xfId="13001" xr:uid="{00000000-0005-0000-0000-000015300000}"/>
    <cellStyle name="Normal 2 2 2 3 2 2 2 2 2 2 2 4" xfId="13002" xr:uid="{00000000-0005-0000-0000-000016300000}"/>
    <cellStyle name="Normal 2 2 2 3 2 2 2 2 2 2 2 4 2" xfId="13003" xr:uid="{00000000-0005-0000-0000-000017300000}"/>
    <cellStyle name="Normal 2 2 2 3 2 2 2 2 2 2 2 5" xfId="13004" xr:uid="{00000000-0005-0000-0000-000018300000}"/>
    <cellStyle name="Normal 2 2 2 3 2 2 2 2 2 2 2 5 2" xfId="13005" xr:uid="{00000000-0005-0000-0000-000019300000}"/>
    <cellStyle name="Normal 2 2 2 3 2 2 2 2 2 2 2 6" xfId="13006" xr:uid="{00000000-0005-0000-0000-00001A300000}"/>
    <cellStyle name="Normal 2 2 2 3 2 2 2 2 2 2 2 6 2" xfId="13007" xr:uid="{00000000-0005-0000-0000-00001B300000}"/>
    <cellStyle name="Normal 2 2 2 3 2 2 2 2 2 2 2 7" xfId="13008" xr:uid="{00000000-0005-0000-0000-00001C300000}"/>
    <cellStyle name="Normal 2 2 2 3 2 2 2 2 2 2 2 7 2" xfId="13009" xr:uid="{00000000-0005-0000-0000-00001D300000}"/>
    <cellStyle name="Normal 2 2 2 3 2 2 2 2 2 2 2 8" xfId="13010" xr:uid="{00000000-0005-0000-0000-00001E300000}"/>
    <cellStyle name="Normal 2 2 2 3 2 2 2 2 2 2 2 8 2" xfId="13011" xr:uid="{00000000-0005-0000-0000-00001F300000}"/>
    <cellStyle name="Normal 2 2 2 3 2 2 2 2 2 2 2 9" xfId="13012" xr:uid="{00000000-0005-0000-0000-000020300000}"/>
    <cellStyle name="Normal 2 2 2 3 2 2 2 2 2 2 2 9 2" xfId="13013" xr:uid="{00000000-0005-0000-0000-000021300000}"/>
    <cellStyle name="Normal 2 2 2 3 2 2 2 2 2 2 3" xfId="13014" xr:uid="{00000000-0005-0000-0000-000022300000}"/>
    <cellStyle name="Normal 2 2 2 3 2 2 2 2 2 2 3 2" xfId="13015" xr:uid="{00000000-0005-0000-0000-000023300000}"/>
    <cellStyle name="Normal 2 2 2 3 2 2 2 2 2 2 4" xfId="13016" xr:uid="{00000000-0005-0000-0000-000024300000}"/>
    <cellStyle name="Normal 2 2 2 3 2 2 2 2 2 2 4 2" xfId="13017" xr:uid="{00000000-0005-0000-0000-000025300000}"/>
    <cellStyle name="Normal 2 2 2 3 2 2 2 2 2 2 5" xfId="13018" xr:uid="{00000000-0005-0000-0000-000026300000}"/>
    <cellStyle name="Normal 2 2 2 3 2 2 2 2 2 2 5 2" xfId="13019" xr:uid="{00000000-0005-0000-0000-000027300000}"/>
    <cellStyle name="Normal 2 2 2 3 2 2 2 2 2 2 6" xfId="13020" xr:uid="{00000000-0005-0000-0000-000028300000}"/>
    <cellStyle name="Normal 2 2 2 3 2 2 2 2 2 2 6 2" xfId="13021" xr:uid="{00000000-0005-0000-0000-000029300000}"/>
    <cellStyle name="Normal 2 2 2 3 2 2 2 2 2 2 7" xfId="13022" xr:uid="{00000000-0005-0000-0000-00002A300000}"/>
    <cellStyle name="Normal 2 2 2 3 2 2 2 2 2 2 7 2" xfId="13023" xr:uid="{00000000-0005-0000-0000-00002B300000}"/>
    <cellStyle name="Normal 2 2 2 3 2 2 2 2 2 2 8" xfId="13024" xr:uid="{00000000-0005-0000-0000-00002C300000}"/>
    <cellStyle name="Normal 2 2 2 3 2 2 2 2 2 2 8 2" xfId="13025" xr:uid="{00000000-0005-0000-0000-00002D300000}"/>
    <cellStyle name="Normal 2 2 2 3 2 2 2 2 2 2 9" xfId="13026" xr:uid="{00000000-0005-0000-0000-00002E300000}"/>
    <cellStyle name="Normal 2 2 2 3 2 2 2 2 2 2 9 2" xfId="13027" xr:uid="{00000000-0005-0000-0000-00002F300000}"/>
    <cellStyle name="Normal 2 2 2 3 2 2 2 2 2 3" xfId="13028" xr:uid="{00000000-0005-0000-0000-000030300000}"/>
    <cellStyle name="Normal 2 2 2 3 2 2 2 2 2 3 10" xfId="13029" xr:uid="{00000000-0005-0000-0000-000031300000}"/>
    <cellStyle name="Normal 2 2 2 3 2 2 2 2 2 3 10 2" xfId="13030" xr:uid="{00000000-0005-0000-0000-000032300000}"/>
    <cellStyle name="Normal 2 2 2 3 2 2 2 2 2 3 11" xfId="13031" xr:uid="{00000000-0005-0000-0000-000033300000}"/>
    <cellStyle name="Normal 2 2 2 3 2 2 2 2 2 3 2" xfId="13032" xr:uid="{00000000-0005-0000-0000-000034300000}"/>
    <cellStyle name="Normal 2 2 2 3 2 2 2 2 2 3 2 2" xfId="13033" xr:uid="{00000000-0005-0000-0000-000035300000}"/>
    <cellStyle name="Normal 2 2 2 3 2 2 2 2 2 3 3" xfId="13034" xr:uid="{00000000-0005-0000-0000-000036300000}"/>
    <cellStyle name="Normal 2 2 2 3 2 2 2 2 2 3 3 2" xfId="13035" xr:uid="{00000000-0005-0000-0000-000037300000}"/>
    <cellStyle name="Normal 2 2 2 3 2 2 2 2 2 3 4" xfId="13036" xr:uid="{00000000-0005-0000-0000-000038300000}"/>
    <cellStyle name="Normal 2 2 2 3 2 2 2 2 2 3 4 2" xfId="13037" xr:uid="{00000000-0005-0000-0000-000039300000}"/>
    <cellStyle name="Normal 2 2 2 3 2 2 2 2 2 3 5" xfId="13038" xr:uid="{00000000-0005-0000-0000-00003A300000}"/>
    <cellStyle name="Normal 2 2 2 3 2 2 2 2 2 3 5 2" xfId="13039" xr:uid="{00000000-0005-0000-0000-00003B300000}"/>
    <cellStyle name="Normal 2 2 2 3 2 2 2 2 2 3 6" xfId="13040" xr:uid="{00000000-0005-0000-0000-00003C300000}"/>
    <cellStyle name="Normal 2 2 2 3 2 2 2 2 2 3 6 2" xfId="13041" xr:uid="{00000000-0005-0000-0000-00003D300000}"/>
    <cellStyle name="Normal 2 2 2 3 2 2 2 2 2 3 7" xfId="13042" xr:uid="{00000000-0005-0000-0000-00003E300000}"/>
    <cellStyle name="Normal 2 2 2 3 2 2 2 2 2 3 7 2" xfId="13043" xr:uid="{00000000-0005-0000-0000-00003F300000}"/>
    <cellStyle name="Normal 2 2 2 3 2 2 2 2 2 3 8" xfId="13044" xr:uid="{00000000-0005-0000-0000-000040300000}"/>
    <cellStyle name="Normal 2 2 2 3 2 2 2 2 2 3 8 2" xfId="13045" xr:uid="{00000000-0005-0000-0000-000041300000}"/>
    <cellStyle name="Normal 2 2 2 3 2 2 2 2 2 3 9" xfId="13046" xr:uid="{00000000-0005-0000-0000-000042300000}"/>
    <cellStyle name="Normal 2 2 2 3 2 2 2 2 2 3 9 2" xfId="13047" xr:uid="{00000000-0005-0000-0000-000043300000}"/>
    <cellStyle name="Normal 2 2 2 3 2 2 2 2 2 4" xfId="13048" xr:uid="{00000000-0005-0000-0000-000044300000}"/>
    <cellStyle name="Normal 2 2 2 3 2 2 2 2 2 4 2" xfId="13049" xr:uid="{00000000-0005-0000-0000-000045300000}"/>
    <cellStyle name="Normal 2 2 2 3 2 2 2 2 2 5" xfId="13050" xr:uid="{00000000-0005-0000-0000-000046300000}"/>
    <cellStyle name="Normal 2 2 2 3 2 2 2 2 2 5 2" xfId="13051" xr:uid="{00000000-0005-0000-0000-000047300000}"/>
    <cellStyle name="Normal 2 2 2 3 2 2 2 2 2 6" xfId="13052" xr:uid="{00000000-0005-0000-0000-000048300000}"/>
    <cellStyle name="Normal 2 2 2 3 2 2 2 2 2 6 2" xfId="13053" xr:uid="{00000000-0005-0000-0000-000049300000}"/>
    <cellStyle name="Normal 2 2 2 3 2 2 2 2 2 7" xfId="13054" xr:uid="{00000000-0005-0000-0000-00004A300000}"/>
    <cellStyle name="Normal 2 2 2 3 2 2 2 2 2 7 2" xfId="13055" xr:uid="{00000000-0005-0000-0000-00004B300000}"/>
    <cellStyle name="Normal 2 2 2 3 2 2 2 2 2 8" xfId="13056" xr:uid="{00000000-0005-0000-0000-00004C300000}"/>
    <cellStyle name="Normal 2 2 2 3 2 2 2 2 2 8 2" xfId="13057" xr:uid="{00000000-0005-0000-0000-00004D300000}"/>
    <cellStyle name="Normal 2 2 2 3 2 2 2 2 2 9" xfId="13058" xr:uid="{00000000-0005-0000-0000-00004E300000}"/>
    <cellStyle name="Normal 2 2 2 3 2 2 2 2 2 9 2" xfId="13059" xr:uid="{00000000-0005-0000-0000-00004F300000}"/>
    <cellStyle name="Normal 2 2 2 3 2 2 2 2 3" xfId="328" xr:uid="{00000000-0005-0000-0000-000050300000}"/>
    <cellStyle name="Normal 2 2 2 3 2 2 2 2 3 10" xfId="13060" xr:uid="{00000000-0005-0000-0000-000051300000}"/>
    <cellStyle name="Normal 2 2 2 3 2 2 2 2 3 10 2" xfId="13061" xr:uid="{00000000-0005-0000-0000-000052300000}"/>
    <cellStyle name="Normal 2 2 2 3 2 2 2 2 3 11" xfId="13062" xr:uid="{00000000-0005-0000-0000-000053300000}"/>
    <cellStyle name="Normal 2 2 2 3 2 2 2 2 3 11 2" xfId="13063" xr:uid="{00000000-0005-0000-0000-000054300000}"/>
    <cellStyle name="Normal 2 2 2 3 2 2 2 2 3 12" xfId="13064" xr:uid="{00000000-0005-0000-0000-000055300000}"/>
    <cellStyle name="Normal 2 2 2 3 2 2 2 2 3 12 2" xfId="13065" xr:uid="{00000000-0005-0000-0000-000056300000}"/>
    <cellStyle name="Normal 2 2 2 3 2 2 2 2 3 13" xfId="13066" xr:uid="{00000000-0005-0000-0000-000057300000}"/>
    <cellStyle name="Normal 2 2 2 3 2 2 2 2 3 2" xfId="13067" xr:uid="{00000000-0005-0000-0000-000058300000}"/>
    <cellStyle name="Normal 2 2 2 3 2 2 2 2 3 2 10" xfId="13068" xr:uid="{00000000-0005-0000-0000-000059300000}"/>
    <cellStyle name="Normal 2 2 2 3 2 2 2 2 3 2 10 2" xfId="13069" xr:uid="{00000000-0005-0000-0000-00005A300000}"/>
    <cellStyle name="Normal 2 2 2 3 2 2 2 2 3 2 11" xfId="13070" xr:uid="{00000000-0005-0000-0000-00005B300000}"/>
    <cellStyle name="Normal 2 2 2 3 2 2 2 2 3 2 11 2" xfId="13071" xr:uid="{00000000-0005-0000-0000-00005C300000}"/>
    <cellStyle name="Normal 2 2 2 3 2 2 2 2 3 2 12" xfId="13072" xr:uid="{00000000-0005-0000-0000-00005D300000}"/>
    <cellStyle name="Normal 2 2 2 3 2 2 2 2 3 2 2" xfId="13073" xr:uid="{00000000-0005-0000-0000-00005E300000}"/>
    <cellStyle name="Normal 2 2 2 3 2 2 2 2 3 2 2 10" xfId="13074" xr:uid="{00000000-0005-0000-0000-00005F300000}"/>
    <cellStyle name="Normal 2 2 2 3 2 2 2 2 3 2 2 10 2" xfId="13075" xr:uid="{00000000-0005-0000-0000-000060300000}"/>
    <cellStyle name="Normal 2 2 2 3 2 2 2 2 3 2 2 11" xfId="13076" xr:uid="{00000000-0005-0000-0000-000061300000}"/>
    <cellStyle name="Normal 2 2 2 3 2 2 2 2 3 2 2 2" xfId="13077" xr:uid="{00000000-0005-0000-0000-000062300000}"/>
    <cellStyle name="Normal 2 2 2 3 2 2 2 2 3 2 2 2 2" xfId="13078" xr:uid="{00000000-0005-0000-0000-000063300000}"/>
    <cellStyle name="Normal 2 2 2 3 2 2 2 2 3 2 2 3" xfId="13079" xr:uid="{00000000-0005-0000-0000-000064300000}"/>
    <cellStyle name="Normal 2 2 2 3 2 2 2 2 3 2 2 3 2" xfId="13080" xr:uid="{00000000-0005-0000-0000-000065300000}"/>
    <cellStyle name="Normal 2 2 2 3 2 2 2 2 3 2 2 4" xfId="13081" xr:uid="{00000000-0005-0000-0000-000066300000}"/>
    <cellStyle name="Normal 2 2 2 3 2 2 2 2 3 2 2 4 2" xfId="13082" xr:uid="{00000000-0005-0000-0000-000067300000}"/>
    <cellStyle name="Normal 2 2 2 3 2 2 2 2 3 2 2 5" xfId="13083" xr:uid="{00000000-0005-0000-0000-000068300000}"/>
    <cellStyle name="Normal 2 2 2 3 2 2 2 2 3 2 2 5 2" xfId="13084" xr:uid="{00000000-0005-0000-0000-000069300000}"/>
    <cellStyle name="Normal 2 2 2 3 2 2 2 2 3 2 2 6" xfId="13085" xr:uid="{00000000-0005-0000-0000-00006A300000}"/>
    <cellStyle name="Normal 2 2 2 3 2 2 2 2 3 2 2 6 2" xfId="13086" xr:uid="{00000000-0005-0000-0000-00006B300000}"/>
    <cellStyle name="Normal 2 2 2 3 2 2 2 2 3 2 2 7" xfId="13087" xr:uid="{00000000-0005-0000-0000-00006C300000}"/>
    <cellStyle name="Normal 2 2 2 3 2 2 2 2 3 2 2 7 2" xfId="13088" xr:uid="{00000000-0005-0000-0000-00006D300000}"/>
    <cellStyle name="Normal 2 2 2 3 2 2 2 2 3 2 2 8" xfId="13089" xr:uid="{00000000-0005-0000-0000-00006E300000}"/>
    <cellStyle name="Normal 2 2 2 3 2 2 2 2 3 2 2 8 2" xfId="13090" xr:uid="{00000000-0005-0000-0000-00006F300000}"/>
    <cellStyle name="Normal 2 2 2 3 2 2 2 2 3 2 2 9" xfId="13091" xr:uid="{00000000-0005-0000-0000-000070300000}"/>
    <cellStyle name="Normal 2 2 2 3 2 2 2 2 3 2 2 9 2" xfId="13092" xr:uid="{00000000-0005-0000-0000-000071300000}"/>
    <cellStyle name="Normal 2 2 2 3 2 2 2 2 3 2 3" xfId="13093" xr:uid="{00000000-0005-0000-0000-000072300000}"/>
    <cellStyle name="Normal 2 2 2 3 2 2 2 2 3 2 3 2" xfId="13094" xr:uid="{00000000-0005-0000-0000-000073300000}"/>
    <cellStyle name="Normal 2 2 2 3 2 2 2 2 3 2 4" xfId="13095" xr:uid="{00000000-0005-0000-0000-000074300000}"/>
    <cellStyle name="Normal 2 2 2 3 2 2 2 2 3 2 4 2" xfId="13096" xr:uid="{00000000-0005-0000-0000-000075300000}"/>
    <cellStyle name="Normal 2 2 2 3 2 2 2 2 3 2 5" xfId="13097" xr:uid="{00000000-0005-0000-0000-000076300000}"/>
    <cellStyle name="Normal 2 2 2 3 2 2 2 2 3 2 5 2" xfId="13098" xr:uid="{00000000-0005-0000-0000-000077300000}"/>
    <cellStyle name="Normal 2 2 2 3 2 2 2 2 3 2 6" xfId="13099" xr:uid="{00000000-0005-0000-0000-000078300000}"/>
    <cellStyle name="Normal 2 2 2 3 2 2 2 2 3 2 6 2" xfId="13100" xr:uid="{00000000-0005-0000-0000-000079300000}"/>
    <cellStyle name="Normal 2 2 2 3 2 2 2 2 3 2 7" xfId="13101" xr:uid="{00000000-0005-0000-0000-00007A300000}"/>
    <cellStyle name="Normal 2 2 2 3 2 2 2 2 3 2 7 2" xfId="13102" xr:uid="{00000000-0005-0000-0000-00007B300000}"/>
    <cellStyle name="Normal 2 2 2 3 2 2 2 2 3 2 8" xfId="13103" xr:uid="{00000000-0005-0000-0000-00007C300000}"/>
    <cellStyle name="Normal 2 2 2 3 2 2 2 2 3 2 8 2" xfId="13104" xr:uid="{00000000-0005-0000-0000-00007D300000}"/>
    <cellStyle name="Normal 2 2 2 3 2 2 2 2 3 2 9" xfId="13105" xr:uid="{00000000-0005-0000-0000-00007E300000}"/>
    <cellStyle name="Normal 2 2 2 3 2 2 2 2 3 2 9 2" xfId="13106" xr:uid="{00000000-0005-0000-0000-00007F300000}"/>
    <cellStyle name="Normal 2 2 2 3 2 2 2 2 3 3" xfId="13107" xr:uid="{00000000-0005-0000-0000-000080300000}"/>
    <cellStyle name="Normal 2 2 2 3 2 2 2 2 3 3 10" xfId="13108" xr:uid="{00000000-0005-0000-0000-000081300000}"/>
    <cellStyle name="Normal 2 2 2 3 2 2 2 2 3 3 10 2" xfId="13109" xr:uid="{00000000-0005-0000-0000-000082300000}"/>
    <cellStyle name="Normal 2 2 2 3 2 2 2 2 3 3 11" xfId="13110" xr:uid="{00000000-0005-0000-0000-000083300000}"/>
    <cellStyle name="Normal 2 2 2 3 2 2 2 2 3 3 2" xfId="13111" xr:uid="{00000000-0005-0000-0000-000084300000}"/>
    <cellStyle name="Normal 2 2 2 3 2 2 2 2 3 3 2 2" xfId="13112" xr:uid="{00000000-0005-0000-0000-000085300000}"/>
    <cellStyle name="Normal 2 2 2 3 2 2 2 2 3 3 3" xfId="13113" xr:uid="{00000000-0005-0000-0000-000086300000}"/>
    <cellStyle name="Normal 2 2 2 3 2 2 2 2 3 3 3 2" xfId="13114" xr:uid="{00000000-0005-0000-0000-000087300000}"/>
    <cellStyle name="Normal 2 2 2 3 2 2 2 2 3 3 4" xfId="13115" xr:uid="{00000000-0005-0000-0000-000088300000}"/>
    <cellStyle name="Normal 2 2 2 3 2 2 2 2 3 3 4 2" xfId="13116" xr:uid="{00000000-0005-0000-0000-000089300000}"/>
    <cellStyle name="Normal 2 2 2 3 2 2 2 2 3 3 5" xfId="13117" xr:uid="{00000000-0005-0000-0000-00008A300000}"/>
    <cellStyle name="Normal 2 2 2 3 2 2 2 2 3 3 5 2" xfId="13118" xr:uid="{00000000-0005-0000-0000-00008B300000}"/>
    <cellStyle name="Normal 2 2 2 3 2 2 2 2 3 3 6" xfId="13119" xr:uid="{00000000-0005-0000-0000-00008C300000}"/>
    <cellStyle name="Normal 2 2 2 3 2 2 2 2 3 3 6 2" xfId="13120" xr:uid="{00000000-0005-0000-0000-00008D300000}"/>
    <cellStyle name="Normal 2 2 2 3 2 2 2 2 3 3 7" xfId="13121" xr:uid="{00000000-0005-0000-0000-00008E300000}"/>
    <cellStyle name="Normal 2 2 2 3 2 2 2 2 3 3 7 2" xfId="13122" xr:uid="{00000000-0005-0000-0000-00008F300000}"/>
    <cellStyle name="Normal 2 2 2 3 2 2 2 2 3 3 8" xfId="13123" xr:uid="{00000000-0005-0000-0000-000090300000}"/>
    <cellStyle name="Normal 2 2 2 3 2 2 2 2 3 3 8 2" xfId="13124" xr:uid="{00000000-0005-0000-0000-000091300000}"/>
    <cellStyle name="Normal 2 2 2 3 2 2 2 2 3 3 9" xfId="13125" xr:uid="{00000000-0005-0000-0000-000092300000}"/>
    <cellStyle name="Normal 2 2 2 3 2 2 2 2 3 3 9 2" xfId="13126" xr:uid="{00000000-0005-0000-0000-000093300000}"/>
    <cellStyle name="Normal 2 2 2 3 2 2 2 2 3 4" xfId="13127" xr:uid="{00000000-0005-0000-0000-000094300000}"/>
    <cellStyle name="Normal 2 2 2 3 2 2 2 2 3 4 2" xfId="13128" xr:uid="{00000000-0005-0000-0000-000095300000}"/>
    <cellStyle name="Normal 2 2 2 3 2 2 2 2 3 5" xfId="13129" xr:uid="{00000000-0005-0000-0000-000096300000}"/>
    <cellStyle name="Normal 2 2 2 3 2 2 2 2 3 5 2" xfId="13130" xr:uid="{00000000-0005-0000-0000-000097300000}"/>
    <cellStyle name="Normal 2 2 2 3 2 2 2 2 3 6" xfId="13131" xr:uid="{00000000-0005-0000-0000-000098300000}"/>
    <cellStyle name="Normal 2 2 2 3 2 2 2 2 3 6 2" xfId="13132" xr:uid="{00000000-0005-0000-0000-000099300000}"/>
    <cellStyle name="Normal 2 2 2 3 2 2 2 2 3 7" xfId="13133" xr:uid="{00000000-0005-0000-0000-00009A300000}"/>
    <cellStyle name="Normal 2 2 2 3 2 2 2 2 3 7 2" xfId="13134" xr:uid="{00000000-0005-0000-0000-00009B300000}"/>
    <cellStyle name="Normal 2 2 2 3 2 2 2 2 3 8" xfId="13135" xr:uid="{00000000-0005-0000-0000-00009C300000}"/>
    <cellStyle name="Normal 2 2 2 3 2 2 2 2 3 8 2" xfId="13136" xr:uid="{00000000-0005-0000-0000-00009D300000}"/>
    <cellStyle name="Normal 2 2 2 3 2 2 2 2 3 9" xfId="13137" xr:uid="{00000000-0005-0000-0000-00009E300000}"/>
    <cellStyle name="Normal 2 2 2 3 2 2 2 2 3 9 2" xfId="13138" xr:uid="{00000000-0005-0000-0000-00009F300000}"/>
    <cellStyle name="Normal 2 2 2 3 2 2 2 2 4" xfId="329" xr:uid="{00000000-0005-0000-0000-0000A0300000}"/>
    <cellStyle name="Normal 2 2 2 3 2 2 2 2 4 10" xfId="13139" xr:uid="{00000000-0005-0000-0000-0000A1300000}"/>
    <cellStyle name="Normal 2 2 2 3 2 2 2 2 4 10 2" xfId="13140" xr:uid="{00000000-0005-0000-0000-0000A2300000}"/>
    <cellStyle name="Normal 2 2 2 3 2 2 2 2 4 11" xfId="13141" xr:uid="{00000000-0005-0000-0000-0000A3300000}"/>
    <cellStyle name="Normal 2 2 2 3 2 2 2 2 4 11 2" xfId="13142" xr:uid="{00000000-0005-0000-0000-0000A4300000}"/>
    <cellStyle name="Normal 2 2 2 3 2 2 2 2 4 12" xfId="13143" xr:uid="{00000000-0005-0000-0000-0000A5300000}"/>
    <cellStyle name="Normal 2 2 2 3 2 2 2 2 4 12 2" xfId="13144" xr:uid="{00000000-0005-0000-0000-0000A6300000}"/>
    <cellStyle name="Normal 2 2 2 3 2 2 2 2 4 13" xfId="13145" xr:uid="{00000000-0005-0000-0000-0000A7300000}"/>
    <cellStyle name="Normal 2 2 2 3 2 2 2 2 4 2" xfId="13146" xr:uid="{00000000-0005-0000-0000-0000A8300000}"/>
    <cellStyle name="Normal 2 2 2 3 2 2 2 2 4 2 10" xfId="13147" xr:uid="{00000000-0005-0000-0000-0000A9300000}"/>
    <cellStyle name="Normal 2 2 2 3 2 2 2 2 4 2 10 2" xfId="13148" xr:uid="{00000000-0005-0000-0000-0000AA300000}"/>
    <cellStyle name="Normal 2 2 2 3 2 2 2 2 4 2 11" xfId="13149" xr:uid="{00000000-0005-0000-0000-0000AB300000}"/>
    <cellStyle name="Normal 2 2 2 3 2 2 2 2 4 2 11 2" xfId="13150" xr:uid="{00000000-0005-0000-0000-0000AC300000}"/>
    <cellStyle name="Normal 2 2 2 3 2 2 2 2 4 2 12" xfId="13151" xr:uid="{00000000-0005-0000-0000-0000AD300000}"/>
    <cellStyle name="Normal 2 2 2 3 2 2 2 2 4 2 2" xfId="13152" xr:uid="{00000000-0005-0000-0000-0000AE300000}"/>
    <cellStyle name="Normal 2 2 2 3 2 2 2 2 4 2 2 10" xfId="13153" xr:uid="{00000000-0005-0000-0000-0000AF300000}"/>
    <cellStyle name="Normal 2 2 2 3 2 2 2 2 4 2 2 10 2" xfId="13154" xr:uid="{00000000-0005-0000-0000-0000B0300000}"/>
    <cellStyle name="Normal 2 2 2 3 2 2 2 2 4 2 2 11" xfId="13155" xr:uid="{00000000-0005-0000-0000-0000B1300000}"/>
    <cellStyle name="Normal 2 2 2 3 2 2 2 2 4 2 2 2" xfId="13156" xr:uid="{00000000-0005-0000-0000-0000B2300000}"/>
    <cellStyle name="Normal 2 2 2 3 2 2 2 2 4 2 2 2 2" xfId="13157" xr:uid="{00000000-0005-0000-0000-0000B3300000}"/>
    <cellStyle name="Normal 2 2 2 3 2 2 2 2 4 2 2 3" xfId="13158" xr:uid="{00000000-0005-0000-0000-0000B4300000}"/>
    <cellStyle name="Normal 2 2 2 3 2 2 2 2 4 2 2 3 2" xfId="13159" xr:uid="{00000000-0005-0000-0000-0000B5300000}"/>
    <cellStyle name="Normal 2 2 2 3 2 2 2 2 4 2 2 4" xfId="13160" xr:uid="{00000000-0005-0000-0000-0000B6300000}"/>
    <cellStyle name="Normal 2 2 2 3 2 2 2 2 4 2 2 4 2" xfId="13161" xr:uid="{00000000-0005-0000-0000-0000B7300000}"/>
    <cellStyle name="Normal 2 2 2 3 2 2 2 2 4 2 2 5" xfId="13162" xr:uid="{00000000-0005-0000-0000-0000B8300000}"/>
    <cellStyle name="Normal 2 2 2 3 2 2 2 2 4 2 2 5 2" xfId="13163" xr:uid="{00000000-0005-0000-0000-0000B9300000}"/>
    <cellStyle name="Normal 2 2 2 3 2 2 2 2 4 2 2 6" xfId="13164" xr:uid="{00000000-0005-0000-0000-0000BA300000}"/>
    <cellStyle name="Normal 2 2 2 3 2 2 2 2 4 2 2 6 2" xfId="13165" xr:uid="{00000000-0005-0000-0000-0000BB300000}"/>
    <cellStyle name="Normal 2 2 2 3 2 2 2 2 4 2 2 7" xfId="13166" xr:uid="{00000000-0005-0000-0000-0000BC300000}"/>
    <cellStyle name="Normal 2 2 2 3 2 2 2 2 4 2 2 7 2" xfId="13167" xr:uid="{00000000-0005-0000-0000-0000BD300000}"/>
    <cellStyle name="Normal 2 2 2 3 2 2 2 2 4 2 2 8" xfId="13168" xr:uid="{00000000-0005-0000-0000-0000BE300000}"/>
    <cellStyle name="Normal 2 2 2 3 2 2 2 2 4 2 2 8 2" xfId="13169" xr:uid="{00000000-0005-0000-0000-0000BF300000}"/>
    <cellStyle name="Normal 2 2 2 3 2 2 2 2 4 2 2 9" xfId="13170" xr:uid="{00000000-0005-0000-0000-0000C0300000}"/>
    <cellStyle name="Normal 2 2 2 3 2 2 2 2 4 2 2 9 2" xfId="13171" xr:uid="{00000000-0005-0000-0000-0000C1300000}"/>
    <cellStyle name="Normal 2 2 2 3 2 2 2 2 4 2 3" xfId="13172" xr:uid="{00000000-0005-0000-0000-0000C2300000}"/>
    <cellStyle name="Normal 2 2 2 3 2 2 2 2 4 2 3 2" xfId="13173" xr:uid="{00000000-0005-0000-0000-0000C3300000}"/>
    <cellStyle name="Normal 2 2 2 3 2 2 2 2 4 2 4" xfId="13174" xr:uid="{00000000-0005-0000-0000-0000C4300000}"/>
    <cellStyle name="Normal 2 2 2 3 2 2 2 2 4 2 4 2" xfId="13175" xr:uid="{00000000-0005-0000-0000-0000C5300000}"/>
    <cellStyle name="Normal 2 2 2 3 2 2 2 2 4 2 5" xfId="13176" xr:uid="{00000000-0005-0000-0000-0000C6300000}"/>
    <cellStyle name="Normal 2 2 2 3 2 2 2 2 4 2 5 2" xfId="13177" xr:uid="{00000000-0005-0000-0000-0000C7300000}"/>
    <cellStyle name="Normal 2 2 2 3 2 2 2 2 4 2 6" xfId="13178" xr:uid="{00000000-0005-0000-0000-0000C8300000}"/>
    <cellStyle name="Normal 2 2 2 3 2 2 2 2 4 2 6 2" xfId="13179" xr:uid="{00000000-0005-0000-0000-0000C9300000}"/>
    <cellStyle name="Normal 2 2 2 3 2 2 2 2 4 2 7" xfId="13180" xr:uid="{00000000-0005-0000-0000-0000CA300000}"/>
    <cellStyle name="Normal 2 2 2 3 2 2 2 2 4 2 7 2" xfId="13181" xr:uid="{00000000-0005-0000-0000-0000CB300000}"/>
    <cellStyle name="Normal 2 2 2 3 2 2 2 2 4 2 8" xfId="13182" xr:uid="{00000000-0005-0000-0000-0000CC300000}"/>
    <cellStyle name="Normal 2 2 2 3 2 2 2 2 4 2 8 2" xfId="13183" xr:uid="{00000000-0005-0000-0000-0000CD300000}"/>
    <cellStyle name="Normal 2 2 2 3 2 2 2 2 4 2 9" xfId="13184" xr:uid="{00000000-0005-0000-0000-0000CE300000}"/>
    <cellStyle name="Normal 2 2 2 3 2 2 2 2 4 2 9 2" xfId="13185" xr:uid="{00000000-0005-0000-0000-0000CF300000}"/>
    <cellStyle name="Normal 2 2 2 3 2 2 2 2 4 3" xfId="13186" xr:uid="{00000000-0005-0000-0000-0000D0300000}"/>
    <cellStyle name="Normal 2 2 2 3 2 2 2 2 4 3 10" xfId="13187" xr:uid="{00000000-0005-0000-0000-0000D1300000}"/>
    <cellStyle name="Normal 2 2 2 3 2 2 2 2 4 3 10 2" xfId="13188" xr:uid="{00000000-0005-0000-0000-0000D2300000}"/>
    <cellStyle name="Normal 2 2 2 3 2 2 2 2 4 3 11" xfId="13189" xr:uid="{00000000-0005-0000-0000-0000D3300000}"/>
    <cellStyle name="Normal 2 2 2 3 2 2 2 2 4 3 2" xfId="13190" xr:uid="{00000000-0005-0000-0000-0000D4300000}"/>
    <cellStyle name="Normal 2 2 2 3 2 2 2 2 4 3 2 2" xfId="13191" xr:uid="{00000000-0005-0000-0000-0000D5300000}"/>
    <cellStyle name="Normal 2 2 2 3 2 2 2 2 4 3 3" xfId="13192" xr:uid="{00000000-0005-0000-0000-0000D6300000}"/>
    <cellStyle name="Normal 2 2 2 3 2 2 2 2 4 3 3 2" xfId="13193" xr:uid="{00000000-0005-0000-0000-0000D7300000}"/>
    <cellStyle name="Normal 2 2 2 3 2 2 2 2 4 3 4" xfId="13194" xr:uid="{00000000-0005-0000-0000-0000D8300000}"/>
    <cellStyle name="Normal 2 2 2 3 2 2 2 2 4 3 4 2" xfId="13195" xr:uid="{00000000-0005-0000-0000-0000D9300000}"/>
    <cellStyle name="Normal 2 2 2 3 2 2 2 2 4 3 5" xfId="13196" xr:uid="{00000000-0005-0000-0000-0000DA300000}"/>
    <cellStyle name="Normal 2 2 2 3 2 2 2 2 4 3 5 2" xfId="13197" xr:uid="{00000000-0005-0000-0000-0000DB300000}"/>
    <cellStyle name="Normal 2 2 2 3 2 2 2 2 4 3 6" xfId="13198" xr:uid="{00000000-0005-0000-0000-0000DC300000}"/>
    <cellStyle name="Normal 2 2 2 3 2 2 2 2 4 3 6 2" xfId="13199" xr:uid="{00000000-0005-0000-0000-0000DD300000}"/>
    <cellStyle name="Normal 2 2 2 3 2 2 2 2 4 3 7" xfId="13200" xr:uid="{00000000-0005-0000-0000-0000DE300000}"/>
    <cellStyle name="Normal 2 2 2 3 2 2 2 2 4 3 7 2" xfId="13201" xr:uid="{00000000-0005-0000-0000-0000DF300000}"/>
    <cellStyle name="Normal 2 2 2 3 2 2 2 2 4 3 8" xfId="13202" xr:uid="{00000000-0005-0000-0000-0000E0300000}"/>
    <cellStyle name="Normal 2 2 2 3 2 2 2 2 4 3 8 2" xfId="13203" xr:uid="{00000000-0005-0000-0000-0000E1300000}"/>
    <cellStyle name="Normal 2 2 2 3 2 2 2 2 4 3 9" xfId="13204" xr:uid="{00000000-0005-0000-0000-0000E2300000}"/>
    <cellStyle name="Normal 2 2 2 3 2 2 2 2 4 3 9 2" xfId="13205" xr:uid="{00000000-0005-0000-0000-0000E3300000}"/>
    <cellStyle name="Normal 2 2 2 3 2 2 2 2 4 4" xfId="13206" xr:uid="{00000000-0005-0000-0000-0000E4300000}"/>
    <cellStyle name="Normal 2 2 2 3 2 2 2 2 4 4 2" xfId="13207" xr:uid="{00000000-0005-0000-0000-0000E5300000}"/>
    <cellStyle name="Normal 2 2 2 3 2 2 2 2 4 5" xfId="13208" xr:uid="{00000000-0005-0000-0000-0000E6300000}"/>
    <cellStyle name="Normal 2 2 2 3 2 2 2 2 4 5 2" xfId="13209" xr:uid="{00000000-0005-0000-0000-0000E7300000}"/>
    <cellStyle name="Normal 2 2 2 3 2 2 2 2 4 6" xfId="13210" xr:uid="{00000000-0005-0000-0000-0000E8300000}"/>
    <cellStyle name="Normal 2 2 2 3 2 2 2 2 4 6 2" xfId="13211" xr:uid="{00000000-0005-0000-0000-0000E9300000}"/>
    <cellStyle name="Normal 2 2 2 3 2 2 2 2 4 7" xfId="13212" xr:uid="{00000000-0005-0000-0000-0000EA300000}"/>
    <cellStyle name="Normal 2 2 2 3 2 2 2 2 4 7 2" xfId="13213" xr:uid="{00000000-0005-0000-0000-0000EB300000}"/>
    <cellStyle name="Normal 2 2 2 3 2 2 2 2 4 8" xfId="13214" xr:uid="{00000000-0005-0000-0000-0000EC300000}"/>
    <cellStyle name="Normal 2 2 2 3 2 2 2 2 4 8 2" xfId="13215" xr:uid="{00000000-0005-0000-0000-0000ED300000}"/>
    <cellStyle name="Normal 2 2 2 3 2 2 2 2 4 9" xfId="13216" xr:uid="{00000000-0005-0000-0000-0000EE300000}"/>
    <cellStyle name="Normal 2 2 2 3 2 2 2 2 4 9 2" xfId="13217" xr:uid="{00000000-0005-0000-0000-0000EF300000}"/>
    <cellStyle name="Normal 2 2 2 3 2 2 2 2 5" xfId="330" xr:uid="{00000000-0005-0000-0000-0000F0300000}"/>
    <cellStyle name="Normal 2 2 2 3 2 2 2 2 5 10" xfId="13218" xr:uid="{00000000-0005-0000-0000-0000F1300000}"/>
    <cellStyle name="Normal 2 2 2 3 2 2 2 2 5 10 2" xfId="13219" xr:uid="{00000000-0005-0000-0000-0000F2300000}"/>
    <cellStyle name="Normal 2 2 2 3 2 2 2 2 5 11" xfId="13220" xr:uid="{00000000-0005-0000-0000-0000F3300000}"/>
    <cellStyle name="Normal 2 2 2 3 2 2 2 2 5 11 2" xfId="13221" xr:uid="{00000000-0005-0000-0000-0000F4300000}"/>
    <cellStyle name="Normal 2 2 2 3 2 2 2 2 5 12" xfId="13222" xr:uid="{00000000-0005-0000-0000-0000F5300000}"/>
    <cellStyle name="Normal 2 2 2 3 2 2 2 2 5 12 2" xfId="13223" xr:uid="{00000000-0005-0000-0000-0000F6300000}"/>
    <cellStyle name="Normal 2 2 2 3 2 2 2 2 5 13" xfId="13224" xr:uid="{00000000-0005-0000-0000-0000F7300000}"/>
    <cellStyle name="Normal 2 2 2 3 2 2 2 2 5 2" xfId="13225" xr:uid="{00000000-0005-0000-0000-0000F8300000}"/>
    <cellStyle name="Normal 2 2 2 3 2 2 2 2 5 2 10" xfId="13226" xr:uid="{00000000-0005-0000-0000-0000F9300000}"/>
    <cellStyle name="Normal 2 2 2 3 2 2 2 2 5 2 10 2" xfId="13227" xr:uid="{00000000-0005-0000-0000-0000FA300000}"/>
    <cellStyle name="Normal 2 2 2 3 2 2 2 2 5 2 11" xfId="13228" xr:uid="{00000000-0005-0000-0000-0000FB300000}"/>
    <cellStyle name="Normal 2 2 2 3 2 2 2 2 5 2 11 2" xfId="13229" xr:uid="{00000000-0005-0000-0000-0000FC300000}"/>
    <cellStyle name="Normal 2 2 2 3 2 2 2 2 5 2 12" xfId="13230" xr:uid="{00000000-0005-0000-0000-0000FD300000}"/>
    <cellStyle name="Normal 2 2 2 3 2 2 2 2 5 2 2" xfId="13231" xr:uid="{00000000-0005-0000-0000-0000FE300000}"/>
    <cellStyle name="Normal 2 2 2 3 2 2 2 2 5 2 2 10" xfId="13232" xr:uid="{00000000-0005-0000-0000-0000FF300000}"/>
    <cellStyle name="Normal 2 2 2 3 2 2 2 2 5 2 2 10 2" xfId="13233" xr:uid="{00000000-0005-0000-0000-000000310000}"/>
    <cellStyle name="Normal 2 2 2 3 2 2 2 2 5 2 2 11" xfId="13234" xr:uid="{00000000-0005-0000-0000-000001310000}"/>
    <cellStyle name="Normal 2 2 2 3 2 2 2 2 5 2 2 2" xfId="13235" xr:uid="{00000000-0005-0000-0000-000002310000}"/>
    <cellStyle name="Normal 2 2 2 3 2 2 2 2 5 2 2 2 2" xfId="13236" xr:uid="{00000000-0005-0000-0000-000003310000}"/>
    <cellStyle name="Normal 2 2 2 3 2 2 2 2 5 2 2 3" xfId="13237" xr:uid="{00000000-0005-0000-0000-000004310000}"/>
    <cellStyle name="Normal 2 2 2 3 2 2 2 2 5 2 2 3 2" xfId="13238" xr:uid="{00000000-0005-0000-0000-000005310000}"/>
    <cellStyle name="Normal 2 2 2 3 2 2 2 2 5 2 2 4" xfId="13239" xr:uid="{00000000-0005-0000-0000-000006310000}"/>
    <cellStyle name="Normal 2 2 2 3 2 2 2 2 5 2 2 4 2" xfId="13240" xr:uid="{00000000-0005-0000-0000-000007310000}"/>
    <cellStyle name="Normal 2 2 2 3 2 2 2 2 5 2 2 5" xfId="13241" xr:uid="{00000000-0005-0000-0000-000008310000}"/>
    <cellStyle name="Normal 2 2 2 3 2 2 2 2 5 2 2 5 2" xfId="13242" xr:uid="{00000000-0005-0000-0000-000009310000}"/>
    <cellStyle name="Normal 2 2 2 3 2 2 2 2 5 2 2 6" xfId="13243" xr:uid="{00000000-0005-0000-0000-00000A310000}"/>
    <cellStyle name="Normal 2 2 2 3 2 2 2 2 5 2 2 6 2" xfId="13244" xr:uid="{00000000-0005-0000-0000-00000B310000}"/>
    <cellStyle name="Normal 2 2 2 3 2 2 2 2 5 2 2 7" xfId="13245" xr:uid="{00000000-0005-0000-0000-00000C310000}"/>
    <cellStyle name="Normal 2 2 2 3 2 2 2 2 5 2 2 7 2" xfId="13246" xr:uid="{00000000-0005-0000-0000-00000D310000}"/>
    <cellStyle name="Normal 2 2 2 3 2 2 2 2 5 2 2 8" xfId="13247" xr:uid="{00000000-0005-0000-0000-00000E310000}"/>
    <cellStyle name="Normal 2 2 2 3 2 2 2 2 5 2 2 8 2" xfId="13248" xr:uid="{00000000-0005-0000-0000-00000F310000}"/>
    <cellStyle name="Normal 2 2 2 3 2 2 2 2 5 2 2 9" xfId="13249" xr:uid="{00000000-0005-0000-0000-000010310000}"/>
    <cellStyle name="Normal 2 2 2 3 2 2 2 2 5 2 2 9 2" xfId="13250" xr:uid="{00000000-0005-0000-0000-000011310000}"/>
    <cellStyle name="Normal 2 2 2 3 2 2 2 2 5 2 3" xfId="13251" xr:uid="{00000000-0005-0000-0000-000012310000}"/>
    <cellStyle name="Normal 2 2 2 3 2 2 2 2 5 2 3 2" xfId="13252" xr:uid="{00000000-0005-0000-0000-000013310000}"/>
    <cellStyle name="Normal 2 2 2 3 2 2 2 2 5 2 4" xfId="13253" xr:uid="{00000000-0005-0000-0000-000014310000}"/>
    <cellStyle name="Normal 2 2 2 3 2 2 2 2 5 2 4 2" xfId="13254" xr:uid="{00000000-0005-0000-0000-000015310000}"/>
    <cellStyle name="Normal 2 2 2 3 2 2 2 2 5 2 5" xfId="13255" xr:uid="{00000000-0005-0000-0000-000016310000}"/>
    <cellStyle name="Normal 2 2 2 3 2 2 2 2 5 2 5 2" xfId="13256" xr:uid="{00000000-0005-0000-0000-000017310000}"/>
    <cellStyle name="Normal 2 2 2 3 2 2 2 2 5 2 6" xfId="13257" xr:uid="{00000000-0005-0000-0000-000018310000}"/>
    <cellStyle name="Normal 2 2 2 3 2 2 2 2 5 2 6 2" xfId="13258" xr:uid="{00000000-0005-0000-0000-000019310000}"/>
    <cellStyle name="Normal 2 2 2 3 2 2 2 2 5 2 7" xfId="13259" xr:uid="{00000000-0005-0000-0000-00001A310000}"/>
    <cellStyle name="Normal 2 2 2 3 2 2 2 2 5 2 7 2" xfId="13260" xr:uid="{00000000-0005-0000-0000-00001B310000}"/>
    <cellStyle name="Normal 2 2 2 3 2 2 2 2 5 2 8" xfId="13261" xr:uid="{00000000-0005-0000-0000-00001C310000}"/>
    <cellStyle name="Normal 2 2 2 3 2 2 2 2 5 2 8 2" xfId="13262" xr:uid="{00000000-0005-0000-0000-00001D310000}"/>
    <cellStyle name="Normal 2 2 2 3 2 2 2 2 5 2 9" xfId="13263" xr:uid="{00000000-0005-0000-0000-00001E310000}"/>
    <cellStyle name="Normal 2 2 2 3 2 2 2 2 5 2 9 2" xfId="13264" xr:uid="{00000000-0005-0000-0000-00001F310000}"/>
    <cellStyle name="Normal 2 2 2 3 2 2 2 2 5 3" xfId="13265" xr:uid="{00000000-0005-0000-0000-000020310000}"/>
    <cellStyle name="Normal 2 2 2 3 2 2 2 2 5 3 10" xfId="13266" xr:uid="{00000000-0005-0000-0000-000021310000}"/>
    <cellStyle name="Normal 2 2 2 3 2 2 2 2 5 3 10 2" xfId="13267" xr:uid="{00000000-0005-0000-0000-000022310000}"/>
    <cellStyle name="Normal 2 2 2 3 2 2 2 2 5 3 11" xfId="13268" xr:uid="{00000000-0005-0000-0000-000023310000}"/>
    <cellStyle name="Normal 2 2 2 3 2 2 2 2 5 3 2" xfId="13269" xr:uid="{00000000-0005-0000-0000-000024310000}"/>
    <cellStyle name="Normal 2 2 2 3 2 2 2 2 5 3 2 2" xfId="13270" xr:uid="{00000000-0005-0000-0000-000025310000}"/>
    <cellStyle name="Normal 2 2 2 3 2 2 2 2 5 3 3" xfId="13271" xr:uid="{00000000-0005-0000-0000-000026310000}"/>
    <cellStyle name="Normal 2 2 2 3 2 2 2 2 5 3 3 2" xfId="13272" xr:uid="{00000000-0005-0000-0000-000027310000}"/>
    <cellStyle name="Normal 2 2 2 3 2 2 2 2 5 3 4" xfId="13273" xr:uid="{00000000-0005-0000-0000-000028310000}"/>
    <cellStyle name="Normal 2 2 2 3 2 2 2 2 5 3 4 2" xfId="13274" xr:uid="{00000000-0005-0000-0000-000029310000}"/>
    <cellStyle name="Normal 2 2 2 3 2 2 2 2 5 3 5" xfId="13275" xr:uid="{00000000-0005-0000-0000-00002A310000}"/>
    <cellStyle name="Normal 2 2 2 3 2 2 2 2 5 3 5 2" xfId="13276" xr:uid="{00000000-0005-0000-0000-00002B310000}"/>
    <cellStyle name="Normal 2 2 2 3 2 2 2 2 5 3 6" xfId="13277" xr:uid="{00000000-0005-0000-0000-00002C310000}"/>
    <cellStyle name="Normal 2 2 2 3 2 2 2 2 5 3 6 2" xfId="13278" xr:uid="{00000000-0005-0000-0000-00002D310000}"/>
    <cellStyle name="Normal 2 2 2 3 2 2 2 2 5 3 7" xfId="13279" xr:uid="{00000000-0005-0000-0000-00002E310000}"/>
    <cellStyle name="Normal 2 2 2 3 2 2 2 2 5 3 7 2" xfId="13280" xr:uid="{00000000-0005-0000-0000-00002F310000}"/>
    <cellStyle name="Normal 2 2 2 3 2 2 2 2 5 3 8" xfId="13281" xr:uid="{00000000-0005-0000-0000-000030310000}"/>
    <cellStyle name="Normal 2 2 2 3 2 2 2 2 5 3 8 2" xfId="13282" xr:uid="{00000000-0005-0000-0000-000031310000}"/>
    <cellStyle name="Normal 2 2 2 3 2 2 2 2 5 3 9" xfId="13283" xr:uid="{00000000-0005-0000-0000-000032310000}"/>
    <cellStyle name="Normal 2 2 2 3 2 2 2 2 5 3 9 2" xfId="13284" xr:uid="{00000000-0005-0000-0000-000033310000}"/>
    <cellStyle name="Normal 2 2 2 3 2 2 2 2 5 4" xfId="13285" xr:uid="{00000000-0005-0000-0000-000034310000}"/>
    <cellStyle name="Normal 2 2 2 3 2 2 2 2 5 4 2" xfId="13286" xr:uid="{00000000-0005-0000-0000-000035310000}"/>
    <cellStyle name="Normal 2 2 2 3 2 2 2 2 5 5" xfId="13287" xr:uid="{00000000-0005-0000-0000-000036310000}"/>
    <cellStyle name="Normal 2 2 2 3 2 2 2 2 5 5 2" xfId="13288" xr:uid="{00000000-0005-0000-0000-000037310000}"/>
    <cellStyle name="Normal 2 2 2 3 2 2 2 2 5 6" xfId="13289" xr:uid="{00000000-0005-0000-0000-000038310000}"/>
    <cellStyle name="Normal 2 2 2 3 2 2 2 2 5 6 2" xfId="13290" xr:uid="{00000000-0005-0000-0000-000039310000}"/>
    <cellStyle name="Normal 2 2 2 3 2 2 2 2 5 7" xfId="13291" xr:uid="{00000000-0005-0000-0000-00003A310000}"/>
    <cellStyle name="Normal 2 2 2 3 2 2 2 2 5 7 2" xfId="13292" xr:uid="{00000000-0005-0000-0000-00003B310000}"/>
    <cellStyle name="Normal 2 2 2 3 2 2 2 2 5 8" xfId="13293" xr:uid="{00000000-0005-0000-0000-00003C310000}"/>
    <cellStyle name="Normal 2 2 2 3 2 2 2 2 5 8 2" xfId="13294" xr:uid="{00000000-0005-0000-0000-00003D310000}"/>
    <cellStyle name="Normal 2 2 2 3 2 2 2 2 5 9" xfId="13295" xr:uid="{00000000-0005-0000-0000-00003E310000}"/>
    <cellStyle name="Normal 2 2 2 3 2 2 2 2 5 9 2" xfId="13296" xr:uid="{00000000-0005-0000-0000-00003F310000}"/>
    <cellStyle name="Normal 2 2 2 3 2 2 2 2 6" xfId="331" xr:uid="{00000000-0005-0000-0000-000040310000}"/>
    <cellStyle name="Normal 2 2 2 3 2 2 2 3" xfId="332" xr:uid="{00000000-0005-0000-0000-000041310000}"/>
    <cellStyle name="Normal 2 2 2 3 2 2 2 3 2" xfId="333" xr:uid="{00000000-0005-0000-0000-000042310000}"/>
    <cellStyle name="Normal 2 2 2 3 2 2 2 4" xfId="334" xr:uid="{00000000-0005-0000-0000-000043310000}"/>
    <cellStyle name="Normal 2 2 2 3 2 2 2 4 2" xfId="335" xr:uid="{00000000-0005-0000-0000-000044310000}"/>
    <cellStyle name="Normal 2 2 2 3 2 2 2 5" xfId="336" xr:uid="{00000000-0005-0000-0000-000045310000}"/>
    <cellStyle name="Normal 2 2 2 3 2 2 2 5 2" xfId="337" xr:uid="{00000000-0005-0000-0000-000046310000}"/>
    <cellStyle name="Normal 2 2 2 3 2 2 2 6" xfId="13297" xr:uid="{00000000-0005-0000-0000-000047310000}"/>
    <cellStyle name="Normal 2 2 2 3 2 2 2 6 10" xfId="13298" xr:uid="{00000000-0005-0000-0000-000048310000}"/>
    <cellStyle name="Normal 2 2 2 3 2 2 2 6 10 2" xfId="13299" xr:uid="{00000000-0005-0000-0000-000049310000}"/>
    <cellStyle name="Normal 2 2 2 3 2 2 2 6 11" xfId="13300" xr:uid="{00000000-0005-0000-0000-00004A310000}"/>
    <cellStyle name="Normal 2 2 2 3 2 2 2 6 11 2" xfId="13301" xr:uid="{00000000-0005-0000-0000-00004B310000}"/>
    <cellStyle name="Normal 2 2 2 3 2 2 2 6 12" xfId="13302" xr:uid="{00000000-0005-0000-0000-00004C310000}"/>
    <cellStyle name="Normal 2 2 2 3 2 2 2 6 2" xfId="13303" xr:uid="{00000000-0005-0000-0000-00004D310000}"/>
    <cellStyle name="Normal 2 2 2 3 2 2 2 6 2 10" xfId="13304" xr:uid="{00000000-0005-0000-0000-00004E310000}"/>
    <cellStyle name="Normal 2 2 2 3 2 2 2 6 2 10 2" xfId="13305" xr:uid="{00000000-0005-0000-0000-00004F310000}"/>
    <cellStyle name="Normal 2 2 2 3 2 2 2 6 2 11" xfId="13306" xr:uid="{00000000-0005-0000-0000-000050310000}"/>
    <cellStyle name="Normal 2 2 2 3 2 2 2 6 2 2" xfId="13307" xr:uid="{00000000-0005-0000-0000-000051310000}"/>
    <cellStyle name="Normal 2 2 2 3 2 2 2 6 2 2 2" xfId="13308" xr:uid="{00000000-0005-0000-0000-000052310000}"/>
    <cellStyle name="Normal 2 2 2 3 2 2 2 6 2 3" xfId="13309" xr:uid="{00000000-0005-0000-0000-000053310000}"/>
    <cellStyle name="Normal 2 2 2 3 2 2 2 6 2 3 2" xfId="13310" xr:uid="{00000000-0005-0000-0000-000054310000}"/>
    <cellStyle name="Normal 2 2 2 3 2 2 2 6 2 4" xfId="13311" xr:uid="{00000000-0005-0000-0000-000055310000}"/>
    <cellStyle name="Normal 2 2 2 3 2 2 2 6 2 4 2" xfId="13312" xr:uid="{00000000-0005-0000-0000-000056310000}"/>
    <cellStyle name="Normal 2 2 2 3 2 2 2 6 2 5" xfId="13313" xr:uid="{00000000-0005-0000-0000-000057310000}"/>
    <cellStyle name="Normal 2 2 2 3 2 2 2 6 2 5 2" xfId="13314" xr:uid="{00000000-0005-0000-0000-000058310000}"/>
    <cellStyle name="Normal 2 2 2 3 2 2 2 6 2 6" xfId="13315" xr:uid="{00000000-0005-0000-0000-000059310000}"/>
    <cellStyle name="Normal 2 2 2 3 2 2 2 6 2 6 2" xfId="13316" xr:uid="{00000000-0005-0000-0000-00005A310000}"/>
    <cellStyle name="Normal 2 2 2 3 2 2 2 6 2 7" xfId="13317" xr:uid="{00000000-0005-0000-0000-00005B310000}"/>
    <cellStyle name="Normal 2 2 2 3 2 2 2 6 2 7 2" xfId="13318" xr:uid="{00000000-0005-0000-0000-00005C310000}"/>
    <cellStyle name="Normal 2 2 2 3 2 2 2 6 2 8" xfId="13319" xr:uid="{00000000-0005-0000-0000-00005D310000}"/>
    <cellStyle name="Normal 2 2 2 3 2 2 2 6 2 8 2" xfId="13320" xr:uid="{00000000-0005-0000-0000-00005E310000}"/>
    <cellStyle name="Normal 2 2 2 3 2 2 2 6 2 9" xfId="13321" xr:uid="{00000000-0005-0000-0000-00005F310000}"/>
    <cellStyle name="Normal 2 2 2 3 2 2 2 6 2 9 2" xfId="13322" xr:uid="{00000000-0005-0000-0000-000060310000}"/>
    <cellStyle name="Normal 2 2 2 3 2 2 2 6 3" xfId="13323" xr:uid="{00000000-0005-0000-0000-000061310000}"/>
    <cellStyle name="Normal 2 2 2 3 2 2 2 6 3 2" xfId="13324" xr:uid="{00000000-0005-0000-0000-000062310000}"/>
    <cellStyle name="Normal 2 2 2 3 2 2 2 6 4" xfId="13325" xr:uid="{00000000-0005-0000-0000-000063310000}"/>
    <cellStyle name="Normal 2 2 2 3 2 2 2 6 4 2" xfId="13326" xr:uid="{00000000-0005-0000-0000-000064310000}"/>
    <cellStyle name="Normal 2 2 2 3 2 2 2 6 5" xfId="13327" xr:uid="{00000000-0005-0000-0000-000065310000}"/>
    <cellStyle name="Normal 2 2 2 3 2 2 2 6 5 2" xfId="13328" xr:uid="{00000000-0005-0000-0000-000066310000}"/>
    <cellStyle name="Normal 2 2 2 3 2 2 2 6 6" xfId="13329" xr:uid="{00000000-0005-0000-0000-000067310000}"/>
    <cellStyle name="Normal 2 2 2 3 2 2 2 6 6 2" xfId="13330" xr:uid="{00000000-0005-0000-0000-000068310000}"/>
    <cellStyle name="Normal 2 2 2 3 2 2 2 6 7" xfId="13331" xr:uid="{00000000-0005-0000-0000-000069310000}"/>
    <cellStyle name="Normal 2 2 2 3 2 2 2 6 7 2" xfId="13332" xr:uid="{00000000-0005-0000-0000-00006A310000}"/>
    <cellStyle name="Normal 2 2 2 3 2 2 2 6 8" xfId="13333" xr:uid="{00000000-0005-0000-0000-00006B310000}"/>
    <cellStyle name="Normal 2 2 2 3 2 2 2 6 8 2" xfId="13334" xr:uid="{00000000-0005-0000-0000-00006C310000}"/>
    <cellStyle name="Normal 2 2 2 3 2 2 2 6 9" xfId="13335" xr:uid="{00000000-0005-0000-0000-00006D310000}"/>
    <cellStyle name="Normal 2 2 2 3 2 2 2 6 9 2" xfId="13336" xr:uid="{00000000-0005-0000-0000-00006E310000}"/>
    <cellStyle name="Normal 2 2 2 3 2 2 2 7" xfId="13337" xr:uid="{00000000-0005-0000-0000-00006F310000}"/>
    <cellStyle name="Normal 2 2 2 3 2 2 2 7 10" xfId="13338" xr:uid="{00000000-0005-0000-0000-000070310000}"/>
    <cellStyle name="Normal 2 2 2 3 2 2 2 7 10 2" xfId="13339" xr:uid="{00000000-0005-0000-0000-000071310000}"/>
    <cellStyle name="Normal 2 2 2 3 2 2 2 7 11" xfId="13340" xr:uid="{00000000-0005-0000-0000-000072310000}"/>
    <cellStyle name="Normal 2 2 2 3 2 2 2 7 2" xfId="13341" xr:uid="{00000000-0005-0000-0000-000073310000}"/>
    <cellStyle name="Normal 2 2 2 3 2 2 2 7 2 2" xfId="13342" xr:uid="{00000000-0005-0000-0000-000074310000}"/>
    <cellStyle name="Normal 2 2 2 3 2 2 2 7 3" xfId="13343" xr:uid="{00000000-0005-0000-0000-000075310000}"/>
    <cellStyle name="Normal 2 2 2 3 2 2 2 7 3 2" xfId="13344" xr:uid="{00000000-0005-0000-0000-000076310000}"/>
    <cellStyle name="Normal 2 2 2 3 2 2 2 7 4" xfId="13345" xr:uid="{00000000-0005-0000-0000-000077310000}"/>
    <cellStyle name="Normal 2 2 2 3 2 2 2 7 4 2" xfId="13346" xr:uid="{00000000-0005-0000-0000-000078310000}"/>
    <cellStyle name="Normal 2 2 2 3 2 2 2 7 5" xfId="13347" xr:uid="{00000000-0005-0000-0000-000079310000}"/>
    <cellStyle name="Normal 2 2 2 3 2 2 2 7 5 2" xfId="13348" xr:uid="{00000000-0005-0000-0000-00007A310000}"/>
    <cellStyle name="Normal 2 2 2 3 2 2 2 7 6" xfId="13349" xr:uid="{00000000-0005-0000-0000-00007B310000}"/>
    <cellStyle name="Normal 2 2 2 3 2 2 2 7 6 2" xfId="13350" xr:uid="{00000000-0005-0000-0000-00007C310000}"/>
    <cellStyle name="Normal 2 2 2 3 2 2 2 7 7" xfId="13351" xr:uid="{00000000-0005-0000-0000-00007D310000}"/>
    <cellStyle name="Normal 2 2 2 3 2 2 2 7 7 2" xfId="13352" xr:uid="{00000000-0005-0000-0000-00007E310000}"/>
    <cellStyle name="Normal 2 2 2 3 2 2 2 7 8" xfId="13353" xr:uid="{00000000-0005-0000-0000-00007F310000}"/>
    <cellStyle name="Normal 2 2 2 3 2 2 2 7 8 2" xfId="13354" xr:uid="{00000000-0005-0000-0000-000080310000}"/>
    <cellStyle name="Normal 2 2 2 3 2 2 2 7 9" xfId="13355" xr:uid="{00000000-0005-0000-0000-000081310000}"/>
    <cellStyle name="Normal 2 2 2 3 2 2 2 7 9 2" xfId="13356" xr:uid="{00000000-0005-0000-0000-000082310000}"/>
    <cellStyle name="Normal 2 2 2 3 2 2 2 8" xfId="13357" xr:uid="{00000000-0005-0000-0000-000083310000}"/>
    <cellStyle name="Normal 2 2 2 3 2 2 2 8 2" xfId="13358" xr:uid="{00000000-0005-0000-0000-000084310000}"/>
    <cellStyle name="Normal 2 2 2 3 2 2 2 9" xfId="13359" xr:uid="{00000000-0005-0000-0000-000085310000}"/>
    <cellStyle name="Normal 2 2 2 3 2 2 2 9 2" xfId="13360" xr:uid="{00000000-0005-0000-0000-000086310000}"/>
    <cellStyle name="Normal 2 2 2 3 2 2 3" xfId="338" xr:uid="{00000000-0005-0000-0000-000087310000}"/>
    <cellStyle name="Normal 2 2 2 3 2 2 3 10" xfId="13361" xr:uid="{00000000-0005-0000-0000-000088310000}"/>
    <cellStyle name="Normal 2 2 2 3 2 2 3 10 2" xfId="13362" xr:uid="{00000000-0005-0000-0000-000089310000}"/>
    <cellStyle name="Normal 2 2 2 3 2 2 3 11" xfId="13363" xr:uid="{00000000-0005-0000-0000-00008A310000}"/>
    <cellStyle name="Normal 2 2 2 3 2 2 3 11 2" xfId="13364" xr:uid="{00000000-0005-0000-0000-00008B310000}"/>
    <cellStyle name="Normal 2 2 2 3 2 2 3 12" xfId="13365" xr:uid="{00000000-0005-0000-0000-00008C310000}"/>
    <cellStyle name="Normal 2 2 2 3 2 2 3 12 2" xfId="13366" xr:uid="{00000000-0005-0000-0000-00008D310000}"/>
    <cellStyle name="Normal 2 2 2 3 2 2 3 13" xfId="13367" xr:uid="{00000000-0005-0000-0000-00008E310000}"/>
    <cellStyle name="Normal 2 2 2 3 2 2 3 2" xfId="13368" xr:uid="{00000000-0005-0000-0000-00008F310000}"/>
    <cellStyle name="Normal 2 2 2 3 2 2 3 2 10" xfId="13369" xr:uid="{00000000-0005-0000-0000-000090310000}"/>
    <cellStyle name="Normal 2 2 2 3 2 2 3 2 10 2" xfId="13370" xr:uid="{00000000-0005-0000-0000-000091310000}"/>
    <cellStyle name="Normal 2 2 2 3 2 2 3 2 11" xfId="13371" xr:uid="{00000000-0005-0000-0000-000092310000}"/>
    <cellStyle name="Normal 2 2 2 3 2 2 3 2 11 2" xfId="13372" xr:uid="{00000000-0005-0000-0000-000093310000}"/>
    <cellStyle name="Normal 2 2 2 3 2 2 3 2 12" xfId="13373" xr:uid="{00000000-0005-0000-0000-000094310000}"/>
    <cellStyle name="Normal 2 2 2 3 2 2 3 2 2" xfId="13374" xr:uid="{00000000-0005-0000-0000-000095310000}"/>
    <cellStyle name="Normal 2 2 2 3 2 2 3 2 2 10" xfId="13375" xr:uid="{00000000-0005-0000-0000-000096310000}"/>
    <cellStyle name="Normal 2 2 2 3 2 2 3 2 2 10 2" xfId="13376" xr:uid="{00000000-0005-0000-0000-000097310000}"/>
    <cellStyle name="Normal 2 2 2 3 2 2 3 2 2 11" xfId="13377" xr:uid="{00000000-0005-0000-0000-000098310000}"/>
    <cellStyle name="Normal 2 2 2 3 2 2 3 2 2 2" xfId="13378" xr:uid="{00000000-0005-0000-0000-000099310000}"/>
    <cellStyle name="Normal 2 2 2 3 2 2 3 2 2 2 2" xfId="13379" xr:uid="{00000000-0005-0000-0000-00009A310000}"/>
    <cellStyle name="Normal 2 2 2 3 2 2 3 2 2 3" xfId="13380" xr:uid="{00000000-0005-0000-0000-00009B310000}"/>
    <cellStyle name="Normal 2 2 2 3 2 2 3 2 2 3 2" xfId="13381" xr:uid="{00000000-0005-0000-0000-00009C310000}"/>
    <cellStyle name="Normal 2 2 2 3 2 2 3 2 2 4" xfId="13382" xr:uid="{00000000-0005-0000-0000-00009D310000}"/>
    <cellStyle name="Normal 2 2 2 3 2 2 3 2 2 4 2" xfId="13383" xr:uid="{00000000-0005-0000-0000-00009E310000}"/>
    <cellStyle name="Normal 2 2 2 3 2 2 3 2 2 5" xfId="13384" xr:uid="{00000000-0005-0000-0000-00009F310000}"/>
    <cellStyle name="Normal 2 2 2 3 2 2 3 2 2 5 2" xfId="13385" xr:uid="{00000000-0005-0000-0000-0000A0310000}"/>
    <cellStyle name="Normal 2 2 2 3 2 2 3 2 2 6" xfId="13386" xr:uid="{00000000-0005-0000-0000-0000A1310000}"/>
    <cellStyle name="Normal 2 2 2 3 2 2 3 2 2 6 2" xfId="13387" xr:uid="{00000000-0005-0000-0000-0000A2310000}"/>
    <cellStyle name="Normal 2 2 2 3 2 2 3 2 2 7" xfId="13388" xr:uid="{00000000-0005-0000-0000-0000A3310000}"/>
    <cellStyle name="Normal 2 2 2 3 2 2 3 2 2 7 2" xfId="13389" xr:uid="{00000000-0005-0000-0000-0000A4310000}"/>
    <cellStyle name="Normal 2 2 2 3 2 2 3 2 2 8" xfId="13390" xr:uid="{00000000-0005-0000-0000-0000A5310000}"/>
    <cellStyle name="Normal 2 2 2 3 2 2 3 2 2 8 2" xfId="13391" xr:uid="{00000000-0005-0000-0000-0000A6310000}"/>
    <cellStyle name="Normal 2 2 2 3 2 2 3 2 2 9" xfId="13392" xr:uid="{00000000-0005-0000-0000-0000A7310000}"/>
    <cellStyle name="Normal 2 2 2 3 2 2 3 2 2 9 2" xfId="13393" xr:uid="{00000000-0005-0000-0000-0000A8310000}"/>
    <cellStyle name="Normal 2 2 2 3 2 2 3 2 3" xfId="13394" xr:uid="{00000000-0005-0000-0000-0000A9310000}"/>
    <cellStyle name="Normal 2 2 2 3 2 2 3 2 3 2" xfId="13395" xr:uid="{00000000-0005-0000-0000-0000AA310000}"/>
    <cellStyle name="Normal 2 2 2 3 2 2 3 2 4" xfId="13396" xr:uid="{00000000-0005-0000-0000-0000AB310000}"/>
    <cellStyle name="Normal 2 2 2 3 2 2 3 2 4 2" xfId="13397" xr:uid="{00000000-0005-0000-0000-0000AC310000}"/>
    <cellStyle name="Normal 2 2 2 3 2 2 3 2 5" xfId="13398" xr:uid="{00000000-0005-0000-0000-0000AD310000}"/>
    <cellStyle name="Normal 2 2 2 3 2 2 3 2 5 2" xfId="13399" xr:uid="{00000000-0005-0000-0000-0000AE310000}"/>
    <cellStyle name="Normal 2 2 2 3 2 2 3 2 6" xfId="13400" xr:uid="{00000000-0005-0000-0000-0000AF310000}"/>
    <cellStyle name="Normal 2 2 2 3 2 2 3 2 6 2" xfId="13401" xr:uid="{00000000-0005-0000-0000-0000B0310000}"/>
    <cellStyle name="Normal 2 2 2 3 2 2 3 2 7" xfId="13402" xr:uid="{00000000-0005-0000-0000-0000B1310000}"/>
    <cellStyle name="Normal 2 2 2 3 2 2 3 2 7 2" xfId="13403" xr:uid="{00000000-0005-0000-0000-0000B2310000}"/>
    <cellStyle name="Normal 2 2 2 3 2 2 3 2 8" xfId="13404" xr:uid="{00000000-0005-0000-0000-0000B3310000}"/>
    <cellStyle name="Normal 2 2 2 3 2 2 3 2 8 2" xfId="13405" xr:uid="{00000000-0005-0000-0000-0000B4310000}"/>
    <cellStyle name="Normal 2 2 2 3 2 2 3 2 9" xfId="13406" xr:uid="{00000000-0005-0000-0000-0000B5310000}"/>
    <cellStyle name="Normal 2 2 2 3 2 2 3 2 9 2" xfId="13407" xr:uid="{00000000-0005-0000-0000-0000B6310000}"/>
    <cellStyle name="Normal 2 2 2 3 2 2 3 3" xfId="13408" xr:uid="{00000000-0005-0000-0000-0000B7310000}"/>
    <cellStyle name="Normal 2 2 2 3 2 2 3 3 10" xfId="13409" xr:uid="{00000000-0005-0000-0000-0000B8310000}"/>
    <cellStyle name="Normal 2 2 2 3 2 2 3 3 10 2" xfId="13410" xr:uid="{00000000-0005-0000-0000-0000B9310000}"/>
    <cellStyle name="Normal 2 2 2 3 2 2 3 3 11" xfId="13411" xr:uid="{00000000-0005-0000-0000-0000BA310000}"/>
    <cellStyle name="Normal 2 2 2 3 2 2 3 3 2" xfId="13412" xr:uid="{00000000-0005-0000-0000-0000BB310000}"/>
    <cellStyle name="Normal 2 2 2 3 2 2 3 3 2 2" xfId="13413" xr:uid="{00000000-0005-0000-0000-0000BC310000}"/>
    <cellStyle name="Normal 2 2 2 3 2 2 3 3 3" xfId="13414" xr:uid="{00000000-0005-0000-0000-0000BD310000}"/>
    <cellStyle name="Normal 2 2 2 3 2 2 3 3 3 2" xfId="13415" xr:uid="{00000000-0005-0000-0000-0000BE310000}"/>
    <cellStyle name="Normal 2 2 2 3 2 2 3 3 4" xfId="13416" xr:uid="{00000000-0005-0000-0000-0000BF310000}"/>
    <cellStyle name="Normal 2 2 2 3 2 2 3 3 4 2" xfId="13417" xr:uid="{00000000-0005-0000-0000-0000C0310000}"/>
    <cellStyle name="Normal 2 2 2 3 2 2 3 3 5" xfId="13418" xr:uid="{00000000-0005-0000-0000-0000C1310000}"/>
    <cellStyle name="Normal 2 2 2 3 2 2 3 3 5 2" xfId="13419" xr:uid="{00000000-0005-0000-0000-0000C2310000}"/>
    <cellStyle name="Normal 2 2 2 3 2 2 3 3 6" xfId="13420" xr:uid="{00000000-0005-0000-0000-0000C3310000}"/>
    <cellStyle name="Normal 2 2 2 3 2 2 3 3 6 2" xfId="13421" xr:uid="{00000000-0005-0000-0000-0000C4310000}"/>
    <cellStyle name="Normal 2 2 2 3 2 2 3 3 7" xfId="13422" xr:uid="{00000000-0005-0000-0000-0000C5310000}"/>
    <cellStyle name="Normal 2 2 2 3 2 2 3 3 7 2" xfId="13423" xr:uid="{00000000-0005-0000-0000-0000C6310000}"/>
    <cellStyle name="Normal 2 2 2 3 2 2 3 3 8" xfId="13424" xr:uid="{00000000-0005-0000-0000-0000C7310000}"/>
    <cellStyle name="Normal 2 2 2 3 2 2 3 3 8 2" xfId="13425" xr:uid="{00000000-0005-0000-0000-0000C8310000}"/>
    <cellStyle name="Normal 2 2 2 3 2 2 3 3 9" xfId="13426" xr:uid="{00000000-0005-0000-0000-0000C9310000}"/>
    <cellStyle name="Normal 2 2 2 3 2 2 3 3 9 2" xfId="13427" xr:uid="{00000000-0005-0000-0000-0000CA310000}"/>
    <cellStyle name="Normal 2 2 2 3 2 2 3 4" xfId="13428" xr:uid="{00000000-0005-0000-0000-0000CB310000}"/>
    <cellStyle name="Normal 2 2 2 3 2 2 3 4 2" xfId="13429" xr:uid="{00000000-0005-0000-0000-0000CC310000}"/>
    <cellStyle name="Normal 2 2 2 3 2 2 3 5" xfId="13430" xr:uid="{00000000-0005-0000-0000-0000CD310000}"/>
    <cellStyle name="Normal 2 2 2 3 2 2 3 5 2" xfId="13431" xr:uid="{00000000-0005-0000-0000-0000CE310000}"/>
    <cellStyle name="Normal 2 2 2 3 2 2 3 6" xfId="13432" xr:uid="{00000000-0005-0000-0000-0000CF310000}"/>
    <cellStyle name="Normal 2 2 2 3 2 2 3 6 2" xfId="13433" xr:uid="{00000000-0005-0000-0000-0000D0310000}"/>
    <cellStyle name="Normal 2 2 2 3 2 2 3 7" xfId="13434" xr:uid="{00000000-0005-0000-0000-0000D1310000}"/>
    <cellStyle name="Normal 2 2 2 3 2 2 3 7 2" xfId="13435" xr:uid="{00000000-0005-0000-0000-0000D2310000}"/>
    <cellStyle name="Normal 2 2 2 3 2 2 3 8" xfId="13436" xr:uid="{00000000-0005-0000-0000-0000D3310000}"/>
    <cellStyle name="Normal 2 2 2 3 2 2 3 8 2" xfId="13437" xr:uid="{00000000-0005-0000-0000-0000D4310000}"/>
    <cellStyle name="Normal 2 2 2 3 2 2 3 9" xfId="13438" xr:uid="{00000000-0005-0000-0000-0000D5310000}"/>
    <cellStyle name="Normal 2 2 2 3 2 2 3 9 2" xfId="13439" xr:uid="{00000000-0005-0000-0000-0000D6310000}"/>
    <cellStyle name="Normal 2 2 2 3 2 2 4" xfId="339" xr:uid="{00000000-0005-0000-0000-0000D7310000}"/>
    <cellStyle name="Normal 2 2 2 3 2 2 4 10" xfId="13440" xr:uid="{00000000-0005-0000-0000-0000D8310000}"/>
    <cellStyle name="Normal 2 2 2 3 2 2 4 10 2" xfId="13441" xr:uid="{00000000-0005-0000-0000-0000D9310000}"/>
    <cellStyle name="Normal 2 2 2 3 2 2 4 11" xfId="13442" xr:uid="{00000000-0005-0000-0000-0000DA310000}"/>
    <cellStyle name="Normal 2 2 2 3 2 2 4 11 2" xfId="13443" xr:uid="{00000000-0005-0000-0000-0000DB310000}"/>
    <cellStyle name="Normal 2 2 2 3 2 2 4 12" xfId="13444" xr:uid="{00000000-0005-0000-0000-0000DC310000}"/>
    <cellStyle name="Normal 2 2 2 3 2 2 4 12 2" xfId="13445" xr:uid="{00000000-0005-0000-0000-0000DD310000}"/>
    <cellStyle name="Normal 2 2 2 3 2 2 4 13" xfId="13446" xr:uid="{00000000-0005-0000-0000-0000DE310000}"/>
    <cellStyle name="Normal 2 2 2 3 2 2 4 2" xfId="13447" xr:uid="{00000000-0005-0000-0000-0000DF310000}"/>
    <cellStyle name="Normal 2 2 2 3 2 2 4 2 10" xfId="13448" xr:uid="{00000000-0005-0000-0000-0000E0310000}"/>
    <cellStyle name="Normal 2 2 2 3 2 2 4 2 10 2" xfId="13449" xr:uid="{00000000-0005-0000-0000-0000E1310000}"/>
    <cellStyle name="Normal 2 2 2 3 2 2 4 2 11" xfId="13450" xr:uid="{00000000-0005-0000-0000-0000E2310000}"/>
    <cellStyle name="Normal 2 2 2 3 2 2 4 2 11 2" xfId="13451" xr:uid="{00000000-0005-0000-0000-0000E3310000}"/>
    <cellStyle name="Normal 2 2 2 3 2 2 4 2 12" xfId="13452" xr:uid="{00000000-0005-0000-0000-0000E4310000}"/>
    <cellStyle name="Normal 2 2 2 3 2 2 4 2 2" xfId="13453" xr:uid="{00000000-0005-0000-0000-0000E5310000}"/>
    <cellStyle name="Normal 2 2 2 3 2 2 4 2 2 10" xfId="13454" xr:uid="{00000000-0005-0000-0000-0000E6310000}"/>
    <cellStyle name="Normal 2 2 2 3 2 2 4 2 2 10 2" xfId="13455" xr:uid="{00000000-0005-0000-0000-0000E7310000}"/>
    <cellStyle name="Normal 2 2 2 3 2 2 4 2 2 11" xfId="13456" xr:uid="{00000000-0005-0000-0000-0000E8310000}"/>
    <cellStyle name="Normal 2 2 2 3 2 2 4 2 2 2" xfId="13457" xr:uid="{00000000-0005-0000-0000-0000E9310000}"/>
    <cellStyle name="Normal 2 2 2 3 2 2 4 2 2 2 2" xfId="13458" xr:uid="{00000000-0005-0000-0000-0000EA310000}"/>
    <cellStyle name="Normal 2 2 2 3 2 2 4 2 2 3" xfId="13459" xr:uid="{00000000-0005-0000-0000-0000EB310000}"/>
    <cellStyle name="Normal 2 2 2 3 2 2 4 2 2 3 2" xfId="13460" xr:uid="{00000000-0005-0000-0000-0000EC310000}"/>
    <cellStyle name="Normal 2 2 2 3 2 2 4 2 2 4" xfId="13461" xr:uid="{00000000-0005-0000-0000-0000ED310000}"/>
    <cellStyle name="Normal 2 2 2 3 2 2 4 2 2 4 2" xfId="13462" xr:uid="{00000000-0005-0000-0000-0000EE310000}"/>
    <cellStyle name="Normal 2 2 2 3 2 2 4 2 2 5" xfId="13463" xr:uid="{00000000-0005-0000-0000-0000EF310000}"/>
    <cellStyle name="Normal 2 2 2 3 2 2 4 2 2 5 2" xfId="13464" xr:uid="{00000000-0005-0000-0000-0000F0310000}"/>
    <cellStyle name="Normal 2 2 2 3 2 2 4 2 2 6" xfId="13465" xr:uid="{00000000-0005-0000-0000-0000F1310000}"/>
    <cellStyle name="Normal 2 2 2 3 2 2 4 2 2 6 2" xfId="13466" xr:uid="{00000000-0005-0000-0000-0000F2310000}"/>
    <cellStyle name="Normal 2 2 2 3 2 2 4 2 2 7" xfId="13467" xr:uid="{00000000-0005-0000-0000-0000F3310000}"/>
    <cellStyle name="Normal 2 2 2 3 2 2 4 2 2 7 2" xfId="13468" xr:uid="{00000000-0005-0000-0000-0000F4310000}"/>
    <cellStyle name="Normal 2 2 2 3 2 2 4 2 2 8" xfId="13469" xr:uid="{00000000-0005-0000-0000-0000F5310000}"/>
    <cellStyle name="Normal 2 2 2 3 2 2 4 2 2 8 2" xfId="13470" xr:uid="{00000000-0005-0000-0000-0000F6310000}"/>
    <cellStyle name="Normal 2 2 2 3 2 2 4 2 2 9" xfId="13471" xr:uid="{00000000-0005-0000-0000-0000F7310000}"/>
    <cellStyle name="Normal 2 2 2 3 2 2 4 2 2 9 2" xfId="13472" xr:uid="{00000000-0005-0000-0000-0000F8310000}"/>
    <cellStyle name="Normal 2 2 2 3 2 2 4 2 3" xfId="13473" xr:uid="{00000000-0005-0000-0000-0000F9310000}"/>
    <cellStyle name="Normal 2 2 2 3 2 2 4 2 3 2" xfId="13474" xr:uid="{00000000-0005-0000-0000-0000FA310000}"/>
    <cellStyle name="Normal 2 2 2 3 2 2 4 2 4" xfId="13475" xr:uid="{00000000-0005-0000-0000-0000FB310000}"/>
    <cellStyle name="Normal 2 2 2 3 2 2 4 2 4 2" xfId="13476" xr:uid="{00000000-0005-0000-0000-0000FC310000}"/>
    <cellStyle name="Normal 2 2 2 3 2 2 4 2 5" xfId="13477" xr:uid="{00000000-0005-0000-0000-0000FD310000}"/>
    <cellStyle name="Normal 2 2 2 3 2 2 4 2 5 2" xfId="13478" xr:uid="{00000000-0005-0000-0000-0000FE310000}"/>
    <cellStyle name="Normal 2 2 2 3 2 2 4 2 6" xfId="13479" xr:uid="{00000000-0005-0000-0000-0000FF310000}"/>
    <cellStyle name="Normal 2 2 2 3 2 2 4 2 6 2" xfId="13480" xr:uid="{00000000-0005-0000-0000-000000320000}"/>
    <cellStyle name="Normal 2 2 2 3 2 2 4 2 7" xfId="13481" xr:uid="{00000000-0005-0000-0000-000001320000}"/>
    <cellStyle name="Normal 2 2 2 3 2 2 4 2 7 2" xfId="13482" xr:uid="{00000000-0005-0000-0000-000002320000}"/>
    <cellStyle name="Normal 2 2 2 3 2 2 4 2 8" xfId="13483" xr:uid="{00000000-0005-0000-0000-000003320000}"/>
    <cellStyle name="Normal 2 2 2 3 2 2 4 2 8 2" xfId="13484" xr:uid="{00000000-0005-0000-0000-000004320000}"/>
    <cellStyle name="Normal 2 2 2 3 2 2 4 2 9" xfId="13485" xr:uid="{00000000-0005-0000-0000-000005320000}"/>
    <cellStyle name="Normal 2 2 2 3 2 2 4 2 9 2" xfId="13486" xr:uid="{00000000-0005-0000-0000-000006320000}"/>
    <cellStyle name="Normal 2 2 2 3 2 2 4 3" xfId="13487" xr:uid="{00000000-0005-0000-0000-000007320000}"/>
    <cellStyle name="Normal 2 2 2 3 2 2 4 3 10" xfId="13488" xr:uid="{00000000-0005-0000-0000-000008320000}"/>
    <cellStyle name="Normal 2 2 2 3 2 2 4 3 10 2" xfId="13489" xr:uid="{00000000-0005-0000-0000-000009320000}"/>
    <cellStyle name="Normal 2 2 2 3 2 2 4 3 11" xfId="13490" xr:uid="{00000000-0005-0000-0000-00000A320000}"/>
    <cellStyle name="Normal 2 2 2 3 2 2 4 3 2" xfId="13491" xr:uid="{00000000-0005-0000-0000-00000B320000}"/>
    <cellStyle name="Normal 2 2 2 3 2 2 4 3 2 2" xfId="13492" xr:uid="{00000000-0005-0000-0000-00000C320000}"/>
    <cellStyle name="Normal 2 2 2 3 2 2 4 3 3" xfId="13493" xr:uid="{00000000-0005-0000-0000-00000D320000}"/>
    <cellStyle name="Normal 2 2 2 3 2 2 4 3 3 2" xfId="13494" xr:uid="{00000000-0005-0000-0000-00000E320000}"/>
    <cellStyle name="Normal 2 2 2 3 2 2 4 3 4" xfId="13495" xr:uid="{00000000-0005-0000-0000-00000F320000}"/>
    <cellStyle name="Normal 2 2 2 3 2 2 4 3 4 2" xfId="13496" xr:uid="{00000000-0005-0000-0000-000010320000}"/>
    <cellStyle name="Normal 2 2 2 3 2 2 4 3 5" xfId="13497" xr:uid="{00000000-0005-0000-0000-000011320000}"/>
    <cellStyle name="Normal 2 2 2 3 2 2 4 3 5 2" xfId="13498" xr:uid="{00000000-0005-0000-0000-000012320000}"/>
    <cellStyle name="Normal 2 2 2 3 2 2 4 3 6" xfId="13499" xr:uid="{00000000-0005-0000-0000-000013320000}"/>
    <cellStyle name="Normal 2 2 2 3 2 2 4 3 6 2" xfId="13500" xr:uid="{00000000-0005-0000-0000-000014320000}"/>
    <cellStyle name="Normal 2 2 2 3 2 2 4 3 7" xfId="13501" xr:uid="{00000000-0005-0000-0000-000015320000}"/>
    <cellStyle name="Normal 2 2 2 3 2 2 4 3 7 2" xfId="13502" xr:uid="{00000000-0005-0000-0000-000016320000}"/>
    <cellStyle name="Normal 2 2 2 3 2 2 4 3 8" xfId="13503" xr:uid="{00000000-0005-0000-0000-000017320000}"/>
    <cellStyle name="Normal 2 2 2 3 2 2 4 3 8 2" xfId="13504" xr:uid="{00000000-0005-0000-0000-000018320000}"/>
    <cellStyle name="Normal 2 2 2 3 2 2 4 3 9" xfId="13505" xr:uid="{00000000-0005-0000-0000-000019320000}"/>
    <cellStyle name="Normal 2 2 2 3 2 2 4 3 9 2" xfId="13506" xr:uid="{00000000-0005-0000-0000-00001A320000}"/>
    <cellStyle name="Normal 2 2 2 3 2 2 4 4" xfId="13507" xr:uid="{00000000-0005-0000-0000-00001B320000}"/>
    <cellStyle name="Normal 2 2 2 3 2 2 4 4 2" xfId="13508" xr:uid="{00000000-0005-0000-0000-00001C320000}"/>
    <cellStyle name="Normal 2 2 2 3 2 2 4 5" xfId="13509" xr:uid="{00000000-0005-0000-0000-00001D320000}"/>
    <cellStyle name="Normal 2 2 2 3 2 2 4 5 2" xfId="13510" xr:uid="{00000000-0005-0000-0000-00001E320000}"/>
    <cellStyle name="Normal 2 2 2 3 2 2 4 6" xfId="13511" xr:uid="{00000000-0005-0000-0000-00001F320000}"/>
    <cellStyle name="Normal 2 2 2 3 2 2 4 6 2" xfId="13512" xr:uid="{00000000-0005-0000-0000-000020320000}"/>
    <cellStyle name="Normal 2 2 2 3 2 2 4 7" xfId="13513" xr:uid="{00000000-0005-0000-0000-000021320000}"/>
    <cellStyle name="Normal 2 2 2 3 2 2 4 7 2" xfId="13514" xr:uid="{00000000-0005-0000-0000-000022320000}"/>
    <cellStyle name="Normal 2 2 2 3 2 2 4 8" xfId="13515" xr:uid="{00000000-0005-0000-0000-000023320000}"/>
    <cellStyle name="Normal 2 2 2 3 2 2 4 8 2" xfId="13516" xr:uid="{00000000-0005-0000-0000-000024320000}"/>
    <cellStyle name="Normal 2 2 2 3 2 2 4 9" xfId="13517" xr:uid="{00000000-0005-0000-0000-000025320000}"/>
    <cellStyle name="Normal 2 2 2 3 2 2 4 9 2" xfId="13518" xr:uid="{00000000-0005-0000-0000-000026320000}"/>
    <cellStyle name="Normal 2 2 2 3 2 2 5" xfId="340" xr:uid="{00000000-0005-0000-0000-000027320000}"/>
    <cellStyle name="Normal 2 2 2 3 2 2 5 10" xfId="13519" xr:uid="{00000000-0005-0000-0000-000028320000}"/>
    <cellStyle name="Normal 2 2 2 3 2 2 5 10 2" xfId="13520" xr:uid="{00000000-0005-0000-0000-000029320000}"/>
    <cellStyle name="Normal 2 2 2 3 2 2 5 11" xfId="13521" xr:uid="{00000000-0005-0000-0000-00002A320000}"/>
    <cellStyle name="Normal 2 2 2 3 2 2 5 11 2" xfId="13522" xr:uid="{00000000-0005-0000-0000-00002B320000}"/>
    <cellStyle name="Normal 2 2 2 3 2 2 5 12" xfId="13523" xr:uid="{00000000-0005-0000-0000-00002C320000}"/>
    <cellStyle name="Normal 2 2 2 3 2 2 5 12 2" xfId="13524" xr:uid="{00000000-0005-0000-0000-00002D320000}"/>
    <cellStyle name="Normal 2 2 2 3 2 2 5 13" xfId="13525" xr:uid="{00000000-0005-0000-0000-00002E320000}"/>
    <cellStyle name="Normal 2 2 2 3 2 2 5 2" xfId="13526" xr:uid="{00000000-0005-0000-0000-00002F320000}"/>
    <cellStyle name="Normal 2 2 2 3 2 2 5 2 10" xfId="13527" xr:uid="{00000000-0005-0000-0000-000030320000}"/>
    <cellStyle name="Normal 2 2 2 3 2 2 5 2 10 2" xfId="13528" xr:uid="{00000000-0005-0000-0000-000031320000}"/>
    <cellStyle name="Normal 2 2 2 3 2 2 5 2 11" xfId="13529" xr:uid="{00000000-0005-0000-0000-000032320000}"/>
    <cellStyle name="Normal 2 2 2 3 2 2 5 2 11 2" xfId="13530" xr:uid="{00000000-0005-0000-0000-000033320000}"/>
    <cellStyle name="Normal 2 2 2 3 2 2 5 2 12" xfId="13531" xr:uid="{00000000-0005-0000-0000-000034320000}"/>
    <cellStyle name="Normal 2 2 2 3 2 2 5 2 2" xfId="13532" xr:uid="{00000000-0005-0000-0000-000035320000}"/>
    <cellStyle name="Normal 2 2 2 3 2 2 5 2 2 10" xfId="13533" xr:uid="{00000000-0005-0000-0000-000036320000}"/>
    <cellStyle name="Normal 2 2 2 3 2 2 5 2 2 10 2" xfId="13534" xr:uid="{00000000-0005-0000-0000-000037320000}"/>
    <cellStyle name="Normal 2 2 2 3 2 2 5 2 2 11" xfId="13535" xr:uid="{00000000-0005-0000-0000-000038320000}"/>
    <cellStyle name="Normal 2 2 2 3 2 2 5 2 2 2" xfId="13536" xr:uid="{00000000-0005-0000-0000-000039320000}"/>
    <cellStyle name="Normal 2 2 2 3 2 2 5 2 2 2 2" xfId="13537" xr:uid="{00000000-0005-0000-0000-00003A320000}"/>
    <cellStyle name="Normal 2 2 2 3 2 2 5 2 2 3" xfId="13538" xr:uid="{00000000-0005-0000-0000-00003B320000}"/>
    <cellStyle name="Normal 2 2 2 3 2 2 5 2 2 3 2" xfId="13539" xr:uid="{00000000-0005-0000-0000-00003C320000}"/>
    <cellStyle name="Normal 2 2 2 3 2 2 5 2 2 4" xfId="13540" xr:uid="{00000000-0005-0000-0000-00003D320000}"/>
    <cellStyle name="Normal 2 2 2 3 2 2 5 2 2 4 2" xfId="13541" xr:uid="{00000000-0005-0000-0000-00003E320000}"/>
    <cellStyle name="Normal 2 2 2 3 2 2 5 2 2 5" xfId="13542" xr:uid="{00000000-0005-0000-0000-00003F320000}"/>
    <cellStyle name="Normal 2 2 2 3 2 2 5 2 2 5 2" xfId="13543" xr:uid="{00000000-0005-0000-0000-000040320000}"/>
    <cellStyle name="Normal 2 2 2 3 2 2 5 2 2 6" xfId="13544" xr:uid="{00000000-0005-0000-0000-000041320000}"/>
    <cellStyle name="Normal 2 2 2 3 2 2 5 2 2 6 2" xfId="13545" xr:uid="{00000000-0005-0000-0000-000042320000}"/>
    <cellStyle name="Normal 2 2 2 3 2 2 5 2 2 7" xfId="13546" xr:uid="{00000000-0005-0000-0000-000043320000}"/>
    <cellStyle name="Normal 2 2 2 3 2 2 5 2 2 7 2" xfId="13547" xr:uid="{00000000-0005-0000-0000-000044320000}"/>
    <cellStyle name="Normal 2 2 2 3 2 2 5 2 2 8" xfId="13548" xr:uid="{00000000-0005-0000-0000-000045320000}"/>
    <cellStyle name="Normal 2 2 2 3 2 2 5 2 2 8 2" xfId="13549" xr:uid="{00000000-0005-0000-0000-000046320000}"/>
    <cellStyle name="Normal 2 2 2 3 2 2 5 2 2 9" xfId="13550" xr:uid="{00000000-0005-0000-0000-000047320000}"/>
    <cellStyle name="Normal 2 2 2 3 2 2 5 2 2 9 2" xfId="13551" xr:uid="{00000000-0005-0000-0000-000048320000}"/>
    <cellStyle name="Normal 2 2 2 3 2 2 5 2 3" xfId="13552" xr:uid="{00000000-0005-0000-0000-000049320000}"/>
    <cellStyle name="Normal 2 2 2 3 2 2 5 2 3 2" xfId="13553" xr:uid="{00000000-0005-0000-0000-00004A320000}"/>
    <cellStyle name="Normal 2 2 2 3 2 2 5 2 4" xfId="13554" xr:uid="{00000000-0005-0000-0000-00004B320000}"/>
    <cellStyle name="Normal 2 2 2 3 2 2 5 2 4 2" xfId="13555" xr:uid="{00000000-0005-0000-0000-00004C320000}"/>
    <cellStyle name="Normal 2 2 2 3 2 2 5 2 5" xfId="13556" xr:uid="{00000000-0005-0000-0000-00004D320000}"/>
    <cellStyle name="Normal 2 2 2 3 2 2 5 2 5 2" xfId="13557" xr:uid="{00000000-0005-0000-0000-00004E320000}"/>
    <cellStyle name="Normal 2 2 2 3 2 2 5 2 6" xfId="13558" xr:uid="{00000000-0005-0000-0000-00004F320000}"/>
    <cellStyle name="Normal 2 2 2 3 2 2 5 2 6 2" xfId="13559" xr:uid="{00000000-0005-0000-0000-000050320000}"/>
    <cellStyle name="Normal 2 2 2 3 2 2 5 2 7" xfId="13560" xr:uid="{00000000-0005-0000-0000-000051320000}"/>
    <cellStyle name="Normal 2 2 2 3 2 2 5 2 7 2" xfId="13561" xr:uid="{00000000-0005-0000-0000-000052320000}"/>
    <cellStyle name="Normal 2 2 2 3 2 2 5 2 8" xfId="13562" xr:uid="{00000000-0005-0000-0000-000053320000}"/>
    <cellStyle name="Normal 2 2 2 3 2 2 5 2 8 2" xfId="13563" xr:uid="{00000000-0005-0000-0000-000054320000}"/>
    <cellStyle name="Normal 2 2 2 3 2 2 5 2 9" xfId="13564" xr:uid="{00000000-0005-0000-0000-000055320000}"/>
    <cellStyle name="Normal 2 2 2 3 2 2 5 2 9 2" xfId="13565" xr:uid="{00000000-0005-0000-0000-000056320000}"/>
    <cellStyle name="Normal 2 2 2 3 2 2 5 3" xfId="13566" xr:uid="{00000000-0005-0000-0000-000057320000}"/>
    <cellStyle name="Normal 2 2 2 3 2 2 5 3 10" xfId="13567" xr:uid="{00000000-0005-0000-0000-000058320000}"/>
    <cellStyle name="Normal 2 2 2 3 2 2 5 3 10 2" xfId="13568" xr:uid="{00000000-0005-0000-0000-000059320000}"/>
    <cellStyle name="Normal 2 2 2 3 2 2 5 3 11" xfId="13569" xr:uid="{00000000-0005-0000-0000-00005A320000}"/>
    <cellStyle name="Normal 2 2 2 3 2 2 5 3 2" xfId="13570" xr:uid="{00000000-0005-0000-0000-00005B320000}"/>
    <cellStyle name="Normal 2 2 2 3 2 2 5 3 2 2" xfId="13571" xr:uid="{00000000-0005-0000-0000-00005C320000}"/>
    <cellStyle name="Normal 2 2 2 3 2 2 5 3 3" xfId="13572" xr:uid="{00000000-0005-0000-0000-00005D320000}"/>
    <cellStyle name="Normal 2 2 2 3 2 2 5 3 3 2" xfId="13573" xr:uid="{00000000-0005-0000-0000-00005E320000}"/>
    <cellStyle name="Normal 2 2 2 3 2 2 5 3 4" xfId="13574" xr:uid="{00000000-0005-0000-0000-00005F320000}"/>
    <cellStyle name="Normal 2 2 2 3 2 2 5 3 4 2" xfId="13575" xr:uid="{00000000-0005-0000-0000-000060320000}"/>
    <cellStyle name="Normal 2 2 2 3 2 2 5 3 5" xfId="13576" xr:uid="{00000000-0005-0000-0000-000061320000}"/>
    <cellStyle name="Normal 2 2 2 3 2 2 5 3 5 2" xfId="13577" xr:uid="{00000000-0005-0000-0000-000062320000}"/>
    <cellStyle name="Normal 2 2 2 3 2 2 5 3 6" xfId="13578" xr:uid="{00000000-0005-0000-0000-000063320000}"/>
    <cellStyle name="Normal 2 2 2 3 2 2 5 3 6 2" xfId="13579" xr:uid="{00000000-0005-0000-0000-000064320000}"/>
    <cellStyle name="Normal 2 2 2 3 2 2 5 3 7" xfId="13580" xr:uid="{00000000-0005-0000-0000-000065320000}"/>
    <cellStyle name="Normal 2 2 2 3 2 2 5 3 7 2" xfId="13581" xr:uid="{00000000-0005-0000-0000-000066320000}"/>
    <cellStyle name="Normal 2 2 2 3 2 2 5 3 8" xfId="13582" xr:uid="{00000000-0005-0000-0000-000067320000}"/>
    <cellStyle name="Normal 2 2 2 3 2 2 5 3 8 2" xfId="13583" xr:uid="{00000000-0005-0000-0000-000068320000}"/>
    <cellStyle name="Normal 2 2 2 3 2 2 5 3 9" xfId="13584" xr:uid="{00000000-0005-0000-0000-000069320000}"/>
    <cellStyle name="Normal 2 2 2 3 2 2 5 3 9 2" xfId="13585" xr:uid="{00000000-0005-0000-0000-00006A320000}"/>
    <cellStyle name="Normal 2 2 2 3 2 2 5 4" xfId="13586" xr:uid="{00000000-0005-0000-0000-00006B320000}"/>
    <cellStyle name="Normal 2 2 2 3 2 2 5 4 2" xfId="13587" xr:uid="{00000000-0005-0000-0000-00006C320000}"/>
    <cellStyle name="Normal 2 2 2 3 2 2 5 5" xfId="13588" xr:uid="{00000000-0005-0000-0000-00006D320000}"/>
    <cellStyle name="Normal 2 2 2 3 2 2 5 5 2" xfId="13589" xr:uid="{00000000-0005-0000-0000-00006E320000}"/>
    <cellStyle name="Normal 2 2 2 3 2 2 5 6" xfId="13590" xr:uid="{00000000-0005-0000-0000-00006F320000}"/>
    <cellStyle name="Normal 2 2 2 3 2 2 5 6 2" xfId="13591" xr:uid="{00000000-0005-0000-0000-000070320000}"/>
    <cellStyle name="Normal 2 2 2 3 2 2 5 7" xfId="13592" xr:uid="{00000000-0005-0000-0000-000071320000}"/>
    <cellStyle name="Normal 2 2 2 3 2 2 5 7 2" xfId="13593" xr:uid="{00000000-0005-0000-0000-000072320000}"/>
    <cellStyle name="Normal 2 2 2 3 2 2 5 8" xfId="13594" xr:uid="{00000000-0005-0000-0000-000073320000}"/>
    <cellStyle name="Normal 2 2 2 3 2 2 5 8 2" xfId="13595" xr:uid="{00000000-0005-0000-0000-000074320000}"/>
    <cellStyle name="Normal 2 2 2 3 2 2 5 9" xfId="13596" xr:uid="{00000000-0005-0000-0000-000075320000}"/>
    <cellStyle name="Normal 2 2 2 3 2 2 5 9 2" xfId="13597" xr:uid="{00000000-0005-0000-0000-000076320000}"/>
    <cellStyle name="Normal 2 2 2 3 2 2 6" xfId="341" xr:uid="{00000000-0005-0000-0000-000077320000}"/>
    <cellStyle name="Normal 2 2 2 3 2 2 6 10" xfId="13598" xr:uid="{00000000-0005-0000-0000-000078320000}"/>
    <cellStyle name="Normal 2 2 2 3 2 2 6 10 2" xfId="13599" xr:uid="{00000000-0005-0000-0000-000079320000}"/>
    <cellStyle name="Normal 2 2 2 3 2 2 6 11" xfId="13600" xr:uid="{00000000-0005-0000-0000-00007A320000}"/>
    <cellStyle name="Normal 2 2 2 3 2 2 6 11 2" xfId="13601" xr:uid="{00000000-0005-0000-0000-00007B320000}"/>
    <cellStyle name="Normal 2 2 2 3 2 2 6 12" xfId="13602" xr:uid="{00000000-0005-0000-0000-00007C320000}"/>
    <cellStyle name="Normal 2 2 2 3 2 2 6 12 2" xfId="13603" xr:uid="{00000000-0005-0000-0000-00007D320000}"/>
    <cellStyle name="Normal 2 2 2 3 2 2 6 13" xfId="13604" xr:uid="{00000000-0005-0000-0000-00007E320000}"/>
    <cellStyle name="Normal 2 2 2 3 2 2 6 2" xfId="13605" xr:uid="{00000000-0005-0000-0000-00007F320000}"/>
    <cellStyle name="Normal 2 2 2 3 2 2 6 2 10" xfId="13606" xr:uid="{00000000-0005-0000-0000-000080320000}"/>
    <cellStyle name="Normal 2 2 2 3 2 2 6 2 10 2" xfId="13607" xr:uid="{00000000-0005-0000-0000-000081320000}"/>
    <cellStyle name="Normal 2 2 2 3 2 2 6 2 11" xfId="13608" xr:uid="{00000000-0005-0000-0000-000082320000}"/>
    <cellStyle name="Normal 2 2 2 3 2 2 6 2 11 2" xfId="13609" xr:uid="{00000000-0005-0000-0000-000083320000}"/>
    <cellStyle name="Normal 2 2 2 3 2 2 6 2 12" xfId="13610" xr:uid="{00000000-0005-0000-0000-000084320000}"/>
    <cellStyle name="Normal 2 2 2 3 2 2 6 2 2" xfId="13611" xr:uid="{00000000-0005-0000-0000-000085320000}"/>
    <cellStyle name="Normal 2 2 2 3 2 2 6 2 2 10" xfId="13612" xr:uid="{00000000-0005-0000-0000-000086320000}"/>
    <cellStyle name="Normal 2 2 2 3 2 2 6 2 2 10 2" xfId="13613" xr:uid="{00000000-0005-0000-0000-000087320000}"/>
    <cellStyle name="Normal 2 2 2 3 2 2 6 2 2 11" xfId="13614" xr:uid="{00000000-0005-0000-0000-000088320000}"/>
    <cellStyle name="Normal 2 2 2 3 2 2 6 2 2 2" xfId="13615" xr:uid="{00000000-0005-0000-0000-000089320000}"/>
    <cellStyle name="Normal 2 2 2 3 2 2 6 2 2 2 2" xfId="13616" xr:uid="{00000000-0005-0000-0000-00008A320000}"/>
    <cellStyle name="Normal 2 2 2 3 2 2 6 2 2 3" xfId="13617" xr:uid="{00000000-0005-0000-0000-00008B320000}"/>
    <cellStyle name="Normal 2 2 2 3 2 2 6 2 2 3 2" xfId="13618" xr:uid="{00000000-0005-0000-0000-00008C320000}"/>
    <cellStyle name="Normal 2 2 2 3 2 2 6 2 2 4" xfId="13619" xr:uid="{00000000-0005-0000-0000-00008D320000}"/>
    <cellStyle name="Normal 2 2 2 3 2 2 6 2 2 4 2" xfId="13620" xr:uid="{00000000-0005-0000-0000-00008E320000}"/>
    <cellStyle name="Normal 2 2 2 3 2 2 6 2 2 5" xfId="13621" xr:uid="{00000000-0005-0000-0000-00008F320000}"/>
    <cellStyle name="Normal 2 2 2 3 2 2 6 2 2 5 2" xfId="13622" xr:uid="{00000000-0005-0000-0000-000090320000}"/>
    <cellStyle name="Normal 2 2 2 3 2 2 6 2 2 6" xfId="13623" xr:uid="{00000000-0005-0000-0000-000091320000}"/>
    <cellStyle name="Normal 2 2 2 3 2 2 6 2 2 6 2" xfId="13624" xr:uid="{00000000-0005-0000-0000-000092320000}"/>
    <cellStyle name="Normal 2 2 2 3 2 2 6 2 2 7" xfId="13625" xr:uid="{00000000-0005-0000-0000-000093320000}"/>
    <cellStyle name="Normal 2 2 2 3 2 2 6 2 2 7 2" xfId="13626" xr:uid="{00000000-0005-0000-0000-000094320000}"/>
    <cellStyle name="Normal 2 2 2 3 2 2 6 2 2 8" xfId="13627" xr:uid="{00000000-0005-0000-0000-000095320000}"/>
    <cellStyle name="Normal 2 2 2 3 2 2 6 2 2 8 2" xfId="13628" xr:uid="{00000000-0005-0000-0000-000096320000}"/>
    <cellStyle name="Normal 2 2 2 3 2 2 6 2 2 9" xfId="13629" xr:uid="{00000000-0005-0000-0000-000097320000}"/>
    <cellStyle name="Normal 2 2 2 3 2 2 6 2 2 9 2" xfId="13630" xr:uid="{00000000-0005-0000-0000-000098320000}"/>
    <cellStyle name="Normal 2 2 2 3 2 2 6 2 3" xfId="13631" xr:uid="{00000000-0005-0000-0000-000099320000}"/>
    <cellStyle name="Normal 2 2 2 3 2 2 6 2 3 2" xfId="13632" xr:uid="{00000000-0005-0000-0000-00009A320000}"/>
    <cellStyle name="Normal 2 2 2 3 2 2 6 2 4" xfId="13633" xr:uid="{00000000-0005-0000-0000-00009B320000}"/>
    <cellStyle name="Normal 2 2 2 3 2 2 6 2 4 2" xfId="13634" xr:uid="{00000000-0005-0000-0000-00009C320000}"/>
    <cellStyle name="Normal 2 2 2 3 2 2 6 2 5" xfId="13635" xr:uid="{00000000-0005-0000-0000-00009D320000}"/>
    <cellStyle name="Normal 2 2 2 3 2 2 6 2 5 2" xfId="13636" xr:uid="{00000000-0005-0000-0000-00009E320000}"/>
    <cellStyle name="Normal 2 2 2 3 2 2 6 2 6" xfId="13637" xr:uid="{00000000-0005-0000-0000-00009F320000}"/>
    <cellStyle name="Normal 2 2 2 3 2 2 6 2 6 2" xfId="13638" xr:uid="{00000000-0005-0000-0000-0000A0320000}"/>
    <cellStyle name="Normal 2 2 2 3 2 2 6 2 7" xfId="13639" xr:uid="{00000000-0005-0000-0000-0000A1320000}"/>
    <cellStyle name="Normal 2 2 2 3 2 2 6 2 7 2" xfId="13640" xr:uid="{00000000-0005-0000-0000-0000A2320000}"/>
    <cellStyle name="Normal 2 2 2 3 2 2 6 2 8" xfId="13641" xr:uid="{00000000-0005-0000-0000-0000A3320000}"/>
    <cellStyle name="Normal 2 2 2 3 2 2 6 2 8 2" xfId="13642" xr:uid="{00000000-0005-0000-0000-0000A4320000}"/>
    <cellStyle name="Normal 2 2 2 3 2 2 6 2 9" xfId="13643" xr:uid="{00000000-0005-0000-0000-0000A5320000}"/>
    <cellStyle name="Normal 2 2 2 3 2 2 6 2 9 2" xfId="13644" xr:uid="{00000000-0005-0000-0000-0000A6320000}"/>
    <cellStyle name="Normal 2 2 2 3 2 2 6 3" xfId="13645" xr:uid="{00000000-0005-0000-0000-0000A7320000}"/>
    <cellStyle name="Normal 2 2 2 3 2 2 6 3 10" xfId="13646" xr:uid="{00000000-0005-0000-0000-0000A8320000}"/>
    <cellStyle name="Normal 2 2 2 3 2 2 6 3 10 2" xfId="13647" xr:uid="{00000000-0005-0000-0000-0000A9320000}"/>
    <cellStyle name="Normal 2 2 2 3 2 2 6 3 11" xfId="13648" xr:uid="{00000000-0005-0000-0000-0000AA320000}"/>
    <cellStyle name="Normal 2 2 2 3 2 2 6 3 2" xfId="13649" xr:uid="{00000000-0005-0000-0000-0000AB320000}"/>
    <cellStyle name="Normal 2 2 2 3 2 2 6 3 2 2" xfId="13650" xr:uid="{00000000-0005-0000-0000-0000AC320000}"/>
    <cellStyle name="Normal 2 2 2 3 2 2 6 3 3" xfId="13651" xr:uid="{00000000-0005-0000-0000-0000AD320000}"/>
    <cellStyle name="Normal 2 2 2 3 2 2 6 3 3 2" xfId="13652" xr:uid="{00000000-0005-0000-0000-0000AE320000}"/>
    <cellStyle name="Normal 2 2 2 3 2 2 6 3 4" xfId="13653" xr:uid="{00000000-0005-0000-0000-0000AF320000}"/>
    <cellStyle name="Normal 2 2 2 3 2 2 6 3 4 2" xfId="13654" xr:uid="{00000000-0005-0000-0000-0000B0320000}"/>
    <cellStyle name="Normal 2 2 2 3 2 2 6 3 5" xfId="13655" xr:uid="{00000000-0005-0000-0000-0000B1320000}"/>
    <cellStyle name="Normal 2 2 2 3 2 2 6 3 5 2" xfId="13656" xr:uid="{00000000-0005-0000-0000-0000B2320000}"/>
    <cellStyle name="Normal 2 2 2 3 2 2 6 3 6" xfId="13657" xr:uid="{00000000-0005-0000-0000-0000B3320000}"/>
    <cellStyle name="Normal 2 2 2 3 2 2 6 3 6 2" xfId="13658" xr:uid="{00000000-0005-0000-0000-0000B4320000}"/>
    <cellStyle name="Normal 2 2 2 3 2 2 6 3 7" xfId="13659" xr:uid="{00000000-0005-0000-0000-0000B5320000}"/>
    <cellStyle name="Normal 2 2 2 3 2 2 6 3 7 2" xfId="13660" xr:uid="{00000000-0005-0000-0000-0000B6320000}"/>
    <cellStyle name="Normal 2 2 2 3 2 2 6 3 8" xfId="13661" xr:uid="{00000000-0005-0000-0000-0000B7320000}"/>
    <cellStyle name="Normal 2 2 2 3 2 2 6 3 8 2" xfId="13662" xr:uid="{00000000-0005-0000-0000-0000B8320000}"/>
    <cellStyle name="Normal 2 2 2 3 2 2 6 3 9" xfId="13663" xr:uid="{00000000-0005-0000-0000-0000B9320000}"/>
    <cellStyle name="Normal 2 2 2 3 2 2 6 3 9 2" xfId="13664" xr:uid="{00000000-0005-0000-0000-0000BA320000}"/>
    <cellStyle name="Normal 2 2 2 3 2 2 6 4" xfId="13665" xr:uid="{00000000-0005-0000-0000-0000BB320000}"/>
    <cellStyle name="Normal 2 2 2 3 2 2 6 4 2" xfId="13666" xr:uid="{00000000-0005-0000-0000-0000BC320000}"/>
    <cellStyle name="Normal 2 2 2 3 2 2 6 5" xfId="13667" xr:uid="{00000000-0005-0000-0000-0000BD320000}"/>
    <cellStyle name="Normal 2 2 2 3 2 2 6 5 2" xfId="13668" xr:uid="{00000000-0005-0000-0000-0000BE320000}"/>
    <cellStyle name="Normal 2 2 2 3 2 2 6 6" xfId="13669" xr:uid="{00000000-0005-0000-0000-0000BF320000}"/>
    <cellStyle name="Normal 2 2 2 3 2 2 6 6 2" xfId="13670" xr:uid="{00000000-0005-0000-0000-0000C0320000}"/>
    <cellStyle name="Normal 2 2 2 3 2 2 6 7" xfId="13671" xr:uid="{00000000-0005-0000-0000-0000C1320000}"/>
    <cellStyle name="Normal 2 2 2 3 2 2 6 7 2" xfId="13672" xr:uid="{00000000-0005-0000-0000-0000C2320000}"/>
    <cellStyle name="Normal 2 2 2 3 2 2 6 8" xfId="13673" xr:uid="{00000000-0005-0000-0000-0000C3320000}"/>
    <cellStyle name="Normal 2 2 2 3 2 2 6 8 2" xfId="13674" xr:uid="{00000000-0005-0000-0000-0000C4320000}"/>
    <cellStyle name="Normal 2 2 2 3 2 2 6 9" xfId="13675" xr:uid="{00000000-0005-0000-0000-0000C5320000}"/>
    <cellStyle name="Normal 2 2 2 3 2 2 6 9 2" xfId="13676" xr:uid="{00000000-0005-0000-0000-0000C6320000}"/>
    <cellStyle name="Normal 2 2 2 3 2 2 7" xfId="342" xr:uid="{00000000-0005-0000-0000-0000C7320000}"/>
    <cellStyle name="Normal 2 2 2 3 2 20" xfId="13677" xr:uid="{00000000-0005-0000-0000-0000C8320000}"/>
    <cellStyle name="Normal 2 2 2 3 2 20 2" xfId="13678" xr:uid="{00000000-0005-0000-0000-0000C9320000}"/>
    <cellStyle name="Normal 2 2 2 3 2 21" xfId="13679" xr:uid="{00000000-0005-0000-0000-0000CA320000}"/>
    <cellStyle name="Normal 2 2 2 3 2 3" xfId="343" xr:uid="{00000000-0005-0000-0000-0000CB320000}"/>
    <cellStyle name="Normal 2 2 2 3 2 3 10" xfId="13680" xr:uid="{00000000-0005-0000-0000-0000CC320000}"/>
    <cellStyle name="Normal 2 2 2 3 2 3 10 2" xfId="13681" xr:uid="{00000000-0005-0000-0000-0000CD320000}"/>
    <cellStyle name="Normal 2 2 2 3 2 3 11" xfId="13682" xr:uid="{00000000-0005-0000-0000-0000CE320000}"/>
    <cellStyle name="Normal 2 2 2 3 2 3 11 2" xfId="13683" xr:uid="{00000000-0005-0000-0000-0000CF320000}"/>
    <cellStyle name="Normal 2 2 2 3 2 3 12" xfId="13684" xr:uid="{00000000-0005-0000-0000-0000D0320000}"/>
    <cellStyle name="Normal 2 2 2 3 2 3 12 2" xfId="13685" xr:uid="{00000000-0005-0000-0000-0000D1320000}"/>
    <cellStyle name="Normal 2 2 2 3 2 3 13" xfId="13686" xr:uid="{00000000-0005-0000-0000-0000D2320000}"/>
    <cellStyle name="Normal 2 2 2 3 2 3 2" xfId="13687" xr:uid="{00000000-0005-0000-0000-0000D3320000}"/>
    <cellStyle name="Normal 2 2 2 3 2 3 2 10" xfId="13688" xr:uid="{00000000-0005-0000-0000-0000D4320000}"/>
    <cellStyle name="Normal 2 2 2 3 2 3 2 10 2" xfId="13689" xr:uid="{00000000-0005-0000-0000-0000D5320000}"/>
    <cellStyle name="Normal 2 2 2 3 2 3 2 11" xfId="13690" xr:uid="{00000000-0005-0000-0000-0000D6320000}"/>
    <cellStyle name="Normal 2 2 2 3 2 3 2 11 2" xfId="13691" xr:uid="{00000000-0005-0000-0000-0000D7320000}"/>
    <cellStyle name="Normal 2 2 2 3 2 3 2 12" xfId="13692" xr:uid="{00000000-0005-0000-0000-0000D8320000}"/>
    <cellStyle name="Normal 2 2 2 3 2 3 2 2" xfId="13693" xr:uid="{00000000-0005-0000-0000-0000D9320000}"/>
    <cellStyle name="Normal 2 2 2 3 2 3 2 2 10" xfId="13694" xr:uid="{00000000-0005-0000-0000-0000DA320000}"/>
    <cellStyle name="Normal 2 2 2 3 2 3 2 2 10 2" xfId="13695" xr:uid="{00000000-0005-0000-0000-0000DB320000}"/>
    <cellStyle name="Normal 2 2 2 3 2 3 2 2 11" xfId="13696" xr:uid="{00000000-0005-0000-0000-0000DC320000}"/>
    <cellStyle name="Normal 2 2 2 3 2 3 2 2 2" xfId="13697" xr:uid="{00000000-0005-0000-0000-0000DD320000}"/>
    <cellStyle name="Normal 2 2 2 3 2 3 2 2 2 2" xfId="13698" xr:uid="{00000000-0005-0000-0000-0000DE320000}"/>
    <cellStyle name="Normal 2 2 2 3 2 3 2 2 3" xfId="13699" xr:uid="{00000000-0005-0000-0000-0000DF320000}"/>
    <cellStyle name="Normal 2 2 2 3 2 3 2 2 3 2" xfId="13700" xr:uid="{00000000-0005-0000-0000-0000E0320000}"/>
    <cellStyle name="Normal 2 2 2 3 2 3 2 2 4" xfId="13701" xr:uid="{00000000-0005-0000-0000-0000E1320000}"/>
    <cellStyle name="Normal 2 2 2 3 2 3 2 2 4 2" xfId="13702" xr:uid="{00000000-0005-0000-0000-0000E2320000}"/>
    <cellStyle name="Normal 2 2 2 3 2 3 2 2 5" xfId="13703" xr:uid="{00000000-0005-0000-0000-0000E3320000}"/>
    <cellStyle name="Normal 2 2 2 3 2 3 2 2 5 2" xfId="13704" xr:uid="{00000000-0005-0000-0000-0000E4320000}"/>
    <cellStyle name="Normal 2 2 2 3 2 3 2 2 6" xfId="13705" xr:uid="{00000000-0005-0000-0000-0000E5320000}"/>
    <cellStyle name="Normal 2 2 2 3 2 3 2 2 6 2" xfId="13706" xr:uid="{00000000-0005-0000-0000-0000E6320000}"/>
    <cellStyle name="Normal 2 2 2 3 2 3 2 2 7" xfId="13707" xr:uid="{00000000-0005-0000-0000-0000E7320000}"/>
    <cellStyle name="Normal 2 2 2 3 2 3 2 2 7 2" xfId="13708" xr:uid="{00000000-0005-0000-0000-0000E8320000}"/>
    <cellStyle name="Normal 2 2 2 3 2 3 2 2 8" xfId="13709" xr:uid="{00000000-0005-0000-0000-0000E9320000}"/>
    <cellStyle name="Normal 2 2 2 3 2 3 2 2 8 2" xfId="13710" xr:uid="{00000000-0005-0000-0000-0000EA320000}"/>
    <cellStyle name="Normal 2 2 2 3 2 3 2 2 9" xfId="13711" xr:uid="{00000000-0005-0000-0000-0000EB320000}"/>
    <cellStyle name="Normal 2 2 2 3 2 3 2 2 9 2" xfId="13712" xr:uid="{00000000-0005-0000-0000-0000EC320000}"/>
    <cellStyle name="Normal 2 2 2 3 2 3 2 3" xfId="13713" xr:uid="{00000000-0005-0000-0000-0000ED320000}"/>
    <cellStyle name="Normal 2 2 2 3 2 3 2 3 2" xfId="13714" xr:uid="{00000000-0005-0000-0000-0000EE320000}"/>
    <cellStyle name="Normal 2 2 2 3 2 3 2 4" xfId="13715" xr:uid="{00000000-0005-0000-0000-0000EF320000}"/>
    <cellStyle name="Normal 2 2 2 3 2 3 2 4 2" xfId="13716" xr:uid="{00000000-0005-0000-0000-0000F0320000}"/>
    <cellStyle name="Normal 2 2 2 3 2 3 2 5" xfId="13717" xr:uid="{00000000-0005-0000-0000-0000F1320000}"/>
    <cellStyle name="Normal 2 2 2 3 2 3 2 5 2" xfId="13718" xr:uid="{00000000-0005-0000-0000-0000F2320000}"/>
    <cellStyle name="Normal 2 2 2 3 2 3 2 6" xfId="13719" xr:uid="{00000000-0005-0000-0000-0000F3320000}"/>
    <cellStyle name="Normal 2 2 2 3 2 3 2 6 2" xfId="13720" xr:uid="{00000000-0005-0000-0000-0000F4320000}"/>
    <cellStyle name="Normal 2 2 2 3 2 3 2 7" xfId="13721" xr:uid="{00000000-0005-0000-0000-0000F5320000}"/>
    <cellStyle name="Normal 2 2 2 3 2 3 2 7 2" xfId="13722" xr:uid="{00000000-0005-0000-0000-0000F6320000}"/>
    <cellStyle name="Normal 2 2 2 3 2 3 2 8" xfId="13723" xr:uid="{00000000-0005-0000-0000-0000F7320000}"/>
    <cellStyle name="Normal 2 2 2 3 2 3 2 8 2" xfId="13724" xr:uid="{00000000-0005-0000-0000-0000F8320000}"/>
    <cellStyle name="Normal 2 2 2 3 2 3 2 9" xfId="13725" xr:uid="{00000000-0005-0000-0000-0000F9320000}"/>
    <cellStyle name="Normal 2 2 2 3 2 3 2 9 2" xfId="13726" xr:uid="{00000000-0005-0000-0000-0000FA320000}"/>
    <cellStyle name="Normal 2 2 2 3 2 3 3" xfId="13727" xr:uid="{00000000-0005-0000-0000-0000FB320000}"/>
    <cellStyle name="Normal 2 2 2 3 2 3 3 10" xfId="13728" xr:uid="{00000000-0005-0000-0000-0000FC320000}"/>
    <cellStyle name="Normal 2 2 2 3 2 3 3 10 2" xfId="13729" xr:uid="{00000000-0005-0000-0000-0000FD320000}"/>
    <cellStyle name="Normal 2 2 2 3 2 3 3 11" xfId="13730" xr:uid="{00000000-0005-0000-0000-0000FE320000}"/>
    <cellStyle name="Normal 2 2 2 3 2 3 3 2" xfId="13731" xr:uid="{00000000-0005-0000-0000-0000FF320000}"/>
    <cellStyle name="Normal 2 2 2 3 2 3 3 2 2" xfId="13732" xr:uid="{00000000-0005-0000-0000-000000330000}"/>
    <cellStyle name="Normal 2 2 2 3 2 3 3 3" xfId="13733" xr:uid="{00000000-0005-0000-0000-000001330000}"/>
    <cellStyle name="Normal 2 2 2 3 2 3 3 3 2" xfId="13734" xr:uid="{00000000-0005-0000-0000-000002330000}"/>
    <cellStyle name="Normal 2 2 2 3 2 3 3 4" xfId="13735" xr:uid="{00000000-0005-0000-0000-000003330000}"/>
    <cellStyle name="Normal 2 2 2 3 2 3 3 4 2" xfId="13736" xr:uid="{00000000-0005-0000-0000-000004330000}"/>
    <cellStyle name="Normal 2 2 2 3 2 3 3 5" xfId="13737" xr:uid="{00000000-0005-0000-0000-000005330000}"/>
    <cellStyle name="Normal 2 2 2 3 2 3 3 5 2" xfId="13738" xr:uid="{00000000-0005-0000-0000-000006330000}"/>
    <cellStyle name="Normal 2 2 2 3 2 3 3 6" xfId="13739" xr:uid="{00000000-0005-0000-0000-000007330000}"/>
    <cellStyle name="Normal 2 2 2 3 2 3 3 6 2" xfId="13740" xr:uid="{00000000-0005-0000-0000-000008330000}"/>
    <cellStyle name="Normal 2 2 2 3 2 3 3 7" xfId="13741" xr:uid="{00000000-0005-0000-0000-000009330000}"/>
    <cellStyle name="Normal 2 2 2 3 2 3 3 7 2" xfId="13742" xr:uid="{00000000-0005-0000-0000-00000A330000}"/>
    <cellStyle name="Normal 2 2 2 3 2 3 3 8" xfId="13743" xr:uid="{00000000-0005-0000-0000-00000B330000}"/>
    <cellStyle name="Normal 2 2 2 3 2 3 3 8 2" xfId="13744" xr:uid="{00000000-0005-0000-0000-00000C330000}"/>
    <cellStyle name="Normal 2 2 2 3 2 3 3 9" xfId="13745" xr:uid="{00000000-0005-0000-0000-00000D330000}"/>
    <cellStyle name="Normal 2 2 2 3 2 3 3 9 2" xfId="13746" xr:uid="{00000000-0005-0000-0000-00000E330000}"/>
    <cellStyle name="Normal 2 2 2 3 2 3 4" xfId="13747" xr:uid="{00000000-0005-0000-0000-00000F330000}"/>
    <cellStyle name="Normal 2 2 2 3 2 3 4 2" xfId="13748" xr:uid="{00000000-0005-0000-0000-000010330000}"/>
    <cellStyle name="Normal 2 2 2 3 2 3 5" xfId="13749" xr:uid="{00000000-0005-0000-0000-000011330000}"/>
    <cellStyle name="Normal 2 2 2 3 2 3 5 2" xfId="13750" xr:uid="{00000000-0005-0000-0000-000012330000}"/>
    <cellStyle name="Normal 2 2 2 3 2 3 6" xfId="13751" xr:uid="{00000000-0005-0000-0000-000013330000}"/>
    <cellStyle name="Normal 2 2 2 3 2 3 6 2" xfId="13752" xr:uid="{00000000-0005-0000-0000-000014330000}"/>
    <cellStyle name="Normal 2 2 2 3 2 3 7" xfId="13753" xr:uid="{00000000-0005-0000-0000-000015330000}"/>
    <cellStyle name="Normal 2 2 2 3 2 3 7 2" xfId="13754" xr:uid="{00000000-0005-0000-0000-000016330000}"/>
    <cellStyle name="Normal 2 2 2 3 2 3 8" xfId="13755" xr:uid="{00000000-0005-0000-0000-000017330000}"/>
    <cellStyle name="Normal 2 2 2 3 2 3 8 2" xfId="13756" xr:uid="{00000000-0005-0000-0000-000018330000}"/>
    <cellStyle name="Normal 2 2 2 3 2 3 9" xfId="13757" xr:uid="{00000000-0005-0000-0000-000019330000}"/>
    <cellStyle name="Normal 2 2 2 3 2 3 9 2" xfId="13758" xr:uid="{00000000-0005-0000-0000-00001A330000}"/>
    <cellStyle name="Normal 2 2 2 3 2 4" xfId="344" xr:uid="{00000000-0005-0000-0000-00001B330000}"/>
    <cellStyle name="Normal 2 2 2 3 2 4 10" xfId="13759" xr:uid="{00000000-0005-0000-0000-00001C330000}"/>
    <cellStyle name="Normal 2 2 2 3 2 4 10 2" xfId="13760" xr:uid="{00000000-0005-0000-0000-00001D330000}"/>
    <cellStyle name="Normal 2 2 2 3 2 4 11" xfId="13761" xr:uid="{00000000-0005-0000-0000-00001E330000}"/>
    <cellStyle name="Normal 2 2 2 3 2 4 11 2" xfId="13762" xr:uid="{00000000-0005-0000-0000-00001F330000}"/>
    <cellStyle name="Normal 2 2 2 3 2 4 12" xfId="13763" xr:uid="{00000000-0005-0000-0000-000020330000}"/>
    <cellStyle name="Normal 2 2 2 3 2 4 12 2" xfId="13764" xr:uid="{00000000-0005-0000-0000-000021330000}"/>
    <cellStyle name="Normal 2 2 2 3 2 4 13" xfId="13765" xr:uid="{00000000-0005-0000-0000-000022330000}"/>
    <cellStyle name="Normal 2 2 2 3 2 4 2" xfId="13766" xr:uid="{00000000-0005-0000-0000-000023330000}"/>
    <cellStyle name="Normal 2 2 2 3 2 4 2 10" xfId="13767" xr:uid="{00000000-0005-0000-0000-000024330000}"/>
    <cellStyle name="Normal 2 2 2 3 2 4 2 10 2" xfId="13768" xr:uid="{00000000-0005-0000-0000-000025330000}"/>
    <cellStyle name="Normal 2 2 2 3 2 4 2 11" xfId="13769" xr:uid="{00000000-0005-0000-0000-000026330000}"/>
    <cellStyle name="Normal 2 2 2 3 2 4 2 11 2" xfId="13770" xr:uid="{00000000-0005-0000-0000-000027330000}"/>
    <cellStyle name="Normal 2 2 2 3 2 4 2 12" xfId="13771" xr:uid="{00000000-0005-0000-0000-000028330000}"/>
    <cellStyle name="Normal 2 2 2 3 2 4 2 2" xfId="13772" xr:uid="{00000000-0005-0000-0000-000029330000}"/>
    <cellStyle name="Normal 2 2 2 3 2 4 2 2 10" xfId="13773" xr:uid="{00000000-0005-0000-0000-00002A330000}"/>
    <cellStyle name="Normal 2 2 2 3 2 4 2 2 10 2" xfId="13774" xr:uid="{00000000-0005-0000-0000-00002B330000}"/>
    <cellStyle name="Normal 2 2 2 3 2 4 2 2 11" xfId="13775" xr:uid="{00000000-0005-0000-0000-00002C330000}"/>
    <cellStyle name="Normal 2 2 2 3 2 4 2 2 2" xfId="13776" xr:uid="{00000000-0005-0000-0000-00002D330000}"/>
    <cellStyle name="Normal 2 2 2 3 2 4 2 2 2 2" xfId="13777" xr:uid="{00000000-0005-0000-0000-00002E330000}"/>
    <cellStyle name="Normal 2 2 2 3 2 4 2 2 3" xfId="13778" xr:uid="{00000000-0005-0000-0000-00002F330000}"/>
    <cellStyle name="Normal 2 2 2 3 2 4 2 2 3 2" xfId="13779" xr:uid="{00000000-0005-0000-0000-000030330000}"/>
    <cellStyle name="Normal 2 2 2 3 2 4 2 2 4" xfId="13780" xr:uid="{00000000-0005-0000-0000-000031330000}"/>
    <cellStyle name="Normal 2 2 2 3 2 4 2 2 4 2" xfId="13781" xr:uid="{00000000-0005-0000-0000-000032330000}"/>
    <cellStyle name="Normal 2 2 2 3 2 4 2 2 5" xfId="13782" xr:uid="{00000000-0005-0000-0000-000033330000}"/>
    <cellStyle name="Normal 2 2 2 3 2 4 2 2 5 2" xfId="13783" xr:uid="{00000000-0005-0000-0000-000034330000}"/>
    <cellStyle name="Normal 2 2 2 3 2 4 2 2 6" xfId="13784" xr:uid="{00000000-0005-0000-0000-000035330000}"/>
    <cellStyle name="Normal 2 2 2 3 2 4 2 2 6 2" xfId="13785" xr:uid="{00000000-0005-0000-0000-000036330000}"/>
    <cellStyle name="Normal 2 2 2 3 2 4 2 2 7" xfId="13786" xr:uid="{00000000-0005-0000-0000-000037330000}"/>
    <cellStyle name="Normal 2 2 2 3 2 4 2 2 7 2" xfId="13787" xr:uid="{00000000-0005-0000-0000-000038330000}"/>
    <cellStyle name="Normal 2 2 2 3 2 4 2 2 8" xfId="13788" xr:uid="{00000000-0005-0000-0000-000039330000}"/>
    <cellStyle name="Normal 2 2 2 3 2 4 2 2 8 2" xfId="13789" xr:uid="{00000000-0005-0000-0000-00003A330000}"/>
    <cellStyle name="Normal 2 2 2 3 2 4 2 2 9" xfId="13790" xr:uid="{00000000-0005-0000-0000-00003B330000}"/>
    <cellStyle name="Normal 2 2 2 3 2 4 2 2 9 2" xfId="13791" xr:uid="{00000000-0005-0000-0000-00003C330000}"/>
    <cellStyle name="Normal 2 2 2 3 2 4 2 3" xfId="13792" xr:uid="{00000000-0005-0000-0000-00003D330000}"/>
    <cellStyle name="Normal 2 2 2 3 2 4 2 3 2" xfId="13793" xr:uid="{00000000-0005-0000-0000-00003E330000}"/>
    <cellStyle name="Normal 2 2 2 3 2 4 2 4" xfId="13794" xr:uid="{00000000-0005-0000-0000-00003F330000}"/>
    <cellStyle name="Normal 2 2 2 3 2 4 2 4 2" xfId="13795" xr:uid="{00000000-0005-0000-0000-000040330000}"/>
    <cellStyle name="Normal 2 2 2 3 2 4 2 5" xfId="13796" xr:uid="{00000000-0005-0000-0000-000041330000}"/>
    <cellStyle name="Normal 2 2 2 3 2 4 2 5 2" xfId="13797" xr:uid="{00000000-0005-0000-0000-000042330000}"/>
    <cellStyle name="Normal 2 2 2 3 2 4 2 6" xfId="13798" xr:uid="{00000000-0005-0000-0000-000043330000}"/>
    <cellStyle name="Normal 2 2 2 3 2 4 2 6 2" xfId="13799" xr:uid="{00000000-0005-0000-0000-000044330000}"/>
    <cellStyle name="Normal 2 2 2 3 2 4 2 7" xfId="13800" xr:uid="{00000000-0005-0000-0000-000045330000}"/>
    <cellStyle name="Normal 2 2 2 3 2 4 2 7 2" xfId="13801" xr:uid="{00000000-0005-0000-0000-000046330000}"/>
    <cellStyle name="Normal 2 2 2 3 2 4 2 8" xfId="13802" xr:uid="{00000000-0005-0000-0000-000047330000}"/>
    <cellStyle name="Normal 2 2 2 3 2 4 2 8 2" xfId="13803" xr:uid="{00000000-0005-0000-0000-000048330000}"/>
    <cellStyle name="Normal 2 2 2 3 2 4 2 9" xfId="13804" xr:uid="{00000000-0005-0000-0000-000049330000}"/>
    <cellStyle name="Normal 2 2 2 3 2 4 2 9 2" xfId="13805" xr:uid="{00000000-0005-0000-0000-00004A330000}"/>
    <cellStyle name="Normal 2 2 2 3 2 4 3" xfId="13806" xr:uid="{00000000-0005-0000-0000-00004B330000}"/>
    <cellStyle name="Normal 2 2 2 3 2 4 3 10" xfId="13807" xr:uid="{00000000-0005-0000-0000-00004C330000}"/>
    <cellStyle name="Normal 2 2 2 3 2 4 3 10 2" xfId="13808" xr:uid="{00000000-0005-0000-0000-00004D330000}"/>
    <cellStyle name="Normal 2 2 2 3 2 4 3 11" xfId="13809" xr:uid="{00000000-0005-0000-0000-00004E330000}"/>
    <cellStyle name="Normal 2 2 2 3 2 4 3 2" xfId="13810" xr:uid="{00000000-0005-0000-0000-00004F330000}"/>
    <cellStyle name="Normal 2 2 2 3 2 4 3 2 2" xfId="13811" xr:uid="{00000000-0005-0000-0000-000050330000}"/>
    <cellStyle name="Normal 2 2 2 3 2 4 3 3" xfId="13812" xr:uid="{00000000-0005-0000-0000-000051330000}"/>
    <cellStyle name="Normal 2 2 2 3 2 4 3 3 2" xfId="13813" xr:uid="{00000000-0005-0000-0000-000052330000}"/>
    <cellStyle name="Normal 2 2 2 3 2 4 3 4" xfId="13814" xr:uid="{00000000-0005-0000-0000-000053330000}"/>
    <cellStyle name="Normal 2 2 2 3 2 4 3 4 2" xfId="13815" xr:uid="{00000000-0005-0000-0000-000054330000}"/>
    <cellStyle name="Normal 2 2 2 3 2 4 3 5" xfId="13816" xr:uid="{00000000-0005-0000-0000-000055330000}"/>
    <cellStyle name="Normal 2 2 2 3 2 4 3 5 2" xfId="13817" xr:uid="{00000000-0005-0000-0000-000056330000}"/>
    <cellStyle name="Normal 2 2 2 3 2 4 3 6" xfId="13818" xr:uid="{00000000-0005-0000-0000-000057330000}"/>
    <cellStyle name="Normal 2 2 2 3 2 4 3 6 2" xfId="13819" xr:uid="{00000000-0005-0000-0000-000058330000}"/>
    <cellStyle name="Normal 2 2 2 3 2 4 3 7" xfId="13820" xr:uid="{00000000-0005-0000-0000-000059330000}"/>
    <cellStyle name="Normal 2 2 2 3 2 4 3 7 2" xfId="13821" xr:uid="{00000000-0005-0000-0000-00005A330000}"/>
    <cellStyle name="Normal 2 2 2 3 2 4 3 8" xfId="13822" xr:uid="{00000000-0005-0000-0000-00005B330000}"/>
    <cellStyle name="Normal 2 2 2 3 2 4 3 8 2" xfId="13823" xr:uid="{00000000-0005-0000-0000-00005C330000}"/>
    <cellStyle name="Normal 2 2 2 3 2 4 3 9" xfId="13824" xr:uid="{00000000-0005-0000-0000-00005D330000}"/>
    <cellStyle name="Normal 2 2 2 3 2 4 3 9 2" xfId="13825" xr:uid="{00000000-0005-0000-0000-00005E330000}"/>
    <cellStyle name="Normal 2 2 2 3 2 4 4" xfId="13826" xr:uid="{00000000-0005-0000-0000-00005F330000}"/>
    <cellStyle name="Normal 2 2 2 3 2 4 4 2" xfId="13827" xr:uid="{00000000-0005-0000-0000-000060330000}"/>
    <cellStyle name="Normal 2 2 2 3 2 4 5" xfId="13828" xr:uid="{00000000-0005-0000-0000-000061330000}"/>
    <cellStyle name="Normal 2 2 2 3 2 4 5 2" xfId="13829" xr:uid="{00000000-0005-0000-0000-000062330000}"/>
    <cellStyle name="Normal 2 2 2 3 2 4 6" xfId="13830" xr:uid="{00000000-0005-0000-0000-000063330000}"/>
    <cellStyle name="Normal 2 2 2 3 2 4 6 2" xfId="13831" xr:uid="{00000000-0005-0000-0000-000064330000}"/>
    <cellStyle name="Normal 2 2 2 3 2 4 7" xfId="13832" xr:uid="{00000000-0005-0000-0000-000065330000}"/>
    <cellStyle name="Normal 2 2 2 3 2 4 7 2" xfId="13833" xr:uid="{00000000-0005-0000-0000-000066330000}"/>
    <cellStyle name="Normal 2 2 2 3 2 4 8" xfId="13834" xr:uid="{00000000-0005-0000-0000-000067330000}"/>
    <cellStyle name="Normal 2 2 2 3 2 4 8 2" xfId="13835" xr:uid="{00000000-0005-0000-0000-000068330000}"/>
    <cellStyle name="Normal 2 2 2 3 2 4 9" xfId="13836" xr:uid="{00000000-0005-0000-0000-000069330000}"/>
    <cellStyle name="Normal 2 2 2 3 2 4 9 2" xfId="13837" xr:uid="{00000000-0005-0000-0000-00006A330000}"/>
    <cellStyle name="Normal 2 2 2 3 2 5" xfId="345" xr:uid="{00000000-0005-0000-0000-00006B330000}"/>
    <cellStyle name="Normal 2 2 2 3 2 5 10" xfId="13838" xr:uid="{00000000-0005-0000-0000-00006C330000}"/>
    <cellStyle name="Normal 2 2 2 3 2 5 10 2" xfId="13839" xr:uid="{00000000-0005-0000-0000-00006D330000}"/>
    <cellStyle name="Normal 2 2 2 3 2 5 11" xfId="13840" xr:uid="{00000000-0005-0000-0000-00006E330000}"/>
    <cellStyle name="Normal 2 2 2 3 2 5 11 2" xfId="13841" xr:uid="{00000000-0005-0000-0000-00006F330000}"/>
    <cellStyle name="Normal 2 2 2 3 2 5 12" xfId="13842" xr:uid="{00000000-0005-0000-0000-000070330000}"/>
    <cellStyle name="Normal 2 2 2 3 2 5 12 2" xfId="13843" xr:uid="{00000000-0005-0000-0000-000071330000}"/>
    <cellStyle name="Normal 2 2 2 3 2 5 13" xfId="13844" xr:uid="{00000000-0005-0000-0000-000072330000}"/>
    <cellStyle name="Normal 2 2 2 3 2 5 2" xfId="13845" xr:uid="{00000000-0005-0000-0000-000073330000}"/>
    <cellStyle name="Normal 2 2 2 3 2 5 2 10" xfId="13846" xr:uid="{00000000-0005-0000-0000-000074330000}"/>
    <cellStyle name="Normal 2 2 2 3 2 5 2 10 2" xfId="13847" xr:uid="{00000000-0005-0000-0000-000075330000}"/>
    <cellStyle name="Normal 2 2 2 3 2 5 2 11" xfId="13848" xr:uid="{00000000-0005-0000-0000-000076330000}"/>
    <cellStyle name="Normal 2 2 2 3 2 5 2 11 2" xfId="13849" xr:uid="{00000000-0005-0000-0000-000077330000}"/>
    <cellStyle name="Normal 2 2 2 3 2 5 2 12" xfId="13850" xr:uid="{00000000-0005-0000-0000-000078330000}"/>
    <cellStyle name="Normal 2 2 2 3 2 5 2 2" xfId="13851" xr:uid="{00000000-0005-0000-0000-000079330000}"/>
    <cellStyle name="Normal 2 2 2 3 2 5 2 2 10" xfId="13852" xr:uid="{00000000-0005-0000-0000-00007A330000}"/>
    <cellStyle name="Normal 2 2 2 3 2 5 2 2 10 2" xfId="13853" xr:uid="{00000000-0005-0000-0000-00007B330000}"/>
    <cellStyle name="Normal 2 2 2 3 2 5 2 2 11" xfId="13854" xr:uid="{00000000-0005-0000-0000-00007C330000}"/>
    <cellStyle name="Normal 2 2 2 3 2 5 2 2 2" xfId="13855" xr:uid="{00000000-0005-0000-0000-00007D330000}"/>
    <cellStyle name="Normal 2 2 2 3 2 5 2 2 2 2" xfId="13856" xr:uid="{00000000-0005-0000-0000-00007E330000}"/>
    <cellStyle name="Normal 2 2 2 3 2 5 2 2 3" xfId="13857" xr:uid="{00000000-0005-0000-0000-00007F330000}"/>
    <cellStyle name="Normal 2 2 2 3 2 5 2 2 3 2" xfId="13858" xr:uid="{00000000-0005-0000-0000-000080330000}"/>
    <cellStyle name="Normal 2 2 2 3 2 5 2 2 4" xfId="13859" xr:uid="{00000000-0005-0000-0000-000081330000}"/>
    <cellStyle name="Normal 2 2 2 3 2 5 2 2 4 2" xfId="13860" xr:uid="{00000000-0005-0000-0000-000082330000}"/>
    <cellStyle name="Normal 2 2 2 3 2 5 2 2 5" xfId="13861" xr:uid="{00000000-0005-0000-0000-000083330000}"/>
    <cellStyle name="Normal 2 2 2 3 2 5 2 2 5 2" xfId="13862" xr:uid="{00000000-0005-0000-0000-000084330000}"/>
    <cellStyle name="Normal 2 2 2 3 2 5 2 2 6" xfId="13863" xr:uid="{00000000-0005-0000-0000-000085330000}"/>
    <cellStyle name="Normal 2 2 2 3 2 5 2 2 6 2" xfId="13864" xr:uid="{00000000-0005-0000-0000-000086330000}"/>
    <cellStyle name="Normal 2 2 2 3 2 5 2 2 7" xfId="13865" xr:uid="{00000000-0005-0000-0000-000087330000}"/>
    <cellStyle name="Normal 2 2 2 3 2 5 2 2 7 2" xfId="13866" xr:uid="{00000000-0005-0000-0000-000088330000}"/>
    <cellStyle name="Normal 2 2 2 3 2 5 2 2 8" xfId="13867" xr:uid="{00000000-0005-0000-0000-000089330000}"/>
    <cellStyle name="Normal 2 2 2 3 2 5 2 2 8 2" xfId="13868" xr:uid="{00000000-0005-0000-0000-00008A330000}"/>
    <cellStyle name="Normal 2 2 2 3 2 5 2 2 9" xfId="13869" xr:uid="{00000000-0005-0000-0000-00008B330000}"/>
    <cellStyle name="Normal 2 2 2 3 2 5 2 2 9 2" xfId="13870" xr:uid="{00000000-0005-0000-0000-00008C330000}"/>
    <cellStyle name="Normal 2 2 2 3 2 5 2 3" xfId="13871" xr:uid="{00000000-0005-0000-0000-00008D330000}"/>
    <cellStyle name="Normal 2 2 2 3 2 5 2 3 2" xfId="13872" xr:uid="{00000000-0005-0000-0000-00008E330000}"/>
    <cellStyle name="Normal 2 2 2 3 2 5 2 4" xfId="13873" xr:uid="{00000000-0005-0000-0000-00008F330000}"/>
    <cellStyle name="Normal 2 2 2 3 2 5 2 4 2" xfId="13874" xr:uid="{00000000-0005-0000-0000-000090330000}"/>
    <cellStyle name="Normal 2 2 2 3 2 5 2 5" xfId="13875" xr:uid="{00000000-0005-0000-0000-000091330000}"/>
    <cellStyle name="Normal 2 2 2 3 2 5 2 5 2" xfId="13876" xr:uid="{00000000-0005-0000-0000-000092330000}"/>
    <cellStyle name="Normal 2 2 2 3 2 5 2 6" xfId="13877" xr:uid="{00000000-0005-0000-0000-000093330000}"/>
    <cellStyle name="Normal 2 2 2 3 2 5 2 6 2" xfId="13878" xr:uid="{00000000-0005-0000-0000-000094330000}"/>
    <cellStyle name="Normal 2 2 2 3 2 5 2 7" xfId="13879" xr:uid="{00000000-0005-0000-0000-000095330000}"/>
    <cellStyle name="Normal 2 2 2 3 2 5 2 7 2" xfId="13880" xr:uid="{00000000-0005-0000-0000-000096330000}"/>
    <cellStyle name="Normal 2 2 2 3 2 5 2 8" xfId="13881" xr:uid="{00000000-0005-0000-0000-000097330000}"/>
    <cellStyle name="Normal 2 2 2 3 2 5 2 8 2" xfId="13882" xr:uid="{00000000-0005-0000-0000-000098330000}"/>
    <cellStyle name="Normal 2 2 2 3 2 5 2 9" xfId="13883" xr:uid="{00000000-0005-0000-0000-000099330000}"/>
    <cellStyle name="Normal 2 2 2 3 2 5 2 9 2" xfId="13884" xr:uid="{00000000-0005-0000-0000-00009A330000}"/>
    <cellStyle name="Normal 2 2 2 3 2 5 3" xfId="13885" xr:uid="{00000000-0005-0000-0000-00009B330000}"/>
    <cellStyle name="Normal 2 2 2 3 2 5 3 10" xfId="13886" xr:uid="{00000000-0005-0000-0000-00009C330000}"/>
    <cellStyle name="Normal 2 2 2 3 2 5 3 10 2" xfId="13887" xr:uid="{00000000-0005-0000-0000-00009D330000}"/>
    <cellStyle name="Normal 2 2 2 3 2 5 3 11" xfId="13888" xr:uid="{00000000-0005-0000-0000-00009E330000}"/>
    <cellStyle name="Normal 2 2 2 3 2 5 3 2" xfId="13889" xr:uid="{00000000-0005-0000-0000-00009F330000}"/>
    <cellStyle name="Normal 2 2 2 3 2 5 3 2 2" xfId="13890" xr:uid="{00000000-0005-0000-0000-0000A0330000}"/>
    <cellStyle name="Normal 2 2 2 3 2 5 3 3" xfId="13891" xr:uid="{00000000-0005-0000-0000-0000A1330000}"/>
    <cellStyle name="Normal 2 2 2 3 2 5 3 3 2" xfId="13892" xr:uid="{00000000-0005-0000-0000-0000A2330000}"/>
    <cellStyle name="Normal 2 2 2 3 2 5 3 4" xfId="13893" xr:uid="{00000000-0005-0000-0000-0000A3330000}"/>
    <cellStyle name="Normal 2 2 2 3 2 5 3 4 2" xfId="13894" xr:uid="{00000000-0005-0000-0000-0000A4330000}"/>
    <cellStyle name="Normal 2 2 2 3 2 5 3 5" xfId="13895" xr:uid="{00000000-0005-0000-0000-0000A5330000}"/>
    <cellStyle name="Normal 2 2 2 3 2 5 3 5 2" xfId="13896" xr:uid="{00000000-0005-0000-0000-0000A6330000}"/>
    <cellStyle name="Normal 2 2 2 3 2 5 3 6" xfId="13897" xr:uid="{00000000-0005-0000-0000-0000A7330000}"/>
    <cellStyle name="Normal 2 2 2 3 2 5 3 6 2" xfId="13898" xr:uid="{00000000-0005-0000-0000-0000A8330000}"/>
    <cellStyle name="Normal 2 2 2 3 2 5 3 7" xfId="13899" xr:uid="{00000000-0005-0000-0000-0000A9330000}"/>
    <cellStyle name="Normal 2 2 2 3 2 5 3 7 2" xfId="13900" xr:uid="{00000000-0005-0000-0000-0000AA330000}"/>
    <cellStyle name="Normal 2 2 2 3 2 5 3 8" xfId="13901" xr:uid="{00000000-0005-0000-0000-0000AB330000}"/>
    <cellStyle name="Normal 2 2 2 3 2 5 3 8 2" xfId="13902" xr:uid="{00000000-0005-0000-0000-0000AC330000}"/>
    <cellStyle name="Normal 2 2 2 3 2 5 3 9" xfId="13903" xr:uid="{00000000-0005-0000-0000-0000AD330000}"/>
    <cellStyle name="Normal 2 2 2 3 2 5 3 9 2" xfId="13904" xr:uid="{00000000-0005-0000-0000-0000AE330000}"/>
    <cellStyle name="Normal 2 2 2 3 2 5 4" xfId="13905" xr:uid="{00000000-0005-0000-0000-0000AF330000}"/>
    <cellStyle name="Normal 2 2 2 3 2 5 4 2" xfId="13906" xr:uid="{00000000-0005-0000-0000-0000B0330000}"/>
    <cellStyle name="Normal 2 2 2 3 2 5 5" xfId="13907" xr:uid="{00000000-0005-0000-0000-0000B1330000}"/>
    <cellStyle name="Normal 2 2 2 3 2 5 5 2" xfId="13908" xr:uid="{00000000-0005-0000-0000-0000B2330000}"/>
    <cellStyle name="Normal 2 2 2 3 2 5 6" xfId="13909" xr:uid="{00000000-0005-0000-0000-0000B3330000}"/>
    <cellStyle name="Normal 2 2 2 3 2 5 6 2" xfId="13910" xr:uid="{00000000-0005-0000-0000-0000B4330000}"/>
    <cellStyle name="Normal 2 2 2 3 2 5 7" xfId="13911" xr:uid="{00000000-0005-0000-0000-0000B5330000}"/>
    <cellStyle name="Normal 2 2 2 3 2 5 7 2" xfId="13912" xr:uid="{00000000-0005-0000-0000-0000B6330000}"/>
    <cellStyle name="Normal 2 2 2 3 2 5 8" xfId="13913" xr:uid="{00000000-0005-0000-0000-0000B7330000}"/>
    <cellStyle name="Normal 2 2 2 3 2 5 8 2" xfId="13914" xr:uid="{00000000-0005-0000-0000-0000B8330000}"/>
    <cellStyle name="Normal 2 2 2 3 2 5 9" xfId="13915" xr:uid="{00000000-0005-0000-0000-0000B9330000}"/>
    <cellStyle name="Normal 2 2 2 3 2 5 9 2" xfId="13916" xr:uid="{00000000-0005-0000-0000-0000BA330000}"/>
    <cellStyle name="Normal 2 2 2 3 2 6" xfId="346" xr:uid="{00000000-0005-0000-0000-0000BB330000}"/>
    <cellStyle name="Normal 2 2 2 3 2 6 2" xfId="347" xr:uid="{00000000-0005-0000-0000-0000BC330000}"/>
    <cellStyle name="Normal 2 2 2 3 2 6 2 10" xfId="13917" xr:uid="{00000000-0005-0000-0000-0000BD330000}"/>
    <cellStyle name="Normal 2 2 2 3 2 6 2 10 2" xfId="13918" xr:uid="{00000000-0005-0000-0000-0000BE330000}"/>
    <cellStyle name="Normal 2 2 2 3 2 6 2 11" xfId="13919" xr:uid="{00000000-0005-0000-0000-0000BF330000}"/>
    <cellStyle name="Normal 2 2 2 3 2 6 2 11 2" xfId="13920" xr:uid="{00000000-0005-0000-0000-0000C0330000}"/>
    <cellStyle name="Normal 2 2 2 3 2 6 2 12" xfId="13921" xr:uid="{00000000-0005-0000-0000-0000C1330000}"/>
    <cellStyle name="Normal 2 2 2 3 2 6 2 12 2" xfId="13922" xr:uid="{00000000-0005-0000-0000-0000C2330000}"/>
    <cellStyle name="Normal 2 2 2 3 2 6 2 13" xfId="13923" xr:uid="{00000000-0005-0000-0000-0000C3330000}"/>
    <cellStyle name="Normal 2 2 2 3 2 6 2 2" xfId="13924" xr:uid="{00000000-0005-0000-0000-0000C4330000}"/>
    <cellStyle name="Normal 2 2 2 3 2 6 2 2 10" xfId="13925" xr:uid="{00000000-0005-0000-0000-0000C5330000}"/>
    <cellStyle name="Normal 2 2 2 3 2 6 2 2 10 2" xfId="13926" xr:uid="{00000000-0005-0000-0000-0000C6330000}"/>
    <cellStyle name="Normal 2 2 2 3 2 6 2 2 11" xfId="13927" xr:uid="{00000000-0005-0000-0000-0000C7330000}"/>
    <cellStyle name="Normal 2 2 2 3 2 6 2 2 11 2" xfId="13928" xr:uid="{00000000-0005-0000-0000-0000C8330000}"/>
    <cellStyle name="Normal 2 2 2 3 2 6 2 2 12" xfId="13929" xr:uid="{00000000-0005-0000-0000-0000C9330000}"/>
    <cellStyle name="Normal 2 2 2 3 2 6 2 2 2" xfId="13930" xr:uid="{00000000-0005-0000-0000-0000CA330000}"/>
    <cellStyle name="Normal 2 2 2 3 2 6 2 2 2 10" xfId="13931" xr:uid="{00000000-0005-0000-0000-0000CB330000}"/>
    <cellStyle name="Normal 2 2 2 3 2 6 2 2 2 10 2" xfId="13932" xr:uid="{00000000-0005-0000-0000-0000CC330000}"/>
    <cellStyle name="Normal 2 2 2 3 2 6 2 2 2 11" xfId="13933" xr:uid="{00000000-0005-0000-0000-0000CD330000}"/>
    <cellStyle name="Normal 2 2 2 3 2 6 2 2 2 2" xfId="13934" xr:uid="{00000000-0005-0000-0000-0000CE330000}"/>
    <cellStyle name="Normal 2 2 2 3 2 6 2 2 2 2 2" xfId="13935" xr:uid="{00000000-0005-0000-0000-0000CF330000}"/>
    <cellStyle name="Normal 2 2 2 3 2 6 2 2 2 3" xfId="13936" xr:uid="{00000000-0005-0000-0000-0000D0330000}"/>
    <cellStyle name="Normal 2 2 2 3 2 6 2 2 2 3 2" xfId="13937" xr:uid="{00000000-0005-0000-0000-0000D1330000}"/>
    <cellStyle name="Normal 2 2 2 3 2 6 2 2 2 4" xfId="13938" xr:uid="{00000000-0005-0000-0000-0000D2330000}"/>
    <cellStyle name="Normal 2 2 2 3 2 6 2 2 2 4 2" xfId="13939" xr:uid="{00000000-0005-0000-0000-0000D3330000}"/>
    <cellStyle name="Normal 2 2 2 3 2 6 2 2 2 5" xfId="13940" xr:uid="{00000000-0005-0000-0000-0000D4330000}"/>
    <cellStyle name="Normal 2 2 2 3 2 6 2 2 2 5 2" xfId="13941" xr:uid="{00000000-0005-0000-0000-0000D5330000}"/>
    <cellStyle name="Normal 2 2 2 3 2 6 2 2 2 6" xfId="13942" xr:uid="{00000000-0005-0000-0000-0000D6330000}"/>
    <cellStyle name="Normal 2 2 2 3 2 6 2 2 2 6 2" xfId="13943" xr:uid="{00000000-0005-0000-0000-0000D7330000}"/>
    <cellStyle name="Normal 2 2 2 3 2 6 2 2 2 7" xfId="13944" xr:uid="{00000000-0005-0000-0000-0000D8330000}"/>
    <cellStyle name="Normal 2 2 2 3 2 6 2 2 2 7 2" xfId="13945" xr:uid="{00000000-0005-0000-0000-0000D9330000}"/>
    <cellStyle name="Normal 2 2 2 3 2 6 2 2 2 8" xfId="13946" xr:uid="{00000000-0005-0000-0000-0000DA330000}"/>
    <cellStyle name="Normal 2 2 2 3 2 6 2 2 2 8 2" xfId="13947" xr:uid="{00000000-0005-0000-0000-0000DB330000}"/>
    <cellStyle name="Normal 2 2 2 3 2 6 2 2 2 9" xfId="13948" xr:uid="{00000000-0005-0000-0000-0000DC330000}"/>
    <cellStyle name="Normal 2 2 2 3 2 6 2 2 2 9 2" xfId="13949" xr:uid="{00000000-0005-0000-0000-0000DD330000}"/>
    <cellStyle name="Normal 2 2 2 3 2 6 2 2 3" xfId="13950" xr:uid="{00000000-0005-0000-0000-0000DE330000}"/>
    <cellStyle name="Normal 2 2 2 3 2 6 2 2 3 2" xfId="13951" xr:uid="{00000000-0005-0000-0000-0000DF330000}"/>
    <cellStyle name="Normal 2 2 2 3 2 6 2 2 4" xfId="13952" xr:uid="{00000000-0005-0000-0000-0000E0330000}"/>
    <cellStyle name="Normal 2 2 2 3 2 6 2 2 4 2" xfId="13953" xr:uid="{00000000-0005-0000-0000-0000E1330000}"/>
    <cellStyle name="Normal 2 2 2 3 2 6 2 2 5" xfId="13954" xr:uid="{00000000-0005-0000-0000-0000E2330000}"/>
    <cellStyle name="Normal 2 2 2 3 2 6 2 2 5 2" xfId="13955" xr:uid="{00000000-0005-0000-0000-0000E3330000}"/>
    <cellStyle name="Normal 2 2 2 3 2 6 2 2 6" xfId="13956" xr:uid="{00000000-0005-0000-0000-0000E4330000}"/>
    <cellStyle name="Normal 2 2 2 3 2 6 2 2 6 2" xfId="13957" xr:uid="{00000000-0005-0000-0000-0000E5330000}"/>
    <cellStyle name="Normal 2 2 2 3 2 6 2 2 7" xfId="13958" xr:uid="{00000000-0005-0000-0000-0000E6330000}"/>
    <cellStyle name="Normal 2 2 2 3 2 6 2 2 7 2" xfId="13959" xr:uid="{00000000-0005-0000-0000-0000E7330000}"/>
    <cellStyle name="Normal 2 2 2 3 2 6 2 2 8" xfId="13960" xr:uid="{00000000-0005-0000-0000-0000E8330000}"/>
    <cellStyle name="Normal 2 2 2 3 2 6 2 2 8 2" xfId="13961" xr:uid="{00000000-0005-0000-0000-0000E9330000}"/>
    <cellStyle name="Normal 2 2 2 3 2 6 2 2 9" xfId="13962" xr:uid="{00000000-0005-0000-0000-0000EA330000}"/>
    <cellStyle name="Normal 2 2 2 3 2 6 2 2 9 2" xfId="13963" xr:uid="{00000000-0005-0000-0000-0000EB330000}"/>
    <cellStyle name="Normal 2 2 2 3 2 6 2 3" xfId="13964" xr:uid="{00000000-0005-0000-0000-0000EC330000}"/>
    <cellStyle name="Normal 2 2 2 3 2 6 2 3 10" xfId="13965" xr:uid="{00000000-0005-0000-0000-0000ED330000}"/>
    <cellStyle name="Normal 2 2 2 3 2 6 2 3 10 2" xfId="13966" xr:uid="{00000000-0005-0000-0000-0000EE330000}"/>
    <cellStyle name="Normal 2 2 2 3 2 6 2 3 11" xfId="13967" xr:uid="{00000000-0005-0000-0000-0000EF330000}"/>
    <cellStyle name="Normal 2 2 2 3 2 6 2 3 2" xfId="13968" xr:uid="{00000000-0005-0000-0000-0000F0330000}"/>
    <cellStyle name="Normal 2 2 2 3 2 6 2 3 2 2" xfId="13969" xr:uid="{00000000-0005-0000-0000-0000F1330000}"/>
    <cellStyle name="Normal 2 2 2 3 2 6 2 3 3" xfId="13970" xr:uid="{00000000-0005-0000-0000-0000F2330000}"/>
    <cellStyle name="Normal 2 2 2 3 2 6 2 3 3 2" xfId="13971" xr:uid="{00000000-0005-0000-0000-0000F3330000}"/>
    <cellStyle name="Normal 2 2 2 3 2 6 2 3 4" xfId="13972" xr:uid="{00000000-0005-0000-0000-0000F4330000}"/>
    <cellStyle name="Normal 2 2 2 3 2 6 2 3 4 2" xfId="13973" xr:uid="{00000000-0005-0000-0000-0000F5330000}"/>
    <cellStyle name="Normal 2 2 2 3 2 6 2 3 5" xfId="13974" xr:uid="{00000000-0005-0000-0000-0000F6330000}"/>
    <cellStyle name="Normal 2 2 2 3 2 6 2 3 5 2" xfId="13975" xr:uid="{00000000-0005-0000-0000-0000F7330000}"/>
    <cellStyle name="Normal 2 2 2 3 2 6 2 3 6" xfId="13976" xr:uid="{00000000-0005-0000-0000-0000F8330000}"/>
    <cellStyle name="Normal 2 2 2 3 2 6 2 3 6 2" xfId="13977" xr:uid="{00000000-0005-0000-0000-0000F9330000}"/>
    <cellStyle name="Normal 2 2 2 3 2 6 2 3 7" xfId="13978" xr:uid="{00000000-0005-0000-0000-0000FA330000}"/>
    <cellStyle name="Normal 2 2 2 3 2 6 2 3 7 2" xfId="13979" xr:uid="{00000000-0005-0000-0000-0000FB330000}"/>
    <cellStyle name="Normal 2 2 2 3 2 6 2 3 8" xfId="13980" xr:uid="{00000000-0005-0000-0000-0000FC330000}"/>
    <cellStyle name="Normal 2 2 2 3 2 6 2 3 8 2" xfId="13981" xr:uid="{00000000-0005-0000-0000-0000FD330000}"/>
    <cellStyle name="Normal 2 2 2 3 2 6 2 3 9" xfId="13982" xr:uid="{00000000-0005-0000-0000-0000FE330000}"/>
    <cellStyle name="Normal 2 2 2 3 2 6 2 3 9 2" xfId="13983" xr:uid="{00000000-0005-0000-0000-0000FF330000}"/>
    <cellStyle name="Normal 2 2 2 3 2 6 2 4" xfId="13984" xr:uid="{00000000-0005-0000-0000-000000340000}"/>
    <cellStyle name="Normal 2 2 2 3 2 6 2 4 2" xfId="13985" xr:uid="{00000000-0005-0000-0000-000001340000}"/>
    <cellStyle name="Normal 2 2 2 3 2 6 2 5" xfId="13986" xr:uid="{00000000-0005-0000-0000-000002340000}"/>
    <cellStyle name="Normal 2 2 2 3 2 6 2 5 2" xfId="13987" xr:uid="{00000000-0005-0000-0000-000003340000}"/>
    <cellStyle name="Normal 2 2 2 3 2 6 2 6" xfId="13988" xr:uid="{00000000-0005-0000-0000-000004340000}"/>
    <cellStyle name="Normal 2 2 2 3 2 6 2 6 2" xfId="13989" xr:uid="{00000000-0005-0000-0000-000005340000}"/>
    <cellStyle name="Normal 2 2 2 3 2 6 2 7" xfId="13990" xr:uid="{00000000-0005-0000-0000-000006340000}"/>
    <cellStyle name="Normal 2 2 2 3 2 6 2 7 2" xfId="13991" xr:uid="{00000000-0005-0000-0000-000007340000}"/>
    <cellStyle name="Normal 2 2 2 3 2 6 2 8" xfId="13992" xr:uid="{00000000-0005-0000-0000-000008340000}"/>
    <cellStyle name="Normal 2 2 2 3 2 6 2 8 2" xfId="13993" xr:uid="{00000000-0005-0000-0000-000009340000}"/>
    <cellStyle name="Normal 2 2 2 3 2 6 2 9" xfId="13994" xr:uid="{00000000-0005-0000-0000-00000A340000}"/>
    <cellStyle name="Normal 2 2 2 3 2 6 2 9 2" xfId="13995" xr:uid="{00000000-0005-0000-0000-00000B340000}"/>
    <cellStyle name="Normal 2 2 2 3 2 6 3" xfId="348" xr:uid="{00000000-0005-0000-0000-00000C340000}"/>
    <cellStyle name="Normal 2 2 2 3 2 6 3 10" xfId="13996" xr:uid="{00000000-0005-0000-0000-00000D340000}"/>
    <cellStyle name="Normal 2 2 2 3 2 6 3 10 2" xfId="13997" xr:uid="{00000000-0005-0000-0000-00000E340000}"/>
    <cellStyle name="Normal 2 2 2 3 2 6 3 11" xfId="13998" xr:uid="{00000000-0005-0000-0000-00000F340000}"/>
    <cellStyle name="Normal 2 2 2 3 2 6 3 11 2" xfId="13999" xr:uid="{00000000-0005-0000-0000-000010340000}"/>
    <cellStyle name="Normal 2 2 2 3 2 6 3 12" xfId="14000" xr:uid="{00000000-0005-0000-0000-000011340000}"/>
    <cellStyle name="Normal 2 2 2 3 2 6 3 12 2" xfId="14001" xr:uid="{00000000-0005-0000-0000-000012340000}"/>
    <cellStyle name="Normal 2 2 2 3 2 6 3 13" xfId="14002" xr:uid="{00000000-0005-0000-0000-000013340000}"/>
    <cellStyle name="Normal 2 2 2 3 2 6 3 2" xfId="14003" xr:uid="{00000000-0005-0000-0000-000014340000}"/>
    <cellStyle name="Normal 2 2 2 3 2 6 3 2 10" xfId="14004" xr:uid="{00000000-0005-0000-0000-000015340000}"/>
    <cellStyle name="Normal 2 2 2 3 2 6 3 2 10 2" xfId="14005" xr:uid="{00000000-0005-0000-0000-000016340000}"/>
    <cellStyle name="Normal 2 2 2 3 2 6 3 2 11" xfId="14006" xr:uid="{00000000-0005-0000-0000-000017340000}"/>
    <cellStyle name="Normal 2 2 2 3 2 6 3 2 11 2" xfId="14007" xr:uid="{00000000-0005-0000-0000-000018340000}"/>
    <cellStyle name="Normal 2 2 2 3 2 6 3 2 12" xfId="14008" xr:uid="{00000000-0005-0000-0000-000019340000}"/>
    <cellStyle name="Normal 2 2 2 3 2 6 3 2 2" xfId="14009" xr:uid="{00000000-0005-0000-0000-00001A340000}"/>
    <cellStyle name="Normal 2 2 2 3 2 6 3 2 2 10" xfId="14010" xr:uid="{00000000-0005-0000-0000-00001B340000}"/>
    <cellStyle name="Normal 2 2 2 3 2 6 3 2 2 10 2" xfId="14011" xr:uid="{00000000-0005-0000-0000-00001C340000}"/>
    <cellStyle name="Normal 2 2 2 3 2 6 3 2 2 11" xfId="14012" xr:uid="{00000000-0005-0000-0000-00001D340000}"/>
    <cellStyle name="Normal 2 2 2 3 2 6 3 2 2 2" xfId="14013" xr:uid="{00000000-0005-0000-0000-00001E340000}"/>
    <cellStyle name="Normal 2 2 2 3 2 6 3 2 2 2 2" xfId="14014" xr:uid="{00000000-0005-0000-0000-00001F340000}"/>
    <cellStyle name="Normal 2 2 2 3 2 6 3 2 2 3" xfId="14015" xr:uid="{00000000-0005-0000-0000-000020340000}"/>
    <cellStyle name="Normal 2 2 2 3 2 6 3 2 2 3 2" xfId="14016" xr:uid="{00000000-0005-0000-0000-000021340000}"/>
    <cellStyle name="Normal 2 2 2 3 2 6 3 2 2 4" xfId="14017" xr:uid="{00000000-0005-0000-0000-000022340000}"/>
    <cellStyle name="Normal 2 2 2 3 2 6 3 2 2 4 2" xfId="14018" xr:uid="{00000000-0005-0000-0000-000023340000}"/>
    <cellStyle name="Normal 2 2 2 3 2 6 3 2 2 5" xfId="14019" xr:uid="{00000000-0005-0000-0000-000024340000}"/>
    <cellStyle name="Normal 2 2 2 3 2 6 3 2 2 5 2" xfId="14020" xr:uid="{00000000-0005-0000-0000-000025340000}"/>
    <cellStyle name="Normal 2 2 2 3 2 6 3 2 2 6" xfId="14021" xr:uid="{00000000-0005-0000-0000-000026340000}"/>
    <cellStyle name="Normal 2 2 2 3 2 6 3 2 2 6 2" xfId="14022" xr:uid="{00000000-0005-0000-0000-000027340000}"/>
    <cellStyle name="Normal 2 2 2 3 2 6 3 2 2 7" xfId="14023" xr:uid="{00000000-0005-0000-0000-000028340000}"/>
    <cellStyle name="Normal 2 2 2 3 2 6 3 2 2 7 2" xfId="14024" xr:uid="{00000000-0005-0000-0000-000029340000}"/>
    <cellStyle name="Normal 2 2 2 3 2 6 3 2 2 8" xfId="14025" xr:uid="{00000000-0005-0000-0000-00002A340000}"/>
    <cellStyle name="Normal 2 2 2 3 2 6 3 2 2 8 2" xfId="14026" xr:uid="{00000000-0005-0000-0000-00002B340000}"/>
    <cellStyle name="Normal 2 2 2 3 2 6 3 2 2 9" xfId="14027" xr:uid="{00000000-0005-0000-0000-00002C340000}"/>
    <cellStyle name="Normal 2 2 2 3 2 6 3 2 2 9 2" xfId="14028" xr:uid="{00000000-0005-0000-0000-00002D340000}"/>
    <cellStyle name="Normal 2 2 2 3 2 6 3 2 3" xfId="14029" xr:uid="{00000000-0005-0000-0000-00002E340000}"/>
    <cellStyle name="Normal 2 2 2 3 2 6 3 2 3 2" xfId="14030" xr:uid="{00000000-0005-0000-0000-00002F340000}"/>
    <cellStyle name="Normal 2 2 2 3 2 6 3 2 4" xfId="14031" xr:uid="{00000000-0005-0000-0000-000030340000}"/>
    <cellStyle name="Normal 2 2 2 3 2 6 3 2 4 2" xfId="14032" xr:uid="{00000000-0005-0000-0000-000031340000}"/>
    <cellStyle name="Normal 2 2 2 3 2 6 3 2 5" xfId="14033" xr:uid="{00000000-0005-0000-0000-000032340000}"/>
    <cellStyle name="Normal 2 2 2 3 2 6 3 2 5 2" xfId="14034" xr:uid="{00000000-0005-0000-0000-000033340000}"/>
    <cellStyle name="Normal 2 2 2 3 2 6 3 2 6" xfId="14035" xr:uid="{00000000-0005-0000-0000-000034340000}"/>
    <cellStyle name="Normal 2 2 2 3 2 6 3 2 6 2" xfId="14036" xr:uid="{00000000-0005-0000-0000-000035340000}"/>
    <cellStyle name="Normal 2 2 2 3 2 6 3 2 7" xfId="14037" xr:uid="{00000000-0005-0000-0000-000036340000}"/>
    <cellStyle name="Normal 2 2 2 3 2 6 3 2 7 2" xfId="14038" xr:uid="{00000000-0005-0000-0000-000037340000}"/>
    <cellStyle name="Normal 2 2 2 3 2 6 3 2 8" xfId="14039" xr:uid="{00000000-0005-0000-0000-000038340000}"/>
    <cellStyle name="Normal 2 2 2 3 2 6 3 2 8 2" xfId="14040" xr:uid="{00000000-0005-0000-0000-000039340000}"/>
    <cellStyle name="Normal 2 2 2 3 2 6 3 2 9" xfId="14041" xr:uid="{00000000-0005-0000-0000-00003A340000}"/>
    <cellStyle name="Normal 2 2 2 3 2 6 3 2 9 2" xfId="14042" xr:uid="{00000000-0005-0000-0000-00003B340000}"/>
    <cellStyle name="Normal 2 2 2 3 2 6 3 3" xfId="14043" xr:uid="{00000000-0005-0000-0000-00003C340000}"/>
    <cellStyle name="Normal 2 2 2 3 2 6 3 3 10" xfId="14044" xr:uid="{00000000-0005-0000-0000-00003D340000}"/>
    <cellStyle name="Normal 2 2 2 3 2 6 3 3 10 2" xfId="14045" xr:uid="{00000000-0005-0000-0000-00003E340000}"/>
    <cellStyle name="Normal 2 2 2 3 2 6 3 3 11" xfId="14046" xr:uid="{00000000-0005-0000-0000-00003F340000}"/>
    <cellStyle name="Normal 2 2 2 3 2 6 3 3 2" xfId="14047" xr:uid="{00000000-0005-0000-0000-000040340000}"/>
    <cellStyle name="Normal 2 2 2 3 2 6 3 3 2 2" xfId="14048" xr:uid="{00000000-0005-0000-0000-000041340000}"/>
    <cellStyle name="Normal 2 2 2 3 2 6 3 3 3" xfId="14049" xr:uid="{00000000-0005-0000-0000-000042340000}"/>
    <cellStyle name="Normal 2 2 2 3 2 6 3 3 3 2" xfId="14050" xr:uid="{00000000-0005-0000-0000-000043340000}"/>
    <cellStyle name="Normal 2 2 2 3 2 6 3 3 4" xfId="14051" xr:uid="{00000000-0005-0000-0000-000044340000}"/>
    <cellStyle name="Normal 2 2 2 3 2 6 3 3 4 2" xfId="14052" xr:uid="{00000000-0005-0000-0000-000045340000}"/>
    <cellStyle name="Normal 2 2 2 3 2 6 3 3 5" xfId="14053" xr:uid="{00000000-0005-0000-0000-000046340000}"/>
    <cellStyle name="Normal 2 2 2 3 2 6 3 3 5 2" xfId="14054" xr:uid="{00000000-0005-0000-0000-000047340000}"/>
    <cellStyle name="Normal 2 2 2 3 2 6 3 3 6" xfId="14055" xr:uid="{00000000-0005-0000-0000-000048340000}"/>
    <cellStyle name="Normal 2 2 2 3 2 6 3 3 6 2" xfId="14056" xr:uid="{00000000-0005-0000-0000-000049340000}"/>
    <cellStyle name="Normal 2 2 2 3 2 6 3 3 7" xfId="14057" xr:uid="{00000000-0005-0000-0000-00004A340000}"/>
    <cellStyle name="Normal 2 2 2 3 2 6 3 3 7 2" xfId="14058" xr:uid="{00000000-0005-0000-0000-00004B340000}"/>
    <cellStyle name="Normal 2 2 2 3 2 6 3 3 8" xfId="14059" xr:uid="{00000000-0005-0000-0000-00004C340000}"/>
    <cellStyle name="Normal 2 2 2 3 2 6 3 3 8 2" xfId="14060" xr:uid="{00000000-0005-0000-0000-00004D340000}"/>
    <cellStyle name="Normal 2 2 2 3 2 6 3 3 9" xfId="14061" xr:uid="{00000000-0005-0000-0000-00004E340000}"/>
    <cellStyle name="Normal 2 2 2 3 2 6 3 3 9 2" xfId="14062" xr:uid="{00000000-0005-0000-0000-00004F340000}"/>
    <cellStyle name="Normal 2 2 2 3 2 6 3 4" xfId="14063" xr:uid="{00000000-0005-0000-0000-000050340000}"/>
    <cellStyle name="Normal 2 2 2 3 2 6 3 4 2" xfId="14064" xr:uid="{00000000-0005-0000-0000-000051340000}"/>
    <cellStyle name="Normal 2 2 2 3 2 6 3 5" xfId="14065" xr:uid="{00000000-0005-0000-0000-000052340000}"/>
    <cellStyle name="Normal 2 2 2 3 2 6 3 5 2" xfId="14066" xr:uid="{00000000-0005-0000-0000-000053340000}"/>
    <cellStyle name="Normal 2 2 2 3 2 6 3 6" xfId="14067" xr:uid="{00000000-0005-0000-0000-000054340000}"/>
    <cellStyle name="Normal 2 2 2 3 2 6 3 6 2" xfId="14068" xr:uid="{00000000-0005-0000-0000-000055340000}"/>
    <cellStyle name="Normal 2 2 2 3 2 6 3 7" xfId="14069" xr:uid="{00000000-0005-0000-0000-000056340000}"/>
    <cellStyle name="Normal 2 2 2 3 2 6 3 7 2" xfId="14070" xr:uid="{00000000-0005-0000-0000-000057340000}"/>
    <cellStyle name="Normal 2 2 2 3 2 6 3 8" xfId="14071" xr:uid="{00000000-0005-0000-0000-000058340000}"/>
    <cellStyle name="Normal 2 2 2 3 2 6 3 8 2" xfId="14072" xr:uid="{00000000-0005-0000-0000-000059340000}"/>
    <cellStyle name="Normal 2 2 2 3 2 6 3 9" xfId="14073" xr:uid="{00000000-0005-0000-0000-00005A340000}"/>
    <cellStyle name="Normal 2 2 2 3 2 6 3 9 2" xfId="14074" xr:uid="{00000000-0005-0000-0000-00005B340000}"/>
    <cellStyle name="Normal 2 2 2 3 2 6 4" xfId="349" xr:uid="{00000000-0005-0000-0000-00005C340000}"/>
    <cellStyle name="Normal 2 2 2 3 2 6 4 10" xfId="14075" xr:uid="{00000000-0005-0000-0000-00005D340000}"/>
    <cellStyle name="Normal 2 2 2 3 2 6 4 10 2" xfId="14076" xr:uid="{00000000-0005-0000-0000-00005E340000}"/>
    <cellStyle name="Normal 2 2 2 3 2 6 4 11" xfId="14077" xr:uid="{00000000-0005-0000-0000-00005F340000}"/>
    <cellStyle name="Normal 2 2 2 3 2 6 4 11 2" xfId="14078" xr:uid="{00000000-0005-0000-0000-000060340000}"/>
    <cellStyle name="Normal 2 2 2 3 2 6 4 12" xfId="14079" xr:uid="{00000000-0005-0000-0000-000061340000}"/>
    <cellStyle name="Normal 2 2 2 3 2 6 4 12 2" xfId="14080" xr:uid="{00000000-0005-0000-0000-000062340000}"/>
    <cellStyle name="Normal 2 2 2 3 2 6 4 13" xfId="14081" xr:uid="{00000000-0005-0000-0000-000063340000}"/>
    <cellStyle name="Normal 2 2 2 3 2 6 4 2" xfId="14082" xr:uid="{00000000-0005-0000-0000-000064340000}"/>
    <cellStyle name="Normal 2 2 2 3 2 6 4 2 10" xfId="14083" xr:uid="{00000000-0005-0000-0000-000065340000}"/>
    <cellStyle name="Normal 2 2 2 3 2 6 4 2 10 2" xfId="14084" xr:uid="{00000000-0005-0000-0000-000066340000}"/>
    <cellStyle name="Normal 2 2 2 3 2 6 4 2 11" xfId="14085" xr:uid="{00000000-0005-0000-0000-000067340000}"/>
    <cellStyle name="Normal 2 2 2 3 2 6 4 2 11 2" xfId="14086" xr:uid="{00000000-0005-0000-0000-000068340000}"/>
    <cellStyle name="Normal 2 2 2 3 2 6 4 2 12" xfId="14087" xr:uid="{00000000-0005-0000-0000-000069340000}"/>
    <cellStyle name="Normal 2 2 2 3 2 6 4 2 2" xfId="14088" xr:uid="{00000000-0005-0000-0000-00006A340000}"/>
    <cellStyle name="Normal 2 2 2 3 2 6 4 2 2 10" xfId="14089" xr:uid="{00000000-0005-0000-0000-00006B340000}"/>
    <cellStyle name="Normal 2 2 2 3 2 6 4 2 2 10 2" xfId="14090" xr:uid="{00000000-0005-0000-0000-00006C340000}"/>
    <cellStyle name="Normal 2 2 2 3 2 6 4 2 2 11" xfId="14091" xr:uid="{00000000-0005-0000-0000-00006D340000}"/>
    <cellStyle name="Normal 2 2 2 3 2 6 4 2 2 2" xfId="14092" xr:uid="{00000000-0005-0000-0000-00006E340000}"/>
    <cellStyle name="Normal 2 2 2 3 2 6 4 2 2 2 2" xfId="14093" xr:uid="{00000000-0005-0000-0000-00006F340000}"/>
    <cellStyle name="Normal 2 2 2 3 2 6 4 2 2 3" xfId="14094" xr:uid="{00000000-0005-0000-0000-000070340000}"/>
    <cellStyle name="Normal 2 2 2 3 2 6 4 2 2 3 2" xfId="14095" xr:uid="{00000000-0005-0000-0000-000071340000}"/>
    <cellStyle name="Normal 2 2 2 3 2 6 4 2 2 4" xfId="14096" xr:uid="{00000000-0005-0000-0000-000072340000}"/>
    <cellStyle name="Normal 2 2 2 3 2 6 4 2 2 4 2" xfId="14097" xr:uid="{00000000-0005-0000-0000-000073340000}"/>
    <cellStyle name="Normal 2 2 2 3 2 6 4 2 2 5" xfId="14098" xr:uid="{00000000-0005-0000-0000-000074340000}"/>
    <cellStyle name="Normal 2 2 2 3 2 6 4 2 2 5 2" xfId="14099" xr:uid="{00000000-0005-0000-0000-000075340000}"/>
    <cellStyle name="Normal 2 2 2 3 2 6 4 2 2 6" xfId="14100" xr:uid="{00000000-0005-0000-0000-000076340000}"/>
    <cellStyle name="Normal 2 2 2 3 2 6 4 2 2 6 2" xfId="14101" xr:uid="{00000000-0005-0000-0000-000077340000}"/>
    <cellStyle name="Normal 2 2 2 3 2 6 4 2 2 7" xfId="14102" xr:uid="{00000000-0005-0000-0000-000078340000}"/>
    <cellStyle name="Normal 2 2 2 3 2 6 4 2 2 7 2" xfId="14103" xr:uid="{00000000-0005-0000-0000-000079340000}"/>
    <cellStyle name="Normal 2 2 2 3 2 6 4 2 2 8" xfId="14104" xr:uid="{00000000-0005-0000-0000-00007A340000}"/>
    <cellStyle name="Normal 2 2 2 3 2 6 4 2 2 8 2" xfId="14105" xr:uid="{00000000-0005-0000-0000-00007B340000}"/>
    <cellStyle name="Normal 2 2 2 3 2 6 4 2 2 9" xfId="14106" xr:uid="{00000000-0005-0000-0000-00007C340000}"/>
    <cellStyle name="Normal 2 2 2 3 2 6 4 2 2 9 2" xfId="14107" xr:uid="{00000000-0005-0000-0000-00007D340000}"/>
    <cellStyle name="Normal 2 2 2 3 2 6 4 2 3" xfId="14108" xr:uid="{00000000-0005-0000-0000-00007E340000}"/>
    <cellStyle name="Normal 2 2 2 3 2 6 4 2 3 2" xfId="14109" xr:uid="{00000000-0005-0000-0000-00007F340000}"/>
    <cellStyle name="Normal 2 2 2 3 2 6 4 2 4" xfId="14110" xr:uid="{00000000-0005-0000-0000-000080340000}"/>
    <cellStyle name="Normal 2 2 2 3 2 6 4 2 4 2" xfId="14111" xr:uid="{00000000-0005-0000-0000-000081340000}"/>
    <cellStyle name="Normal 2 2 2 3 2 6 4 2 5" xfId="14112" xr:uid="{00000000-0005-0000-0000-000082340000}"/>
    <cellStyle name="Normal 2 2 2 3 2 6 4 2 5 2" xfId="14113" xr:uid="{00000000-0005-0000-0000-000083340000}"/>
    <cellStyle name="Normal 2 2 2 3 2 6 4 2 6" xfId="14114" xr:uid="{00000000-0005-0000-0000-000084340000}"/>
    <cellStyle name="Normal 2 2 2 3 2 6 4 2 6 2" xfId="14115" xr:uid="{00000000-0005-0000-0000-000085340000}"/>
    <cellStyle name="Normal 2 2 2 3 2 6 4 2 7" xfId="14116" xr:uid="{00000000-0005-0000-0000-000086340000}"/>
    <cellStyle name="Normal 2 2 2 3 2 6 4 2 7 2" xfId="14117" xr:uid="{00000000-0005-0000-0000-000087340000}"/>
    <cellStyle name="Normal 2 2 2 3 2 6 4 2 8" xfId="14118" xr:uid="{00000000-0005-0000-0000-000088340000}"/>
    <cellStyle name="Normal 2 2 2 3 2 6 4 2 8 2" xfId="14119" xr:uid="{00000000-0005-0000-0000-000089340000}"/>
    <cellStyle name="Normal 2 2 2 3 2 6 4 2 9" xfId="14120" xr:uid="{00000000-0005-0000-0000-00008A340000}"/>
    <cellStyle name="Normal 2 2 2 3 2 6 4 2 9 2" xfId="14121" xr:uid="{00000000-0005-0000-0000-00008B340000}"/>
    <cellStyle name="Normal 2 2 2 3 2 6 4 3" xfId="14122" xr:uid="{00000000-0005-0000-0000-00008C340000}"/>
    <cellStyle name="Normal 2 2 2 3 2 6 4 3 10" xfId="14123" xr:uid="{00000000-0005-0000-0000-00008D340000}"/>
    <cellStyle name="Normal 2 2 2 3 2 6 4 3 10 2" xfId="14124" xr:uid="{00000000-0005-0000-0000-00008E340000}"/>
    <cellStyle name="Normal 2 2 2 3 2 6 4 3 11" xfId="14125" xr:uid="{00000000-0005-0000-0000-00008F340000}"/>
    <cellStyle name="Normal 2 2 2 3 2 6 4 3 2" xfId="14126" xr:uid="{00000000-0005-0000-0000-000090340000}"/>
    <cellStyle name="Normal 2 2 2 3 2 6 4 3 2 2" xfId="14127" xr:uid="{00000000-0005-0000-0000-000091340000}"/>
    <cellStyle name="Normal 2 2 2 3 2 6 4 3 3" xfId="14128" xr:uid="{00000000-0005-0000-0000-000092340000}"/>
    <cellStyle name="Normal 2 2 2 3 2 6 4 3 3 2" xfId="14129" xr:uid="{00000000-0005-0000-0000-000093340000}"/>
    <cellStyle name="Normal 2 2 2 3 2 6 4 3 4" xfId="14130" xr:uid="{00000000-0005-0000-0000-000094340000}"/>
    <cellStyle name="Normal 2 2 2 3 2 6 4 3 4 2" xfId="14131" xr:uid="{00000000-0005-0000-0000-000095340000}"/>
    <cellStyle name="Normal 2 2 2 3 2 6 4 3 5" xfId="14132" xr:uid="{00000000-0005-0000-0000-000096340000}"/>
    <cellStyle name="Normal 2 2 2 3 2 6 4 3 5 2" xfId="14133" xr:uid="{00000000-0005-0000-0000-000097340000}"/>
    <cellStyle name="Normal 2 2 2 3 2 6 4 3 6" xfId="14134" xr:uid="{00000000-0005-0000-0000-000098340000}"/>
    <cellStyle name="Normal 2 2 2 3 2 6 4 3 6 2" xfId="14135" xr:uid="{00000000-0005-0000-0000-000099340000}"/>
    <cellStyle name="Normal 2 2 2 3 2 6 4 3 7" xfId="14136" xr:uid="{00000000-0005-0000-0000-00009A340000}"/>
    <cellStyle name="Normal 2 2 2 3 2 6 4 3 7 2" xfId="14137" xr:uid="{00000000-0005-0000-0000-00009B340000}"/>
    <cellStyle name="Normal 2 2 2 3 2 6 4 3 8" xfId="14138" xr:uid="{00000000-0005-0000-0000-00009C340000}"/>
    <cellStyle name="Normal 2 2 2 3 2 6 4 3 8 2" xfId="14139" xr:uid="{00000000-0005-0000-0000-00009D340000}"/>
    <cellStyle name="Normal 2 2 2 3 2 6 4 3 9" xfId="14140" xr:uid="{00000000-0005-0000-0000-00009E340000}"/>
    <cellStyle name="Normal 2 2 2 3 2 6 4 3 9 2" xfId="14141" xr:uid="{00000000-0005-0000-0000-00009F340000}"/>
    <cellStyle name="Normal 2 2 2 3 2 6 4 4" xfId="14142" xr:uid="{00000000-0005-0000-0000-0000A0340000}"/>
    <cellStyle name="Normal 2 2 2 3 2 6 4 4 2" xfId="14143" xr:uid="{00000000-0005-0000-0000-0000A1340000}"/>
    <cellStyle name="Normal 2 2 2 3 2 6 4 5" xfId="14144" xr:uid="{00000000-0005-0000-0000-0000A2340000}"/>
    <cellStyle name="Normal 2 2 2 3 2 6 4 5 2" xfId="14145" xr:uid="{00000000-0005-0000-0000-0000A3340000}"/>
    <cellStyle name="Normal 2 2 2 3 2 6 4 6" xfId="14146" xr:uid="{00000000-0005-0000-0000-0000A4340000}"/>
    <cellStyle name="Normal 2 2 2 3 2 6 4 6 2" xfId="14147" xr:uid="{00000000-0005-0000-0000-0000A5340000}"/>
    <cellStyle name="Normal 2 2 2 3 2 6 4 7" xfId="14148" xr:uid="{00000000-0005-0000-0000-0000A6340000}"/>
    <cellStyle name="Normal 2 2 2 3 2 6 4 7 2" xfId="14149" xr:uid="{00000000-0005-0000-0000-0000A7340000}"/>
    <cellStyle name="Normal 2 2 2 3 2 6 4 8" xfId="14150" xr:uid="{00000000-0005-0000-0000-0000A8340000}"/>
    <cellStyle name="Normal 2 2 2 3 2 6 4 8 2" xfId="14151" xr:uid="{00000000-0005-0000-0000-0000A9340000}"/>
    <cellStyle name="Normal 2 2 2 3 2 6 4 9" xfId="14152" xr:uid="{00000000-0005-0000-0000-0000AA340000}"/>
    <cellStyle name="Normal 2 2 2 3 2 6 4 9 2" xfId="14153" xr:uid="{00000000-0005-0000-0000-0000AB340000}"/>
    <cellStyle name="Normal 2 2 2 3 2 6 5" xfId="350" xr:uid="{00000000-0005-0000-0000-0000AC340000}"/>
    <cellStyle name="Normal 2 2 2 3 2 6 5 10" xfId="14154" xr:uid="{00000000-0005-0000-0000-0000AD340000}"/>
    <cellStyle name="Normal 2 2 2 3 2 6 5 10 2" xfId="14155" xr:uid="{00000000-0005-0000-0000-0000AE340000}"/>
    <cellStyle name="Normal 2 2 2 3 2 6 5 11" xfId="14156" xr:uid="{00000000-0005-0000-0000-0000AF340000}"/>
    <cellStyle name="Normal 2 2 2 3 2 6 5 11 2" xfId="14157" xr:uid="{00000000-0005-0000-0000-0000B0340000}"/>
    <cellStyle name="Normal 2 2 2 3 2 6 5 12" xfId="14158" xr:uid="{00000000-0005-0000-0000-0000B1340000}"/>
    <cellStyle name="Normal 2 2 2 3 2 6 5 12 2" xfId="14159" xr:uid="{00000000-0005-0000-0000-0000B2340000}"/>
    <cellStyle name="Normal 2 2 2 3 2 6 5 13" xfId="14160" xr:uid="{00000000-0005-0000-0000-0000B3340000}"/>
    <cellStyle name="Normal 2 2 2 3 2 6 5 2" xfId="14161" xr:uid="{00000000-0005-0000-0000-0000B4340000}"/>
    <cellStyle name="Normal 2 2 2 3 2 6 5 2 10" xfId="14162" xr:uid="{00000000-0005-0000-0000-0000B5340000}"/>
    <cellStyle name="Normal 2 2 2 3 2 6 5 2 10 2" xfId="14163" xr:uid="{00000000-0005-0000-0000-0000B6340000}"/>
    <cellStyle name="Normal 2 2 2 3 2 6 5 2 11" xfId="14164" xr:uid="{00000000-0005-0000-0000-0000B7340000}"/>
    <cellStyle name="Normal 2 2 2 3 2 6 5 2 11 2" xfId="14165" xr:uid="{00000000-0005-0000-0000-0000B8340000}"/>
    <cellStyle name="Normal 2 2 2 3 2 6 5 2 12" xfId="14166" xr:uid="{00000000-0005-0000-0000-0000B9340000}"/>
    <cellStyle name="Normal 2 2 2 3 2 6 5 2 2" xfId="14167" xr:uid="{00000000-0005-0000-0000-0000BA340000}"/>
    <cellStyle name="Normal 2 2 2 3 2 6 5 2 2 10" xfId="14168" xr:uid="{00000000-0005-0000-0000-0000BB340000}"/>
    <cellStyle name="Normal 2 2 2 3 2 6 5 2 2 10 2" xfId="14169" xr:uid="{00000000-0005-0000-0000-0000BC340000}"/>
    <cellStyle name="Normal 2 2 2 3 2 6 5 2 2 11" xfId="14170" xr:uid="{00000000-0005-0000-0000-0000BD340000}"/>
    <cellStyle name="Normal 2 2 2 3 2 6 5 2 2 2" xfId="14171" xr:uid="{00000000-0005-0000-0000-0000BE340000}"/>
    <cellStyle name="Normal 2 2 2 3 2 6 5 2 2 2 2" xfId="14172" xr:uid="{00000000-0005-0000-0000-0000BF340000}"/>
    <cellStyle name="Normal 2 2 2 3 2 6 5 2 2 3" xfId="14173" xr:uid="{00000000-0005-0000-0000-0000C0340000}"/>
    <cellStyle name="Normal 2 2 2 3 2 6 5 2 2 3 2" xfId="14174" xr:uid="{00000000-0005-0000-0000-0000C1340000}"/>
    <cellStyle name="Normal 2 2 2 3 2 6 5 2 2 4" xfId="14175" xr:uid="{00000000-0005-0000-0000-0000C2340000}"/>
    <cellStyle name="Normal 2 2 2 3 2 6 5 2 2 4 2" xfId="14176" xr:uid="{00000000-0005-0000-0000-0000C3340000}"/>
    <cellStyle name="Normal 2 2 2 3 2 6 5 2 2 5" xfId="14177" xr:uid="{00000000-0005-0000-0000-0000C4340000}"/>
    <cellStyle name="Normal 2 2 2 3 2 6 5 2 2 5 2" xfId="14178" xr:uid="{00000000-0005-0000-0000-0000C5340000}"/>
    <cellStyle name="Normal 2 2 2 3 2 6 5 2 2 6" xfId="14179" xr:uid="{00000000-0005-0000-0000-0000C6340000}"/>
    <cellStyle name="Normal 2 2 2 3 2 6 5 2 2 6 2" xfId="14180" xr:uid="{00000000-0005-0000-0000-0000C7340000}"/>
    <cellStyle name="Normal 2 2 2 3 2 6 5 2 2 7" xfId="14181" xr:uid="{00000000-0005-0000-0000-0000C8340000}"/>
    <cellStyle name="Normal 2 2 2 3 2 6 5 2 2 7 2" xfId="14182" xr:uid="{00000000-0005-0000-0000-0000C9340000}"/>
    <cellStyle name="Normal 2 2 2 3 2 6 5 2 2 8" xfId="14183" xr:uid="{00000000-0005-0000-0000-0000CA340000}"/>
    <cellStyle name="Normal 2 2 2 3 2 6 5 2 2 8 2" xfId="14184" xr:uid="{00000000-0005-0000-0000-0000CB340000}"/>
    <cellStyle name="Normal 2 2 2 3 2 6 5 2 2 9" xfId="14185" xr:uid="{00000000-0005-0000-0000-0000CC340000}"/>
    <cellStyle name="Normal 2 2 2 3 2 6 5 2 2 9 2" xfId="14186" xr:uid="{00000000-0005-0000-0000-0000CD340000}"/>
    <cellStyle name="Normal 2 2 2 3 2 6 5 2 3" xfId="14187" xr:uid="{00000000-0005-0000-0000-0000CE340000}"/>
    <cellStyle name="Normal 2 2 2 3 2 6 5 2 3 2" xfId="14188" xr:uid="{00000000-0005-0000-0000-0000CF340000}"/>
    <cellStyle name="Normal 2 2 2 3 2 6 5 2 4" xfId="14189" xr:uid="{00000000-0005-0000-0000-0000D0340000}"/>
    <cellStyle name="Normal 2 2 2 3 2 6 5 2 4 2" xfId="14190" xr:uid="{00000000-0005-0000-0000-0000D1340000}"/>
    <cellStyle name="Normal 2 2 2 3 2 6 5 2 5" xfId="14191" xr:uid="{00000000-0005-0000-0000-0000D2340000}"/>
    <cellStyle name="Normal 2 2 2 3 2 6 5 2 5 2" xfId="14192" xr:uid="{00000000-0005-0000-0000-0000D3340000}"/>
    <cellStyle name="Normal 2 2 2 3 2 6 5 2 6" xfId="14193" xr:uid="{00000000-0005-0000-0000-0000D4340000}"/>
    <cellStyle name="Normal 2 2 2 3 2 6 5 2 6 2" xfId="14194" xr:uid="{00000000-0005-0000-0000-0000D5340000}"/>
    <cellStyle name="Normal 2 2 2 3 2 6 5 2 7" xfId="14195" xr:uid="{00000000-0005-0000-0000-0000D6340000}"/>
    <cellStyle name="Normal 2 2 2 3 2 6 5 2 7 2" xfId="14196" xr:uid="{00000000-0005-0000-0000-0000D7340000}"/>
    <cellStyle name="Normal 2 2 2 3 2 6 5 2 8" xfId="14197" xr:uid="{00000000-0005-0000-0000-0000D8340000}"/>
    <cellStyle name="Normal 2 2 2 3 2 6 5 2 8 2" xfId="14198" xr:uid="{00000000-0005-0000-0000-0000D9340000}"/>
    <cellStyle name="Normal 2 2 2 3 2 6 5 2 9" xfId="14199" xr:uid="{00000000-0005-0000-0000-0000DA340000}"/>
    <cellStyle name="Normal 2 2 2 3 2 6 5 2 9 2" xfId="14200" xr:uid="{00000000-0005-0000-0000-0000DB340000}"/>
    <cellStyle name="Normal 2 2 2 3 2 6 5 3" xfId="14201" xr:uid="{00000000-0005-0000-0000-0000DC340000}"/>
    <cellStyle name="Normal 2 2 2 3 2 6 5 3 10" xfId="14202" xr:uid="{00000000-0005-0000-0000-0000DD340000}"/>
    <cellStyle name="Normal 2 2 2 3 2 6 5 3 10 2" xfId="14203" xr:uid="{00000000-0005-0000-0000-0000DE340000}"/>
    <cellStyle name="Normal 2 2 2 3 2 6 5 3 11" xfId="14204" xr:uid="{00000000-0005-0000-0000-0000DF340000}"/>
    <cellStyle name="Normal 2 2 2 3 2 6 5 3 2" xfId="14205" xr:uid="{00000000-0005-0000-0000-0000E0340000}"/>
    <cellStyle name="Normal 2 2 2 3 2 6 5 3 2 2" xfId="14206" xr:uid="{00000000-0005-0000-0000-0000E1340000}"/>
    <cellStyle name="Normal 2 2 2 3 2 6 5 3 3" xfId="14207" xr:uid="{00000000-0005-0000-0000-0000E2340000}"/>
    <cellStyle name="Normal 2 2 2 3 2 6 5 3 3 2" xfId="14208" xr:uid="{00000000-0005-0000-0000-0000E3340000}"/>
    <cellStyle name="Normal 2 2 2 3 2 6 5 3 4" xfId="14209" xr:uid="{00000000-0005-0000-0000-0000E4340000}"/>
    <cellStyle name="Normal 2 2 2 3 2 6 5 3 4 2" xfId="14210" xr:uid="{00000000-0005-0000-0000-0000E5340000}"/>
    <cellStyle name="Normal 2 2 2 3 2 6 5 3 5" xfId="14211" xr:uid="{00000000-0005-0000-0000-0000E6340000}"/>
    <cellStyle name="Normal 2 2 2 3 2 6 5 3 5 2" xfId="14212" xr:uid="{00000000-0005-0000-0000-0000E7340000}"/>
    <cellStyle name="Normal 2 2 2 3 2 6 5 3 6" xfId="14213" xr:uid="{00000000-0005-0000-0000-0000E8340000}"/>
    <cellStyle name="Normal 2 2 2 3 2 6 5 3 6 2" xfId="14214" xr:uid="{00000000-0005-0000-0000-0000E9340000}"/>
    <cellStyle name="Normal 2 2 2 3 2 6 5 3 7" xfId="14215" xr:uid="{00000000-0005-0000-0000-0000EA340000}"/>
    <cellStyle name="Normal 2 2 2 3 2 6 5 3 7 2" xfId="14216" xr:uid="{00000000-0005-0000-0000-0000EB340000}"/>
    <cellStyle name="Normal 2 2 2 3 2 6 5 3 8" xfId="14217" xr:uid="{00000000-0005-0000-0000-0000EC340000}"/>
    <cellStyle name="Normal 2 2 2 3 2 6 5 3 8 2" xfId="14218" xr:uid="{00000000-0005-0000-0000-0000ED340000}"/>
    <cellStyle name="Normal 2 2 2 3 2 6 5 3 9" xfId="14219" xr:uid="{00000000-0005-0000-0000-0000EE340000}"/>
    <cellStyle name="Normal 2 2 2 3 2 6 5 3 9 2" xfId="14220" xr:uid="{00000000-0005-0000-0000-0000EF340000}"/>
    <cellStyle name="Normal 2 2 2 3 2 6 5 4" xfId="14221" xr:uid="{00000000-0005-0000-0000-0000F0340000}"/>
    <cellStyle name="Normal 2 2 2 3 2 6 5 4 2" xfId="14222" xr:uid="{00000000-0005-0000-0000-0000F1340000}"/>
    <cellStyle name="Normal 2 2 2 3 2 6 5 5" xfId="14223" xr:uid="{00000000-0005-0000-0000-0000F2340000}"/>
    <cellStyle name="Normal 2 2 2 3 2 6 5 5 2" xfId="14224" xr:uid="{00000000-0005-0000-0000-0000F3340000}"/>
    <cellStyle name="Normal 2 2 2 3 2 6 5 6" xfId="14225" xr:uid="{00000000-0005-0000-0000-0000F4340000}"/>
    <cellStyle name="Normal 2 2 2 3 2 6 5 6 2" xfId="14226" xr:uid="{00000000-0005-0000-0000-0000F5340000}"/>
    <cellStyle name="Normal 2 2 2 3 2 6 5 7" xfId="14227" xr:uid="{00000000-0005-0000-0000-0000F6340000}"/>
    <cellStyle name="Normal 2 2 2 3 2 6 5 7 2" xfId="14228" xr:uid="{00000000-0005-0000-0000-0000F7340000}"/>
    <cellStyle name="Normal 2 2 2 3 2 6 5 8" xfId="14229" xr:uid="{00000000-0005-0000-0000-0000F8340000}"/>
    <cellStyle name="Normal 2 2 2 3 2 6 5 8 2" xfId="14230" xr:uid="{00000000-0005-0000-0000-0000F9340000}"/>
    <cellStyle name="Normal 2 2 2 3 2 6 5 9" xfId="14231" xr:uid="{00000000-0005-0000-0000-0000FA340000}"/>
    <cellStyle name="Normal 2 2 2 3 2 6 5 9 2" xfId="14232" xr:uid="{00000000-0005-0000-0000-0000FB340000}"/>
    <cellStyle name="Normal 2 2 2 3 2 6 6" xfId="351" xr:uid="{00000000-0005-0000-0000-0000FC340000}"/>
    <cellStyle name="Normal 2 2 2 3 2 7" xfId="352" xr:uid="{00000000-0005-0000-0000-0000FD340000}"/>
    <cellStyle name="Normal 2 2 2 3 2 7 2" xfId="353" xr:uid="{00000000-0005-0000-0000-0000FE340000}"/>
    <cellStyle name="Normal 2 2 2 3 2 8" xfId="354" xr:uid="{00000000-0005-0000-0000-0000FF340000}"/>
    <cellStyle name="Normal 2 2 2 3 2 8 2" xfId="355" xr:uid="{00000000-0005-0000-0000-000000350000}"/>
    <cellStyle name="Normal 2 2 2 3 2 9" xfId="356" xr:uid="{00000000-0005-0000-0000-000001350000}"/>
    <cellStyle name="Normal 2 2 2 3 2 9 2" xfId="357" xr:uid="{00000000-0005-0000-0000-000002350000}"/>
    <cellStyle name="Normal 2 2 2 3 3" xfId="358" xr:uid="{00000000-0005-0000-0000-000003350000}"/>
    <cellStyle name="Normal 2 2 2 3 3 10" xfId="14233" xr:uid="{00000000-0005-0000-0000-000004350000}"/>
    <cellStyle name="Normal 2 2 2 3 3 10 2" xfId="14234" xr:uid="{00000000-0005-0000-0000-000005350000}"/>
    <cellStyle name="Normal 2 2 2 3 3 11" xfId="14235" xr:uid="{00000000-0005-0000-0000-000006350000}"/>
    <cellStyle name="Normal 2 2 2 3 3 11 2" xfId="14236" xr:uid="{00000000-0005-0000-0000-000007350000}"/>
    <cellStyle name="Normal 2 2 2 3 3 12" xfId="14237" xr:uid="{00000000-0005-0000-0000-000008350000}"/>
    <cellStyle name="Normal 2 2 2 3 3 12 2" xfId="14238" xr:uid="{00000000-0005-0000-0000-000009350000}"/>
    <cellStyle name="Normal 2 2 2 3 3 13" xfId="14239" xr:uid="{00000000-0005-0000-0000-00000A350000}"/>
    <cellStyle name="Normal 2 2 2 3 3 13 2" xfId="14240" xr:uid="{00000000-0005-0000-0000-00000B350000}"/>
    <cellStyle name="Normal 2 2 2 3 3 14" xfId="14241" xr:uid="{00000000-0005-0000-0000-00000C350000}"/>
    <cellStyle name="Normal 2 2 2 3 3 14 2" xfId="14242" xr:uid="{00000000-0005-0000-0000-00000D350000}"/>
    <cellStyle name="Normal 2 2 2 3 3 15" xfId="14243" xr:uid="{00000000-0005-0000-0000-00000E350000}"/>
    <cellStyle name="Normal 2 2 2 3 3 15 2" xfId="14244" xr:uid="{00000000-0005-0000-0000-00000F350000}"/>
    <cellStyle name="Normal 2 2 2 3 3 16" xfId="14245" xr:uid="{00000000-0005-0000-0000-000010350000}"/>
    <cellStyle name="Normal 2 2 2 3 3 16 2" xfId="14246" xr:uid="{00000000-0005-0000-0000-000011350000}"/>
    <cellStyle name="Normal 2 2 2 3 3 17" xfId="14247" xr:uid="{00000000-0005-0000-0000-000012350000}"/>
    <cellStyle name="Normal 2 2 2 3 3 17 2" xfId="14248" xr:uid="{00000000-0005-0000-0000-000013350000}"/>
    <cellStyle name="Normal 2 2 2 3 3 18" xfId="14249" xr:uid="{00000000-0005-0000-0000-000014350000}"/>
    <cellStyle name="Normal 2 2 2 3 3 2" xfId="359" xr:uid="{00000000-0005-0000-0000-000015350000}"/>
    <cellStyle name="Normal 2 2 2 3 3 2 2" xfId="360" xr:uid="{00000000-0005-0000-0000-000016350000}"/>
    <cellStyle name="Normal 2 2 2 3 3 2 2 10" xfId="14250" xr:uid="{00000000-0005-0000-0000-000017350000}"/>
    <cellStyle name="Normal 2 2 2 3 3 2 2 10 2" xfId="14251" xr:uid="{00000000-0005-0000-0000-000018350000}"/>
    <cellStyle name="Normal 2 2 2 3 3 2 2 11" xfId="14252" xr:uid="{00000000-0005-0000-0000-000019350000}"/>
    <cellStyle name="Normal 2 2 2 3 3 2 2 11 2" xfId="14253" xr:uid="{00000000-0005-0000-0000-00001A350000}"/>
    <cellStyle name="Normal 2 2 2 3 3 2 2 12" xfId="14254" xr:uid="{00000000-0005-0000-0000-00001B350000}"/>
    <cellStyle name="Normal 2 2 2 3 3 2 2 12 2" xfId="14255" xr:uid="{00000000-0005-0000-0000-00001C350000}"/>
    <cellStyle name="Normal 2 2 2 3 3 2 2 13" xfId="14256" xr:uid="{00000000-0005-0000-0000-00001D350000}"/>
    <cellStyle name="Normal 2 2 2 3 3 2 2 13 2" xfId="14257" xr:uid="{00000000-0005-0000-0000-00001E350000}"/>
    <cellStyle name="Normal 2 2 2 3 3 2 2 14" xfId="14258" xr:uid="{00000000-0005-0000-0000-00001F350000}"/>
    <cellStyle name="Normal 2 2 2 3 3 2 2 14 2" xfId="14259" xr:uid="{00000000-0005-0000-0000-000020350000}"/>
    <cellStyle name="Normal 2 2 2 3 3 2 2 15" xfId="14260" xr:uid="{00000000-0005-0000-0000-000021350000}"/>
    <cellStyle name="Normal 2 2 2 3 3 2 2 15 2" xfId="14261" xr:uid="{00000000-0005-0000-0000-000022350000}"/>
    <cellStyle name="Normal 2 2 2 3 3 2 2 16" xfId="14262" xr:uid="{00000000-0005-0000-0000-000023350000}"/>
    <cellStyle name="Normal 2 2 2 3 3 2 2 16 2" xfId="14263" xr:uid="{00000000-0005-0000-0000-000024350000}"/>
    <cellStyle name="Normal 2 2 2 3 3 2 2 17" xfId="14264" xr:uid="{00000000-0005-0000-0000-000025350000}"/>
    <cellStyle name="Normal 2 2 2 3 3 2 2 2" xfId="361" xr:uid="{00000000-0005-0000-0000-000026350000}"/>
    <cellStyle name="Normal 2 2 2 3 3 2 2 2 2" xfId="362" xr:uid="{00000000-0005-0000-0000-000027350000}"/>
    <cellStyle name="Normal 2 2 2 3 3 2 2 3" xfId="363" xr:uid="{00000000-0005-0000-0000-000028350000}"/>
    <cellStyle name="Normal 2 2 2 3 3 2 2 3 2" xfId="364" xr:uid="{00000000-0005-0000-0000-000029350000}"/>
    <cellStyle name="Normal 2 2 2 3 3 2 2 4" xfId="365" xr:uid="{00000000-0005-0000-0000-00002A350000}"/>
    <cellStyle name="Normal 2 2 2 3 3 2 2 4 2" xfId="366" xr:uid="{00000000-0005-0000-0000-00002B350000}"/>
    <cellStyle name="Normal 2 2 2 3 3 2 2 5" xfId="367" xr:uid="{00000000-0005-0000-0000-00002C350000}"/>
    <cellStyle name="Normal 2 2 2 3 3 2 2 5 2" xfId="368" xr:uid="{00000000-0005-0000-0000-00002D350000}"/>
    <cellStyle name="Normal 2 2 2 3 3 2 2 6" xfId="14265" xr:uid="{00000000-0005-0000-0000-00002E350000}"/>
    <cellStyle name="Normal 2 2 2 3 3 2 2 6 10" xfId="14266" xr:uid="{00000000-0005-0000-0000-00002F350000}"/>
    <cellStyle name="Normal 2 2 2 3 3 2 2 6 10 2" xfId="14267" xr:uid="{00000000-0005-0000-0000-000030350000}"/>
    <cellStyle name="Normal 2 2 2 3 3 2 2 6 11" xfId="14268" xr:uid="{00000000-0005-0000-0000-000031350000}"/>
    <cellStyle name="Normal 2 2 2 3 3 2 2 6 11 2" xfId="14269" xr:uid="{00000000-0005-0000-0000-000032350000}"/>
    <cellStyle name="Normal 2 2 2 3 3 2 2 6 12" xfId="14270" xr:uid="{00000000-0005-0000-0000-000033350000}"/>
    <cellStyle name="Normal 2 2 2 3 3 2 2 6 2" xfId="14271" xr:uid="{00000000-0005-0000-0000-000034350000}"/>
    <cellStyle name="Normal 2 2 2 3 3 2 2 6 2 10" xfId="14272" xr:uid="{00000000-0005-0000-0000-000035350000}"/>
    <cellStyle name="Normal 2 2 2 3 3 2 2 6 2 10 2" xfId="14273" xr:uid="{00000000-0005-0000-0000-000036350000}"/>
    <cellStyle name="Normal 2 2 2 3 3 2 2 6 2 11" xfId="14274" xr:uid="{00000000-0005-0000-0000-000037350000}"/>
    <cellStyle name="Normal 2 2 2 3 3 2 2 6 2 2" xfId="14275" xr:uid="{00000000-0005-0000-0000-000038350000}"/>
    <cellStyle name="Normal 2 2 2 3 3 2 2 6 2 2 2" xfId="14276" xr:uid="{00000000-0005-0000-0000-000039350000}"/>
    <cellStyle name="Normal 2 2 2 3 3 2 2 6 2 3" xfId="14277" xr:uid="{00000000-0005-0000-0000-00003A350000}"/>
    <cellStyle name="Normal 2 2 2 3 3 2 2 6 2 3 2" xfId="14278" xr:uid="{00000000-0005-0000-0000-00003B350000}"/>
    <cellStyle name="Normal 2 2 2 3 3 2 2 6 2 4" xfId="14279" xr:uid="{00000000-0005-0000-0000-00003C350000}"/>
    <cellStyle name="Normal 2 2 2 3 3 2 2 6 2 4 2" xfId="14280" xr:uid="{00000000-0005-0000-0000-00003D350000}"/>
    <cellStyle name="Normal 2 2 2 3 3 2 2 6 2 5" xfId="14281" xr:uid="{00000000-0005-0000-0000-00003E350000}"/>
    <cellStyle name="Normal 2 2 2 3 3 2 2 6 2 5 2" xfId="14282" xr:uid="{00000000-0005-0000-0000-00003F350000}"/>
    <cellStyle name="Normal 2 2 2 3 3 2 2 6 2 6" xfId="14283" xr:uid="{00000000-0005-0000-0000-000040350000}"/>
    <cellStyle name="Normal 2 2 2 3 3 2 2 6 2 6 2" xfId="14284" xr:uid="{00000000-0005-0000-0000-000041350000}"/>
    <cellStyle name="Normal 2 2 2 3 3 2 2 6 2 7" xfId="14285" xr:uid="{00000000-0005-0000-0000-000042350000}"/>
    <cellStyle name="Normal 2 2 2 3 3 2 2 6 2 7 2" xfId="14286" xr:uid="{00000000-0005-0000-0000-000043350000}"/>
    <cellStyle name="Normal 2 2 2 3 3 2 2 6 2 8" xfId="14287" xr:uid="{00000000-0005-0000-0000-000044350000}"/>
    <cellStyle name="Normal 2 2 2 3 3 2 2 6 2 8 2" xfId="14288" xr:uid="{00000000-0005-0000-0000-000045350000}"/>
    <cellStyle name="Normal 2 2 2 3 3 2 2 6 2 9" xfId="14289" xr:uid="{00000000-0005-0000-0000-000046350000}"/>
    <cellStyle name="Normal 2 2 2 3 3 2 2 6 2 9 2" xfId="14290" xr:uid="{00000000-0005-0000-0000-000047350000}"/>
    <cellStyle name="Normal 2 2 2 3 3 2 2 6 3" xfId="14291" xr:uid="{00000000-0005-0000-0000-000048350000}"/>
    <cellStyle name="Normal 2 2 2 3 3 2 2 6 3 2" xfId="14292" xr:uid="{00000000-0005-0000-0000-000049350000}"/>
    <cellStyle name="Normal 2 2 2 3 3 2 2 6 4" xfId="14293" xr:uid="{00000000-0005-0000-0000-00004A350000}"/>
    <cellStyle name="Normal 2 2 2 3 3 2 2 6 4 2" xfId="14294" xr:uid="{00000000-0005-0000-0000-00004B350000}"/>
    <cellStyle name="Normal 2 2 2 3 3 2 2 6 5" xfId="14295" xr:uid="{00000000-0005-0000-0000-00004C350000}"/>
    <cellStyle name="Normal 2 2 2 3 3 2 2 6 5 2" xfId="14296" xr:uid="{00000000-0005-0000-0000-00004D350000}"/>
    <cellStyle name="Normal 2 2 2 3 3 2 2 6 6" xfId="14297" xr:uid="{00000000-0005-0000-0000-00004E350000}"/>
    <cellStyle name="Normal 2 2 2 3 3 2 2 6 6 2" xfId="14298" xr:uid="{00000000-0005-0000-0000-00004F350000}"/>
    <cellStyle name="Normal 2 2 2 3 3 2 2 6 7" xfId="14299" xr:uid="{00000000-0005-0000-0000-000050350000}"/>
    <cellStyle name="Normal 2 2 2 3 3 2 2 6 7 2" xfId="14300" xr:uid="{00000000-0005-0000-0000-000051350000}"/>
    <cellStyle name="Normal 2 2 2 3 3 2 2 6 8" xfId="14301" xr:uid="{00000000-0005-0000-0000-000052350000}"/>
    <cellStyle name="Normal 2 2 2 3 3 2 2 6 8 2" xfId="14302" xr:uid="{00000000-0005-0000-0000-000053350000}"/>
    <cellStyle name="Normal 2 2 2 3 3 2 2 6 9" xfId="14303" xr:uid="{00000000-0005-0000-0000-000054350000}"/>
    <cellStyle name="Normal 2 2 2 3 3 2 2 6 9 2" xfId="14304" xr:uid="{00000000-0005-0000-0000-000055350000}"/>
    <cellStyle name="Normal 2 2 2 3 3 2 2 7" xfId="14305" xr:uid="{00000000-0005-0000-0000-000056350000}"/>
    <cellStyle name="Normal 2 2 2 3 3 2 2 7 10" xfId="14306" xr:uid="{00000000-0005-0000-0000-000057350000}"/>
    <cellStyle name="Normal 2 2 2 3 3 2 2 7 10 2" xfId="14307" xr:uid="{00000000-0005-0000-0000-000058350000}"/>
    <cellStyle name="Normal 2 2 2 3 3 2 2 7 11" xfId="14308" xr:uid="{00000000-0005-0000-0000-000059350000}"/>
    <cellStyle name="Normal 2 2 2 3 3 2 2 7 2" xfId="14309" xr:uid="{00000000-0005-0000-0000-00005A350000}"/>
    <cellStyle name="Normal 2 2 2 3 3 2 2 7 2 2" xfId="14310" xr:uid="{00000000-0005-0000-0000-00005B350000}"/>
    <cellStyle name="Normal 2 2 2 3 3 2 2 7 3" xfId="14311" xr:uid="{00000000-0005-0000-0000-00005C350000}"/>
    <cellStyle name="Normal 2 2 2 3 3 2 2 7 3 2" xfId="14312" xr:uid="{00000000-0005-0000-0000-00005D350000}"/>
    <cellStyle name="Normal 2 2 2 3 3 2 2 7 4" xfId="14313" xr:uid="{00000000-0005-0000-0000-00005E350000}"/>
    <cellStyle name="Normal 2 2 2 3 3 2 2 7 4 2" xfId="14314" xr:uid="{00000000-0005-0000-0000-00005F350000}"/>
    <cellStyle name="Normal 2 2 2 3 3 2 2 7 5" xfId="14315" xr:uid="{00000000-0005-0000-0000-000060350000}"/>
    <cellStyle name="Normal 2 2 2 3 3 2 2 7 5 2" xfId="14316" xr:uid="{00000000-0005-0000-0000-000061350000}"/>
    <cellStyle name="Normal 2 2 2 3 3 2 2 7 6" xfId="14317" xr:uid="{00000000-0005-0000-0000-000062350000}"/>
    <cellStyle name="Normal 2 2 2 3 3 2 2 7 6 2" xfId="14318" xr:uid="{00000000-0005-0000-0000-000063350000}"/>
    <cellStyle name="Normal 2 2 2 3 3 2 2 7 7" xfId="14319" xr:uid="{00000000-0005-0000-0000-000064350000}"/>
    <cellStyle name="Normal 2 2 2 3 3 2 2 7 7 2" xfId="14320" xr:uid="{00000000-0005-0000-0000-000065350000}"/>
    <cellStyle name="Normal 2 2 2 3 3 2 2 7 8" xfId="14321" xr:uid="{00000000-0005-0000-0000-000066350000}"/>
    <cellStyle name="Normal 2 2 2 3 3 2 2 7 8 2" xfId="14322" xr:uid="{00000000-0005-0000-0000-000067350000}"/>
    <cellStyle name="Normal 2 2 2 3 3 2 2 7 9" xfId="14323" xr:uid="{00000000-0005-0000-0000-000068350000}"/>
    <cellStyle name="Normal 2 2 2 3 3 2 2 7 9 2" xfId="14324" xr:uid="{00000000-0005-0000-0000-000069350000}"/>
    <cellStyle name="Normal 2 2 2 3 3 2 2 8" xfId="14325" xr:uid="{00000000-0005-0000-0000-00006A350000}"/>
    <cellStyle name="Normal 2 2 2 3 3 2 2 8 2" xfId="14326" xr:uid="{00000000-0005-0000-0000-00006B350000}"/>
    <cellStyle name="Normal 2 2 2 3 3 2 2 9" xfId="14327" xr:uid="{00000000-0005-0000-0000-00006C350000}"/>
    <cellStyle name="Normal 2 2 2 3 3 2 2 9 2" xfId="14328" xr:uid="{00000000-0005-0000-0000-00006D350000}"/>
    <cellStyle name="Normal 2 2 2 3 3 2 3" xfId="369" xr:uid="{00000000-0005-0000-0000-00006E350000}"/>
    <cellStyle name="Normal 2 2 2 3 3 2 3 10" xfId="14329" xr:uid="{00000000-0005-0000-0000-00006F350000}"/>
    <cellStyle name="Normal 2 2 2 3 3 2 3 10 2" xfId="14330" xr:uid="{00000000-0005-0000-0000-000070350000}"/>
    <cellStyle name="Normal 2 2 2 3 3 2 3 11" xfId="14331" xr:uid="{00000000-0005-0000-0000-000071350000}"/>
    <cellStyle name="Normal 2 2 2 3 3 2 3 11 2" xfId="14332" xr:uid="{00000000-0005-0000-0000-000072350000}"/>
    <cellStyle name="Normal 2 2 2 3 3 2 3 12" xfId="14333" xr:uid="{00000000-0005-0000-0000-000073350000}"/>
    <cellStyle name="Normal 2 2 2 3 3 2 3 12 2" xfId="14334" xr:uid="{00000000-0005-0000-0000-000074350000}"/>
    <cellStyle name="Normal 2 2 2 3 3 2 3 13" xfId="14335" xr:uid="{00000000-0005-0000-0000-000075350000}"/>
    <cellStyle name="Normal 2 2 2 3 3 2 3 2" xfId="14336" xr:uid="{00000000-0005-0000-0000-000076350000}"/>
    <cellStyle name="Normal 2 2 2 3 3 2 3 2 10" xfId="14337" xr:uid="{00000000-0005-0000-0000-000077350000}"/>
    <cellStyle name="Normal 2 2 2 3 3 2 3 2 10 2" xfId="14338" xr:uid="{00000000-0005-0000-0000-000078350000}"/>
    <cellStyle name="Normal 2 2 2 3 3 2 3 2 11" xfId="14339" xr:uid="{00000000-0005-0000-0000-000079350000}"/>
    <cellStyle name="Normal 2 2 2 3 3 2 3 2 11 2" xfId="14340" xr:uid="{00000000-0005-0000-0000-00007A350000}"/>
    <cellStyle name="Normal 2 2 2 3 3 2 3 2 12" xfId="14341" xr:uid="{00000000-0005-0000-0000-00007B350000}"/>
    <cellStyle name="Normal 2 2 2 3 3 2 3 2 2" xfId="14342" xr:uid="{00000000-0005-0000-0000-00007C350000}"/>
    <cellStyle name="Normal 2 2 2 3 3 2 3 2 2 10" xfId="14343" xr:uid="{00000000-0005-0000-0000-00007D350000}"/>
    <cellStyle name="Normal 2 2 2 3 3 2 3 2 2 10 2" xfId="14344" xr:uid="{00000000-0005-0000-0000-00007E350000}"/>
    <cellStyle name="Normal 2 2 2 3 3 2 3 2 2 11" xfId="14345" xr:uid="{00000000-0005-0000-0000-00007F350000}"/>
    <cellStyle name="Normal 2 2 2 3 3 2 3 2 2 2" xfId="14346" xr:uid="{00000000-0005-0000-0000-000080350000}"/>
    <cellStyle name="Normal 2 2 2 3 3 2 3 2 2 2 2" xfId="14347" xr:uid="{00000000-0005-0000-0000-000081350000}"/>
    <cellStyle name="Normal 2 2 2 3 3 2 3 2 2 3" xfId="14348" xr:uid="{00000000-0005-0000-0000-000082350000}"/>
    <cellStyle name="Normal 2 2 2 3 3 2 3 2 2 3 2" xfId="14349" xr:uid="{00000000-0005-0000-0000-000083350000}"/>
    <cellStyle name="Normal 2 2 2 3 3 2 3 2 2 4" xfId="14350" xr:uid="{00000000-0005-0000-0000-000084350000}"/>
    <cellStyle name="Normal 2 2 2 3 3 2 3 2 2 4 2" xfId="14351" xr:uid="{00000000-0005-0000-0000-000085350000}"/>
    <cellStyle name="Normal 2 2 2 3 3 2 3 2 2 5" xfId="14352" xr:uid="{00000000-0005-0000-0000-000086350000}"/>
    <cellStyle name="Normal 2 2 2 3 3 2 3 2 2 5 2" xfId="14353" xr:uid="{00000000-0005-0000-0000-000087350000}"/>
    <cellStyle name="Normal 2 2 2 3 3 2 3 2 2 6" xfId="14354" xr:uid="{00000000-0005-0000-0000-000088350000}"/>
    <cellStyle name="Normal 2 2 2 3 3 2 3 2 2 6 2" xfId="14355" xr:uid="{00000000-0005-0000-0000-000089350000}"/>
    <cellStyle name="Normal 2 2 2 3 3 2 3 2 2 7" xfId="14356" xr:uid="{00000000-0005-0000-0000-00008A350000}"/>
    <cellStyle name="Normal 2 2 2 3 3 2 3 2 2 7 2" xfId="14357" xr:uid="{00000000-0005-0000-0000-00008B350000}"/>
    <cellStyle name="Normal 2 2 2 3 3 2 3 2 2 8" xfId="14358" xr:uid="{00000000-0005-0000-0000-00008C350000}"/>
    <cellStyle name="Normal 2 2 2 3 3 2 3 2 2 8 2" xfId="14359" xr:uid="{00000000-0005-0000-0000-00008D350000}"/>
    <cellStyle name="Normal 2 2 2 3 3 2 3 2 2 9" xfId="14360" xr:uid="{00000000-0005-0000-0000-00008E350000}"/>
    <cellStyle name="Normal 2 2 2 3 3 2 3 2 2 9 2" xfId="14361" xr:uid="{00000000-0005-0000-0000-00008F350000}"/>
    <cellStyle name="Normal 2 2 2 3 3 2 3 2 3" xfId="14362" xr:uid="{00000000-0005-0000-0000-000090350000}"/>
    <cellStyle name="Normal 2 2 2 3 3 2 3 2 3 2" xfId="14363" xr:uid="{00000000-0005-0000-0000-000091350000}"/>
    <cellStyle name="Normal 2 2 2 3 3 2 3 2 4" xfId="14364" xr:uid="{00000000-0005-0000-0000-000092350000}"/>
    <cellStyle name="Normal 2 2 2 3 3 2 3 2 4 2" xfId="14365" xr:uid="{00000000-0005-0000-0000-000093350000}"/>
    <cellStyle name="Normal 2 2 2 3 3 2 3 2 5" xfId="14366" xr:uid="{00000000-0005-0000-0000-000094350000}"/>
    <cellStyle name="Normal 2 2 2 3 3 2 3 2 5 2" xfId="14367" xr:uid="{00000000-0005-0000-0000-000095350000}"/>
    <cellStyle name="Normal 2 2 2 3 3 2 3 2 6" xfId="14368" xr:uid="{00000000-0005-0000-0000-000096350000}"/>
    <cellStyle name="Normal 2 2 2 3 3 2 3 2 6 2" xfId="14369" xr:uid="{00000000-0005-0000-0000-000097350000}"/>
    <cellStyle name="Normal 2 2 2 3 3 2 3 2 7" xfId="14370" xr:uid="{00000000-0005-0000-0000-000098350000}"/>
    <cellStyle name="Normal 2 2 2 3 3 2 3 2 7 2" xfId="14371" xr:uid="{00000000-0005-0000-0000-000099350000}"/>
    <cellStyle name="Normal 2 2 2 3 3 2 3 2 8" xfId="14372" xr:uid="{00000000-0005-0000-0000-00009A350000}"/>
    <cellStyle name="Normal 2 2 2 3 3 2 3 2 8 2" xfId="14373" xr:uid="{00000000-0005-0000-0000-00009B350000}"/>
    <cellStyle name="Normal 2 2 2 3 3 2 3 2 9" xfId="14374" xr:uid="{00000000-0005-0000-0000-00009C350000}"/>
    <cellStyle name="Normal 2 2 2 3 3 2 3 2 9 2" xfId="14375" xr:uid="{00000000-0005-0000-0000-00009D350000}"/>
    <cellStyle name="Normal 2 2 2 3 3 2 3 3" xfId="14376" xr:uid="{00000000-0005-0000-0000-00009E350000}"/>
    <cellStyle name="Normal 2 2 2 3 3 2 3 3 10" xfId="14377" xr:uid="{00000000-0005-0000-0000-00009F350000}"/>
    <cellStyle name="Normal 2 2 2 3 3 2 3 3 10 2" xfId="14378" xr:uid="{00000000-0005-0000-0000-0000A0350000}"/>
    <cellStyle name="Normal 2 2 2 3 3 2 3 3 11" xfId="14379" xr:uid="{00000000-0005-0000-0000-0000A1350000}"/>
    <cellStyle name="Normal 2 2 2 3 3 2 3 3 2" xfId="14380" xr:uid="{00000000-0005-0000-0000-0000A2350000}"/>
    <cellStyle name="Normal 2 2 2 3 3 2 3 3 2 2" xfId="14381" xr:uid="{00000000-0005-0000-0000-0000A3350000}"/>
    <cellStyle name="Normal 2 2 2 3 3 2 3 3 3" xfId="14382" xr:uid="{00000000-0005-0000-0000-0000A4350000}"/>
    <cellStyle name="Normal 2 2 2 3 3 2 3 3 3 2" xfId="14383" xr:uid="{00000000-0005-0000-0000-0000A5350000}"/>
    <cellStyle name="Normal 2 2 2 3 3 2 3 3 4" xfId="14384" xr:uid="{00000000-0005-0000-0000-0000A6350000}"/>
    <cellStyle name="Normal 2 2 2 3 3 2 3 3 4 2" xfId="14385" xr:uid="{00000000-0005-0000-0000-0000A7350000}"/>
    <cellStyle name="Normal 2 2 2 3 3 2 3 3 5" xfId="14386" xr:uid="{00000000-0005-0000-0000-0000A8350000}"/>
    <cellStyle name="Normal 2 2 2 3 3 2 3 3 5 2" xfId="14387" xr:uid="{00000000-0005-0000-0000-0000A9350000}"/>
    <cellStyle name="Normal 2 2 2 3 3 2 3 3 6" xfId="14388" xr:uid="{00000000-0005-0000-0000-0000AA350000}"/>
    <cellStyle name="Normal 2 2 2 3 3 2 3 3 6 2" xfId="14389" xr:uid="{00000000-0005-0000-0000-0000AB350000}"/>
    <cellStyle name="Normal 2 2 2 3 3 2 3 3 7" xfId="14390" xr:uid="{00000000-0005-0000-0000-0000AC350000}"/>
    <cellStyle name="Normal 2 2 2 3 3 2 3 3 7 2" xfId="14391" xr:uid="{00000000-0005-0000-0000-0000AD350000}"/>
    <cellStyle name="Normal 2 2 2 3 3 2 3 3 8" xfId="14392" xr:uid="{00000000-0005-0000-0000-0000AE350000}"/>
    <cellStyle name="Normal 2 2 2 3 3 2 3 3 8 2" xfId="14393" xr:uid="{00000000-0005-0000-0000-0000AF350000}"/>
    <cellStyle name="Normal 2 2 2 3 3 2 3 3 9" xfId="14394" xr:uid="{00000000-0005-0000-0000-0000B0350000}"/>
    <cellStyle name="Normal 2 2 2 3 3 2 3 3 9 2" xfId="14395" xr:uid="{00000000-0005-0000-0000-0000B1350000}"/>
    <cellStyle name="Normal 2 2 2 3 3 2 3 4" xfId="14396" xr:uid="{00000000-0005-0000-0000-0000B2350000}"/>
    <cellStyle name="Normal 2 2 2 3 3 2 3 4 2" xfId="14397" xr:uid="{00000000-0005-0000-0000-0000B3350000}"/>
    <cellStyle name="Normal 2 2 2 3 3 2 3 5" xfId="14398" xr:uid="{00000000-0005-0000-0000-0000B4350000}"/>
    <cellStyle name="Normal 2 2 2 3 3 2 3 5 2" xfId="14399" xr:uid="{00000000-0005-0000-0000-0000B5350000}"/>
    <cellStyle name="Normal 2 2 2 3 3 2 3 6" xfId="14400" xr:uid="{00000000-0005-0000-0000-0000B6350000}"/>
    <cellStyle name="Normal 2 2 2 3 3 2 3 6 2" xfId="14401" xr:uid="{00000000-0005-0000-0000-0000B7350000}"/>
    <cellStyle name="Normal 2 2 2 3 3 2 3 7" xfId="14402" xr:uid="{00000000-0005-0000-0000-0000B8350000}"/>
    <cellStyle name="Normal 2 2 2 3 3 2 3 7 2" xfId="14403" xr:uid="{00000000-0005-0000-0000-0000B9350000}"/>
    <cellStyle name="Normal 2 2 2 3 3 2 3 8" xfId="14404" xr:uid="{00000000-0005-0000-0000-0000BA350000}"/>
    <cellStyle name="Normal 2 2 2 3 3 2 3 8 2" xfId="14405" xr:uid="{00000000-0005-0000-0000-0000BB350000}"/>
    <cellStyle name="Normal 2 2 2 3 3 2 3 9" xfId="14406" xr:uid="{00000000-0005-0000-0000-0000BC350000}"/>
    <cellStyle name="Normal 2 2 2 3 3 2 3 9 2" xfId="14407" xr:uid="{00000000-0005-0000-0000-0000BD350000}"/>
    <cellStyle name="Normal 2 2 2 3 3 2 4" xfId="370" xr:uid="{00000000-0005-0000-0000-0000BE350000}"/>
    <cellStyle name="Normal 2 2 2 3 3 2 4 10" xfId="14408" xr:uid="{00000000-0005-0000-0000-0000BF350000}"/>
    <cellStyle name="Normal 2 2 2 3 3 2 4 10 2" xfId="14409" xr:uid="{00000000-0005-0000-0000-0000C0350000}"/>
    <cellStyle name="Normal 2 2 2 3 3 2 4 11" xfId="14410" xr:uid="{00000000-0005-0000-0000-0000C1350000}"/>
    <cellStyle name="Normal 2 2 2 3 3 2 4 11 2" xfId="14411" xr:uid="{00000000-0005-0000-0000-0000C2350000}"/>
    <cellStyle name="Normal 2 2 2 3 3 2 4 12" xfId="14412" xr:uid="{00000000-0005-0000-0000-0000C3350000}"/>
    <cellStyle name="Normal 2 2 2 3 3 2 4 12 2" xfId="14413" xr:uid="{00000000-0005-0000-0000-0000C4350000}"/>
    <cellStyle name="Normal 2 2 2 3 3 2 4 13" xfId="14414" xr:uid="{00000000-0005-0000-0000-0000C5350000}"/>
    <cellStyle name="Normal 2 2 2 3 3 2 4 2" xfId="14415" xr:uid="{00000000-0005-0000-0000-0000C6350000}"/>
    <cellStyle name="Normal 2 2 2 3 3 2 4 2 10" xfId="14416" xr:uid="{00000000-0005-0000-0000-0000C7350000}"/>
    <cellStyle name="Normal 2 2 2 3 3 2 4 2 10 2" xfId="14417" xr:uid="{00000000-0005-0000-0000-0000C8350000}"/>
    <cellStyle name="Normal 2 2 2 3 3 2 4 2 11" xfId="14418" xr:uid="{00000000-0005-0000-0000-0000C9350000}"/>
    <cellStyle name="Normal 2 2 2 3 3 2 4 2 11 2" xfId="14419" xr:uid="{00000000-0005-0000-0000-0000CA350000}"/>
    <cellStyle name="Normal 2 2 2 3 3 2 4 2 12" xfId="14420" xr:uid="{00000000-0005-0000-0000-0000CB350000}"/>
    <cellStyle name="Normal 2 2 2 3 3 2 4 2 2" xfId="14421" xr:uid="{00000000-0005-0000-0000-0000CC350000}"/>
    <cellStyle name="Normal 2 2 2 3 3 2 4 2 2 10" xfId="14422" xr:uid="{00000000-0005-0000-0000-0000CD350000}"/>
    <cellStyle name="Normal 2 2 2 3 3 2 4 2 2 10 2" xfId="14423" xr:uid="{00000000-0005-0000-0000-0000CE350000}"/>
    <cellStyle name="Normal 2 2 2 3 3 2 4 2 2 11" xfId="14424" xr:uid="{00000000-0005-0000-0000-0000CF350000}"/>
    <cellStyle name="Normal 2 2 2 3 3 2 4 2 2 2" xfId="14425" xr:uid="{00000000-0005-0000-0000-0000D0350000}"/>
    <cellStyle name="Normal 2 2 2 3 3 2 4 2 2 2 2" xfId="14426" xr:uid="{00000000-0005-0000-0000-0000D1350000}"/>
    <cellStyle name="Normal 2 2 2 3 3 2 4 2 2 3" xfId="14427" xr:uid="{00000000-0005-0000-0000-0000D2350000}"/>
    <cellStyle name="Normal 2 2 2 3 3 2 4 2 2 3 2" xfId="14428" xr:uid="{00000000-0005-0000-0000-0000D3350000}"/>
    <cellStyle name="Normal 2 2 2 3 3 2 4 2 2 4" xfId="14429" xr:uid="{00000000-0005-0000-0000-0000D4350000}"/>
    <cellStyle name="Normal 2 2 2 3 3 2 4 2 2 4 2" xfId="14430" xr:uid="{00000000-0005-0000-0000-0000D5350000}"/>
    <cellStyle name="Normal 2 2 2 3 3 2 4 2 2 5" xfId="14431" xr:uid="{00000000-0005-0000-0000-0000D6350000}"/>
    <cellStyle name="Normal 2 2 2 3 3 2 4 2 2 5 2" xfId="14432" xr:uid="{00000000-0005-0000-0000-0000D7350000}"/>
    <cellStyle name="Normal 2 2 2 3 3 2 4 2 2 6" xfId="14433" xr:uid="{00000000-0005-0000-0000-0000D8350000}"/>
    <cellStyle name="Normal 2 2 2 3 3 2 4 2 2 6 2" xfId="14434" xr:uid="{00000000-0005-0000-0000-0000D9350000}"/>
    <cellStyle name="Normal 2 2 2 3 3 2 4 2 2 7" xfId="14435" xr:uid="{00000000-0005-0000-0000-0000DA350000}"/>
    <cellStyle name="Normal 2 2 2 3 3 2 4 2 2 7 2" xfId="14436" xr:uid="{00000000-0005-0000-0000-0000DB350000}"/>
    <cellStyle name="Normal 2 2 2 3 3 2 4 2 2 8" xfId="14437" xr:uid="{00000000-0005-0000-0000-0000DC350000}"/>
    <cellStyle name="Normal 2 2 2 3 3 2 4 2 2 8 2" xfId="14438" xr:uid="{00000000-0005-0000-0000-0000DD350000}"/>
    <cellStyle name="Normal 2 2 2 3 3 2 4 2 2 9" xfId="14439" xr:uid="{00000000-0005-0000-0000-0000DE350000}"/>
    <cellStyle name="Normal 2 2 2 3 3 2 4 2 2 9 2" xfId="14440" xr:uid="{00000000-0005-0000-0000-0000DF350000}"/>
    <cellStyle name="Normal 2 2 2 3 3 2 4 2 3" xfId="14441" xr:uid="{00000000-0005-0000-0000-0000E0350000}"/>
    <cellStyle name="Normal 2 2 2 3 3 2 4 2 3 2" xfId="14442" xr:uid="{00000000-0005-0000-0000-0000E1350000}"/>
    <cellStyle name="Normal 2 2 2 3 3 2 4 2 4" xfId="14443" xr:uid="{00000000-0005-0000-0000-0000E2350000}"/>
    <cellStyle name="Normal 2 2 2 3 3 2 4 2 4 2" xfId="14444" xr:uid="{00000000-0005-0000-0000-0000E3350000}"/>
    <cellStyle name="Normal 2 2 2 3 3 2 4 2 5" xfId="14445" xr:uid="{00000000-0005-0000-0000-0000E4350000}"/>
    <cellStyle name="Normal 2 2 2 3 3 2 4 2 5 2" xfId="14446" xr:uid="{00000000-0005-0000-0000-0000E5350000}"/>
    <cellStyle name="Normal 2 2 2 3 3 2 4 2 6" xfId="14447" xr:uid="{00000000-0005-0000-0000-0000E6350000}"/>
    <cellStyle name="Normal 2 2 2 3 3 2 4 2 6 2" xfId="14448" xr:uid="{00000000-0005-0000-0000-0000E7350000}"/>
    <cellStyle name="Normal 2 2 2 3 3 2 4 2 7" xfId="14449" xr:uid="{00000000-0005-0000-0000-0000E8350000}"/>
    <cellStyle name="Normal 2 2 2 3 3 2 4 2 7 2" xfId="14450" xr:uid="{00000000-0005-0000-0000-0000E9350000}"/>
    <cellStyle name="Normal 2 2 2 3 3 2 4 2 8" xfId="14451" xr:uid="{00000000-0005-0000-0000-0000EA350000}"/>
    <cellStyle name="Normal 2 2 2 3 3 2 4 2 8 2" xfId="14452" xr:uid="{00000000-0005-0000-0000-0000EB350000}"/>
    <cellStyle name="Normal 2 2 2 3 3 2 4 2 9" xfId="14453" xr:uid="{00000000-0005-0000-0000-0000EC350000}"/>
    <cellStyle name="Normal 2 2 2 3 3 2 4 2 9 2" xfId="14454" xr:uid="{00000000-0005-0000-0000-0000ED350000}"/>
    <cellStyle name="Normal 2 2 2 3 3 2 4 3" xfId="14455" xr:uid="{00000000-0005-0000-0000-0000EE350000}"/>
    <cellStyle name="Normal 2 2 2 3 3 2 4 3 10" xfId="14456" xr:uid="{00000000-0005-0000-0000-0000EF350000}"/>
    <cellStyle name="Normal 2 2 2 3 3 2 4 3 10 2" xfId="14457" xr:uid="{00000000-0005-0000-0000-0000F0350000}"/>
    <cellStyle name="Normal 2 2 2 3 3 2 4 3 11" xfId="14458" xr:uid="{00000000-0005-0000-0000-0000F1350000}"/>
    <cellStyle name="Normal 2 2 2 3 3 2 4 3 2" xfId="14459" xr:uid="{00000000-0005-0000-0000-0000F2350000}"/>
    <cellStyle name="Normal 2 2 2 3 3 2 4 3 2 2" xfId="14460" xr:uid="{00000000-0005-0000-0000-0000F3350000}"/>
    <cellStyle name="Normal 2 2 2 3 3 2 4 3 3" xfId="14461" xr:uid="{00000000-0005-0000-0000-0000F4350000}"/>
    <cellStyle name="Normal 2 2 2 3 3 2 4 3 3 2" xfId="14462" xr:uid="{00000000-0005-0000-0000-0000F5350000}"/>
    <cellStyle name="Normal 2 2 2 3 3 2 4 3 4" xfId="14463" xr:uid="{00000000-0005-0000-0000-0000F6350000}"/>
    <cellStyle name="Normal 2 2 2 3 3 2 4 3 4 2" xfId="14464" xr:uid="{00000000-0005-0000-0000-0000F7350000}"/>
    <cellStyle name="Normal 2 2 2 3 3 2 4 3 5" xfId="14465" xr:uid="{00000000-0005-0000-0000-0000F8350000}"/>
    <cellStyle name="Normal 2 2 2 3 3 2 4 3 5 2" xfId="14466" xr:uid="{00000000-0005-0000-0000-0000F9350000}"/>
    <cellStyle name="Normal 2 2 2 3 3 2 4 3 6" xfId="14467" xr:uid="{00000000-0005-0000-0000-0000FA350000}"/>
    <cellStyle name="Normal 2 2 2 3 3 2 4 3 6 2" xfId="14468" xr:uid="{00000000-0005-0000-0000-0000FB350000}"/>
    <cellStyle name="Normal 2 2 2 3 3 2 4 3 7" xfId="14469" xr:uid="{00000000-0005-0000-0000-0000FC350000}"/>
    <cellStyle name="Normal 2 2 2 3 3 2 4 3 7 2" xfId="14470" xr:uid="{00000000-0005-0000-0000-0000FD350000}"/>
    <cellStyle name="Normal 2 2 2 3 3 2 4 3 8" xfId="14471" xr:uid="{00000000-0005-0000-0000-0000FE350000}"/>
    <cellStyle name="Normal 2 2 2 3 3 2 4 3 8 2" xfId="14472" xr:uid="{00000000-0005-0000-0000-0000FF350000}"/>
    <cellStyle name="Normal 2 2 2 3 3 2 4 3 9" xfId="14473" xr:uid="{00000000-0005-0000-0000-000000360000}"/>
    <cellStyle name="Normal 2 2 2 3 3 2 4 3 9 2" xfId="14474" xr:uid="{00000000-0005-0000-0000-000001360000}"/>
    <cellStyle name="Normal 2 2 2 3 3 2 4 4" xfId="14475" xr:uid="{00000000-0005-0000-0000-000002360000}"/>
    <cellStyle name="Normal 2 2 2 3 3 2 4 4 2" xfId="14476" xr:uid="{00000000-0005-0000-0000-000003360000}"/>
    <cellStyle name="Normal 2 2 2 3 3 2 4 5" xfId="14477" xr:uid="{00000000-0005-0000-0000-000004360000}"/>
    <cellStyle name="Normal 2 2 2 3 3 2 4 5 2" xfId="14478" xr:uid="{00000000-0005-0000-0000-000005360000}"/>
    <cellStyle name="Normal 2 2 2 3 3 2 4 6" xfId="14479" xr:uid="{00000000-0005-0000-0000-000006360000}"/>
    <cellStyle name="Normal 2 2 2 3 3 2 4 6 2" xfId="14480" xr:uid="{00000000-0005-0000-0000-000007360000}"/>
    <cellStyle name="Normal 2 2 2 3 3 2 4 7" xfId="14481" xr:uid="{00000000-0005-0000-0000-000008360000}"/>
    <cellStyle name="Normal 2 2 2 3 3 2 4 7 2" xfId="14482" xr:uid="{00000000-0005-0000-0000-000009360000}"/>
    <cellStyle name="Normal 2 2 2 3 3 2 4 8" xfId="14483" xr:uid="{00000000-0005-0000-0000-00000A360000}"/>
    <cellStyle name="Normal 2 2 2 3 3 2 4 8 2" xfId="14484" xr:uid="{00000000-0005-0000-0000-00000B360000}"/>
    <cellStyle name="Normal 2 2 2 3 3 2 4 9" xfId="14485" xr:uid="{00000000-0005-0000-0000-00000C360000}"/>
    <cellStyle name="Normal 2 2 2 3 3 2 4 9 2" xfId="14486" xr:uid="{00000000-0005-0000-0000-00000D360000}"/>
    <cellStyle name="Normal 2 2 2 3 3 2 5" xfId="371" xr:uid="{00000000-0005-0000-0000-00000E360000}"/>
    <cellStyle name="Normal 2 2 2 3 3 2 5 10" xfId="14487" xr:uid="{00000000-0005-0000-0000-00000F360000}"/>
    <cellStyle name="Normal 2 2 2 3 3 2 5 10 2" xfId="14488" xr:uid="{00000000-0005-0000-0000-000010360000}"/>
    <cellStyle name="Normal 2 2 2 3 3 2 5 11" xfId="14489" xr:uid="{00000000-0005-0000-0000-000011360000}"/>
    <cellStyle name="Normal 2 2 2 3 3 2 5 11 2" xfId="14490" xr:uid="{00000000-0005-0000-0000-000012360000}"/>
    <cellStyle name="Normal 2 2 2 3 3 2 5 12" xfId="14491" xr:uid="{00000000-0005-0000-0000-000013360000}"/>
    <cellStyle name="Normal 2 2 2 3 3 2 5 12 2" xfId="14492" xr:uid="{00000000-0005-0000-0000-000014360000}"/>
    <cellStyle name="Normal 2 2 2 3 3 2 5 13" xfId="14493" xr:uid="{00000000-0005-0000-0000-000015360000}"/>
    <cellStyle name="Normal 2 2 2 3 3 2 5 2" xfId="14494" xr:uid="{00000000-0005-0000-0000-000016360000}"/>
    <cellStyle name="Normal 2 2 2 3 3 2 5 2 10" xfId="14495" xr:uid="{00000000-0005-0000-0000-000017360000}"/>
    <cellStyle name="Normal 2 2 2 3 3 2 5 2 10 2" xfId="14496" xr:uid="{00000000-0005-0000-0000-000018360000}"/>
    <cellStyle name="Normal 2 2 2 3 3 2 5 2 11" xfId="14497" xr:uid="{00000000-0005-0000-0000-000019360000}"/>
    <cellStyle name="Normal 2 2 2 3 3 2 5 2 11 2" xfId="14498" xr:uid="{00000000-0005-0000-0000-00001A360000}"/>
    <cellStyle name="Normal 2 2 2 3 3 2 5 2 12" xfId="14499" xr:uid="{00000000-0005-0000-0000-00001B360000}"/>
    <cellStyle name="Normal 2 2 2 3 3 2 5 2 2" xfId="14500" xr:uid="{00000000-0005-0000-0000-00001C360000}"/>
    <cellStyle name="Normal 2 2 2 3 3 2 5 2 2 10" xfId="14501" xr:uid="{00000000-0005-0000-0000-00001D360000}"/>
    <cellStyle name="Normal 2 2 2 3 3 2 5 2 2 10 2" xfId="14502" xr:uid="{00000000-0005-0000-0000-00001E360000}"/>
    <cellStyle name="Normal 2 2 2 3 3 2 5 2 2 11" xfId="14503" xr:uid="{00000000-0005-0000-0000-00001F360000}"/>
    <cellStyle name="Normal 2 2 2 3 3 2 5 2 2 2" xfId="14504" xr:uid="{00000000-0005-0000-0000-000020360000}"/>
    <cellStyle name="Normal 2 2 2 3 3 2 5 2 2 2 2" xfId="14505" xr:uid="{00000000-0005-0000-0000-000021360000}"/>
    <cellStyle name="Normal 2 2 2 3 3 2 5 2 2 3" xfId="14506" xr:uid="{00000000-0005-0000-0000-000022360000}"/>
    <cellStyle name="Normal 2 2 2 3 3 2 5 2 2 3 2" xfId="14507" xr:uid="{00000000-0005-0000-0000-000023360000}"/>
    <cellStyle name="Normal 2 2 2 3 3 2 5 2 2 4" xfId="14508" xr:uid="{00000000-0005-0000-0000-000024360000}"/>
    <cellStyle name="Normal 2 2 2 3 3 2 5 2 2 4 2" xfId="14509" xr:uid="{00000000-0005-0000-0000-000025360000}"/>
    <cellStyle name="Normal 2 2 2 3 3 2 5 2 2 5" xfId="14510" xr:uid="{00000000-0005-0000-0000-000026360000}"/>
    <cellStyle name="Normal 2 2 2 3 3 2 5 2 2 5 2" xfId="14511" xr:uid="{00000000-0005-0000-0000-000027360000}"/>
    <cellStyle name="Normal 2 2 2 3 3 2 5 2 2 6" xfId="14512" xr:uid="{00000000-0005-0000-0000-000028360000}"/>
    <cellStyle name="Normal 2 2 2 3 3 2 5 2 2 6 2" xfId="14513" xr:uid="{00000000-0005-0000-0000-000029360000}"/>
    <cellStyle name="Normal 2 2 2 3 3 2 5 2 2 7" xfId="14514" xr:uid="{00000000-0005-0000-0000-00002A360000}"/>
    <cellStyle name="Normal 2 2 2 3 3 2 5 2 2 7 2" xfId="14515" xr:uid="{00000000-0005-0000-0000-00002B360000}"/>
    <cellStyle name="Normal 2 2 2 3 3 2 5 2 2 8" xfId="14516" xr:uid="{00000000-0005-0000-0000-00002C360000}"/>
    <cellStyle name="Normal 2 2 2 3 3 2 5 2 2 8 2" xfId="14517" xr:uid="{00000000-0005-0000-0000-00002D360000}"/>
    <cellStyle name="Normal 2 2 2 3 3 2 5 2 2 9" xfId="14518" xr:uid="{00000000-0005-0000-0000-00002E360000}"/>
    <cellStyle name="Normal 2 2 2 3 3 2 5 2 2 9 2" xfId="14519" xr:uid="{00000000-0005-0000-0000-00002F360000}"/>
    <cellStyle name="Normal 2 2 2 3 3 2 5 2 3" xfId="14520" xr:uid="{00000000-0005-0000-0000-000030360000}"/>
    <cellStyle name="Normal 2 2 2 3 3 2 5 2 3 2" xfId="14521" xr:uid="{00000000-0005-0000-0000-000031360000}"/>
    <cellStyle name="Normal 2 2 2 3 3 2 5 2 4" xfId="14522" xr:uid="{00000000-0005-0000-0000-000032360000}"/>
    <cellStyle name="Normal 2 2 2 3 3 2 5 2 4 2" xfId="14523" xr:uid="{00000000-0005-0000-0000-000033360000}"/>
    <cellStyle name="Normal 2 2 2 3 3 2 5 2 5" xfId="14524" xr:uid="{00000000-0005-0000-0000-000034360000}"/>
    <cellStyle name="Normal 2 2 2 3 3 2 5 2 5 2" xfId="14525" xr:uid="{00000000-0005-0000-0000-000035360000}"/>
    <cellStyle name="Normal 2 2 2 3 3 2 5 2 6" xfId="14526" xr:uid="{00000000-0005-0000-0000-000036360000}"/>
    <cellStyle name="Normal 2 2 2 3 3 2 5 2 6 2" xfId="14527" xr:uid="{00000000-0005-0000-0000-000037360000}"/>
    <cellStyle name="Normal 2 2 2 3 3 2 5 2 7" xfId="14528" xr:uid="{00000000-0005-0000-0000-000038360000}"/>
    <cellStyle name="Normal 2 2 2 3 3 2 5 2 7 2" xfId="14529" xr:uid="{00000000-0005-0000-0000-000039360000}"/>
    <cellStyle name="Normal 2 2 2 3 3 2 5 2 8" xfId="14530" xr:uid="{00000000-0005-0000-0000-00003A360000}"/>
    <cellStyle name="Normal 2 2 2 3 3 2 5 2 8 2" xfId="14531" xr:uid="{00000000-0005-0000-0000-00003B360000}"/>
    <cellStyle name="Normal 2 2 2 3 3 2 5 2 9" xfId="14532" xr:uid="{00000000-0005-0000-0000-00003C360000}"/>
    <cellStyle name="Normal 2 2 2 3 3 2 5 2 9 2" xfId="14533" xr:uid="{00000000-0005-0000-0000-00003D360000}"/>
    <cellStyle name="Normal 2 2 2 3 3 2 5 3" xfId="14534" xr:uid="{00000000-0005-0000-0000-00003E360000}"/>
    <cellStyle name="Normal 2 2 2 3 3 2 5 3 10" xfId="14535" xr:uid="{00000000-0005-0000-0000-00003F360000}"/>
    <cellStyle name="Normal 2 2 2 3 3 2 5 3 10 2" xfId="14536" xr:uid="{00000000-0005-0000-0000-000040360000}"/>
    <cellStyle name="Normal 2 2 2 3 3 2 5 3 11" xfId="14537" xr:uid="{00000000-0005-0000-0000-000041360000}"/>
    <cellStyle name="Normal 2 2 2 3 3 2 5 3 2" xfId="14538" xr:uid="{00000000-0005-0000-0000-000042360000}"/>
    <cellStyle name="Normal 2 2 2 3 3 2 5 3 2 2" xfId="14539" xr:uid="{00000000-0005-0000-0000-000043360000}"/>
    <cellStyle name="Normal 2 2 2 3 3 2 5 3 3" xfId="14540" xr:uid="{00000000-0005-0000-0000-000044360000}"/>
    <cellStyle name="Normal 2 2 2 3 3 2 5 3 3 2" xfId="14541" xr:uid="{00000000-0005-0000-0000-000045360000}"/>
    <cellStyle name="Normal 2 2 2 3 3 2 5 3 4" xfId="14542" xr:uid="{00000000-0005-0000-0000-000046360000}"/>
    <cellStyle name="Normal 2 2 2 3 3 2 5 3 4 2" xfId="14543" xr:uid="{00000000-0005-0000-0000-000047360000}"/>
    <cellStyle name="Normal 2 2 2 3 3 2 5 3 5" xfId="14544" xr:uid="{00000000-0005-0000-0000-000048360000}"/>
    <cellStyle name="Normal 2 2 2 3 3 2 5 3 5 2" xfId="14545" xr:uid="{00000000-0005-0000-0000-000049360000}"/>
    <cellStyle name="Normal 2 2 2 3 3 2 5 3 6" xfId="14546" xr:uid="{00000000-0005-0000-0000-00004A360000}"/>
    <cellStyle name="Normal 2 2 2 3 3 2 5 3 6 2" xfId="14547" xr:uid="{00000000-0005-0000-0000-00004B360000}"/>
    <cellStyle name="Normal 2 2 2 3 3 2 5 3 7" xfId="14548" xr:uid="{00000000-0005-0000-0000-00004C360000}"/>
    <cellStyle name="Normal 2 2 2 3 3 2 5 3 7 2" xfId="14549" xr:uid="{00000000-0005-0000-0000-00004D360000}"/>
    <cellStyle name="Normal 2 2 2 3 3 2 5 3 8" xfId="14550" xr:uid="{00000000-0005-0000-0000-00004E360000}"/>
    <cellStyle name="Normal 2 2 2 3 3 2 5 3 8 2" xfId="14551" xr:uid="{00000000-0005-0000-0000-00004F360000}"/>
    <cellStyle name="Normal 2 2 2 3 3 2 5 3 9" xfId="14552" xr:uid="{00000000-0005-0000-0000-000050360000}"/>
    <cellStyle name="Normal 2 2 2 3 3 2 5 3 9 2" xfId="14553" xr:uid="{00000000-0005-0000-0000-000051360000}"/>
    <cellStyle name="Normal 2 2 2 3 3 2 5 4" xfId="14554" xr:uid="{00000000-0005-0000-0000-000052360000}"/>
    <cellStyle name="Normal 2 2 2 3 3 2 5 4 2" xfId="14555" xr:uid="{00000000-0005-0000-0000-000053360000}"/>
    <cellStyle name="Normal 2 2 2 3 3 2 5 5" xfId="14556" xr:uid="{00000000-0005-0000-0000-000054360000}"/>
    <cellStyle name="Normal 2 2 2 3 3 2 5 5 2" xfId="14557" xr:uid="{00000000-0005-0000-0000-000055360000}"/>
    <cellStyle name="Normal 2 2 2 3 3 2 5 6" xfId="14558" xr:uid="{00000000-0005-0000-0000-000056360000}"/>
    <cellStyle name="Normal 2 2 2 3 3 2 5 6 2" xfId="14559" xr:uid="{00000000-0005-0000-0000-000057360000}"/>
    <cellStyle name="Normal 2 2 2 3 3 2 5 7" xfId="14560" xr:uid="{00000000-0005-0000-0000-000058360000}"/>
    <cellStyle name="Normal 2 2 2 3 3 2 5 7 2" xfId="14561" xr:uid="{00000000-0005-0000-0000-000059360000}"/>
    <cellStyle name="Normal 2 2 2 3 3 2 5 8" xfId="14562" xr:uid="{00000000-0005-0000-0000-00005A360000}"/>
    <cellStyle name="Normal 2 2 2 3 3 2 5 8 2" xfId="14563" xr:uid="{00000000-0005-0000-0000-00005B360000}"/>
    <cellStyle name="Normal 2 2 2 3 3 2 5 9" xfId="14564" xr:uid="{00000000-0005-0000-0000-00005C360000}"/>
    <cellStyle name="Normal 2 2 2 3 3 2 5 9 2" xfId="14565" xr:uid="{00000000-0005-0000-0000-00005D360000}"/>
    <cellStyle name="Normal 2 2 2 3 3 2 6" xfId="372" xr:uid="{00000000-0005-0000-0000-00005E360000}"/>
    <cellStyle name="Normal 2 2 2 3 3 3" xfId="373" xr:uid="{00000000-0005-0000-0000-00005F360000}"/>
    <cellStyle name="Normal 2 2 2 3 3 3 2" xfId="374" xr:uid="{00000000-0005-0000-0000-000060360000}"/>
    <cellStyle name="Normal 2 2 2 3 3 4" xfId="375" xr:uid="{00000000-0005-0000-0000-000061360000}"/>
    <cellStyle name="Normal 2 2 2 3 3 4 2" xfId="376" xr:uid="{00000000-0005-0000-0000-000062360000}"/>
    <cellStyle name="Normal 2 2 2 3 3 5" xfId="377" xr:uid="{00000000-0005-0000-0000-000063360000}"/>
    <cellStyle name="Normal 2 2 2 3 3 5 2" xfId="378" xr:uid="{00000000-0005-0000-0000-000064360000}"/>
    <cellStyle name="Normal 2 2 2 3 3 6" xfId="379" xr:uid="{00000000-0005-0000-0000-000065360000}"/>
    <cellStyle name="Normal 2 2 2 3 3 6 2" xfId="380" xr:uid="{00000000-0005-0000-0000-000066360000}"/>
    <cellStyle name="Normal 2 2 2 3 3 7" xfId="14566" xr:uid="{00000000-0005-0000-0000-000067360000}"/>
    <cellStyle name="Normal 2 2 2 3 3 7 10" xfId="14567" xr:uid="{00000000-0005-0000-0000-000068360000}"/>
    <cellStyle name="Normal 2 2 2 3 3 7 10 2" xfId="14568" xr:uid="{00000000-0005-0000-0000-000069360000}"/>
    <cellStyle name="Normal 2 2 2 3 3 7 11" xfId="14569" xr:uid="{00000000-0005-0000-0000-00006A360000}"/>
    <cellStyle name="Normal 2 2 2 3 3 7 11 2" xfId="14570" xr:uid="{00000000-0005-0000-0000-00006B360000}"/>
    <cellStyle name="Normal 2 2 2 3 3 7 12" xfId="14571" xr:uid="{00000000-0005-0000-0000-00006C360000}"/>
    <cellStyle name="Normal 2 2 2 3 3 7 2" xfId="14572" xr:uid="{00000000-0005-0000-0000-00006D360000}"/>
    <cellStyle name="Normal 2 2 2 3 3 7 2 10" xfId="14573" xr:uid="{00000000-0005-0000-0000-00006E360000}"/>
    <cellStyle name="Normal 2 2 2 3 3 7 2 10 2" xfId="14574" xr:uid="{00000000-0005-0000-0000-00006F360000}"/>
    <cellStyle name="Normal 2 2 2 3 3 7 2 11" xfId="14575" xr:uid="{00000000-0005-0000-0000-000070360000}"/>
    <cellStyle name="Normal 2 2 2 3 3 7 2 2" xfId="14576" xr:uid="{00000000-0005-0000-0000-000071360000}"/>
    <cellStyle name="Normal 2 2 2 3 3 7 2 2 2" xfId="14577" xr:uid="{00000000-0005-0000-0000-000072360000}"/>
    <cellStyle name="Normal 2 2 2 3 3 7 2 3" xfId="14578" xr:uid="{00000000-0005-0000-0000-000073360000}"/>
    <cellStyle name="Normal 2 2 2 3 3 7 2 3 2" xfId="14579" xr:uid="{00000000-0005-0000-0000-000074360000}"/>
    <cellStyle name="Normal 2 2 2 3 3 7 2 4" xfId="14580" xr:uid="{00000000-0005-0000-0000-000075360000}"/>
    <cellStyle name="Normal 2 2 2 3 3 7 2 4 2" xfId="14581" xr:uid="{00000000-0005-0000-0000-000076360000}"/>
    <cellStyle name="Normal 2 2 2 3 3 7 2 5" xfId="14582" xr:uid="{00000000-0005-0000-0000-000077360000}"/>
    <cellStyle name="Normal 2 2 2 3 3 7 2 5 2" xfId="14583" xr:uid="{00000000-0005-0000-0000-000078360000}"/>
    <cellStyle name="Normal 2 2 2 3 3 7 2 6" xfId="14584" xr:uid="{00000000-0005-0000-0000-000079360000}"/>
    <cellStyle name="Normal 2 2 2 3 3 7 2 6 2" xfId="14585" xr:uid="{00000000-0005-0000-0000-00007A360000}"/>
    <cellStyle name="Normal 2 2 2 3 3 7 2 7" xfId="14586" xr:uid="{00000000-0005-0000-0000-00007B360000}"/>
    <cellStyle name="Normal 2 2 2 3 3 7 2 7 2" xfId="14587" xr:uid="{00000000-0005-0000-0000-00007C360000}"/>
    <cellStyle name="Normal 2 2 2 3 3 7 2 8" xfId="14588" xr:uid="{00000000-0005-0000-0000-00007D360000}"/>
    <cellStyle name="Normal 2 2 2 3 3 7 2 8 2" xfId="14589" xr:uid="{00000000-0005-0000-0000-00007E360000}"/>
    <cellStyle name="Normal 2 2 2 3 3 7 2 9" xfId="14590" xr:uid="{00000000-0005-0000-0000-00007F360000}"/>
    <cellStyle name="Normal 2 2 2 3 3 7 2 9 2" xfId="14591" xr:uid="{00000000-0005-0000-0000-000080360000}"/>
    <cellStyle name="Normal 2 2 2 3 3 7 3" xfId="14592" xr:uid="{00000000-0005-0000-0000-000081360000}"/>
    <cellStyle name="Normal 2 2 2 3 3 7 3 2" xfId="14593" xr:uid="{00000000-0005-0000-0000-000082360000}"/>
    <cellStyle name="Normal 2 2 2 3 3 7 4" xfId="14594" xr:uid="{00000000-0005-0000-0000-000083360000}"/>
    <cellStyle name="Normal 2 2 2 3 3 7 4 2" xfId="14595" xr:uid="{00000000-0005-0000-0000-000084360000}"/>
    <cellStyle name="Normal 2 2 2 3 3 7 5" xfId="14596" xr:uid="{00000000-0005-0000-0000-000085360000}"/>
    <cellStyle name="Normal 2 2 2 3 3 7 5 2" xfId="14597" xr:uid="{00000000-0005-0000-0000-000086360000}"/>
    <cellStyle name="Normal 2 2 2 3 3 7 6" xfId="14598" xr:uid="{00000000-0005-0000-0000-000087360000}"/>
    <cellStyle name="Normal 2 2 2 3 3 7 6 2" xfId="14599" xr:uid="{00000000-0005-0000-0000-000088360000}"/>
    <cellStyle name="Normal 2 2 2 3 3 7 7" xfId="14600" xr:uid="{00000000-0005-0000-0000-000089360000}"/>
    <cellStyle name="Normal 2 2 2 3 3 7 7 2" xfId="14601" xr:uid="{00000000-0005-0000-0000-00008A360000}"/>
    <cellStyle name="Normal 2 2 2 3 3 7 8" xfId="14602" xr:uid="{00000000-0005-0000-0000-00008B360000}"/>
    <cellStyle name="Normal 2 2 2 3 3 7 8 2" xfId="14603" xr:uid="{00000000-0005-0000-0000-00008C360000}"/>
    <cellStyle name="Normal 2 2 2 3 3 7 9" xfId="14604" xr:uid="{00000000-0005-0000-0000-00008D360000}"/>
    <cellStyle name="Normal 2 2 2 3 3 7 9 2" xfId="14605" xr:uid="{00000000-0005-0000-0000-00008E360000}"/>
    <cellStyle name="Normal 2 2 2 3 3 8" xfId="14606" xr:uid="{00000000-0005-0000-0000-00008F360000}"/>
    <cellStyle name="Normal 2 2 2 3 3 8 10" xfId="14607" xr:uid="{00000000-0005-0000-0000-000090360000}"/>
    <cellStyle name="Normal 2 2 2 3 3 8 10 2" xfId="14608" xr:uid="{00000000-0005-0000-0000-000091360000}"/>
    <cellStyle name="Normal 2 2 2 3 3 8 11" xfId="14609" xr:uid="{00000000-0005-0000-0000-000092360000}"/>
    <cellStyle name="Normal 2 2 2 3 3 8 2" xfId="14610" xr:uid="{00000000-0005-0000-0000-000093360000}"/>
    <cellStyle name="Normal 2 2 2 3 3 8 2 2" xfId="14611" xr:uid="{00000000-0005-0000-0000-000094360000}"/>
    <cellStyle name="Normal 2 2 2 3 3 8 3" xfId="14612" xr:uid="{00000000-0005-0000-0000-000095360000}"/>
    <cellStyle name="Normal 2 2 2 3 3 8 3 2" xfId="14613" xr:uid="{00000000-0005-0000-0000-000096360000}"/>
    <cellStyle name="Normal 2 2 2 3 3 8 4" xfId="14614" xr:uid="{00000000-0005-0000-0000-000097360000}"/>
    <cellStyle name="Normal 2 2 2 3 3 8 4 2" xfId="14615" xr:uid="{00000000-0005-0000-0000-000098360000}"/>
    <cellStyle name="Normal 2 2 2 3 3 8 5" xfId="14616" xr:uid="{00000000-0005-0000-0000-000099360000}"/>
    <cellStyle name="Normal 2 2 2 3 3 8 5 2" xfId="14617" xr:uid="{00000000-0005-0000-0000-00009A360000}"/>
    <cellStyle name="Normal 2 2 2 3 3 8 6" xfId="14618" xr:uid="{00000000-0005-0000-0000-00009B360000}"/>
    <cellStyle name="Normal 2 2 2 3 3 8 6 2" xfId="14619" xr:uid="{00000000-0005-0000-0000-00009C360000}"/>
    <cellStyle name="Normal 2 2 2 3 3 8 7" xfId="14620" xr:uid="{00000000-0005-0000-0000-00009D360000}"/>
    <cellStyle name="Normal 2 2 2 3 3 8 7 2" xfId="14621" xr:uid="{00000000-0005-0000-0000-00009E360000}"/>
    <cellStyle name="Normal 2 2 2 3 3 8 8" xfId="14622" xr:uid="{00000000-0005-0000-0000-00009F360000}"/>
    <cellStyle name="Normal 2 2 2 3 3 8 8 2" xfId="14623" xr:uid="{00000000-0005-0000-0000-0000A0360000}"/>
    <cellStyle name="Normal 2 2 2 3 3 8 9" xfId="14624" xr:uid="{00000000-0005-0000-0000-0000A1360000}"/>
    <cellStyle name="Normal 2 2 2 3 3 8 9 2" xfId="14625" xr:uid="{00000000-0005-0000-0000-0000A2360000}"/>
    <cellStyle name="Normal 2 2 2 3 3 9" xfId="14626" xr:uid="{00000000-0005-0000-0000-0000A3360000}"/>
    <cellStyle name="Normal 2 2 2 3 3 9 2" xfId="14627" xr:uid="{00000000-0005-0000-0000-0000A4360000}"/>
    <cellStyle name="Normal 2 2 2 3 4" xfId="381" xr:uid="{00000000-0005-0000-0000-0000A5360000}"/>
    <cellStyle name="Normal 2 2 2 3 4 2" xfId="382" xr:uid="{00000000-0005-0000-0000-0000A6360000}"/>
    <cellStyle name="Normal 2 2 2 3 5" xfId="383" xr:uid="{00000000-0005-0000-0000-0000A7360000}"/>
    <cellStyle name="Normal 2 2 2 3 5 2" xfId="384" xr:uid="{00000000-0005-0000-0000-0000A8360000}"/>
    <cellStyle name="Normal 2 2 2 3 6" xfId="385" xr:uid="{00000000-0005-0000-0000-0000A9360000}"/>
    <cellStyle name="Normal 2 2 2 3 6 10" xfId="14628" xr:uid="{00000000-0005-0000-0000-0000AA360000}"/>
    <cellStyle name="Normal 2 2 2 3 6 10 2" xfId="14629" xr:uid="{00000000-0005-0000-0000-0000AB360000}"/>
    <cellStyle name="Normal 2 2 2 3 6 11" xfId="14630" xr:uid="{00000000-0005-0000-0000-0000AC360000}"/>
    <cellStyle name="Normal 2 2 2 3 6 11 2" xfId="14631" xr:uid="{00000000-0005-0000-0000-0000AD360000}"/>
    <cellStyle name="Normal 2 2 2 3 6 12" xfId="14632" xr:uid="{00000000-0005-0000-0000-0000AE360000}"/>
    <cellStyle name="Normal 2 2 2 3 6 12 2" xfId="14633" xr:uid="{00000000-0005-0000-0000-0000AF360000}"/>
    <cellStyle name="Normal 2 2 2 3 6 13" xfId="14634" xr:uid="{00000000-0005-0000-0000-0000B0360000}"/>
    <cellStyle name="Normal 2 2 2 3 6 13 2" xfId="14635" xr:uid="{00000000-0005-0000-0000-0000B1360000}"/>
    <cellStyle name="Normal 2 2 2 3 6 14" xfId="14636" xr:uid="{00000000-0005-0000-0000-0000B2360000}"/>
    <cellStyle name="Normal 2 2 2 3 6 14 2" xfId="14637" xr:uid="{00000000-0005-0000-0000-0000B3360000}"/>
    <cellStyle name="Normal 2 2 2 3 6 15" xfId="14638" xr:uid="{00000000-0005-0000-0000-0000B4360000}"/>
    <cellStyle name="Normal 2 2 2 3 6 15 2" xfId="14639" xr:uid="{00000000-0005-0000-0000-0000B5360000}"/>
    <cellStyle name="Normal 2 2 2 3 6 16" xfId="14640" xr:uid="{00000000-0005-0000-0000-0000B6360000}"/>
    <cellStyle name="Normal 2 2 2 3 6 16 2" xfId="14641" xr:uid="{00000000-0005-0000-0000-0000B7360000}"/>
    <cellStyle name="Normal 2 2 2 3 6 17" xfId="14642" xr:uid="{00000000-0005-0000-0000-0000B8360000}"/>
    <cellStyle name="Normal 2 2 2 3 6 2" xfId="386" xr:uid="{00000000-0005-0000-0000-0000B9360000}"/>
    <cellStyle name="Normal 2 2 2 3 6 2 2" xfId="387" xr:uid="{00000000-0005-0000-0000-0000BA360000}"/>
    <cellStyle name="Normal 2 2 2 3 6 3" xfId="388" xr:uid="{00000000-0005-0000-0000-0000BB360000}"/>
    <cellStyle name="Normal 2 2 2 3 6 3 2" xfId="389" xr:uid="{00000000-0005-0000-0000-0000BC360000}"/>
    <cellStyle name="Normal 2 2 2 3 6 4" xfId="390" xr:uid="{00000000-0005-0000-0000-0000BD360000}"/>
    <cellStyle name="Normal 2 2 2 3 6 4 2" xfId="391" xr:uid="{00000000-0005-0000-0000-0000BE360000}"/>
    <cellStyle name="Normal 2 2 2 3 6 5" xfId="392" xr:uid="{00000000-0005-0000-0000-0000BF360000}"/>
    <cellStyle name="Normal 2 2 2 3 6 5 2" xfId="393" xr:uid="{00000000-0005-0000-0000-0000C0360000}"/>
    <cellStyle name="Normal 2 2 2 3 6 6" xfId="14643" xr:uid="{00000000-0005-0000-0000-0000C1360000}"/>
    <cellStyle name="Normal 2 2 2 3 6 6 10" xfId="14644" xr:uid="{00000000-0005-0000-0000-0000C2360000}"/>
    <cellStyle name="Normal 2 2 2 3 6 6 10 2" xfId="14645" xr:uid="{00000000-0005-0000-0000-0000C3360000}"/>
    <cellStyle name="Normal 2 2 2 3 6 6 11" xfId="14646" xr:uid="{00000000-0005-0000-0000-0000C4360000}"/>
    <cellStyle name="Normal 2 2 2 3 6 6 11 2" xfId="14647" xr:uid="{00000000-0005-0000-0000-0000C5360000}"/>
    <cellStyle name="Normal 2 2 2 3 6 6 12" xfId="14648" xr:uid="{00000000-0005-0000-0000-0000C6360000}"/>
    <cellStyle name="Normal 2 2 2 3 6 6 2" xfId="14649" xr:uid="{00000000-0005-0000-0000-0000C7360000}"/>
    <cellStyle name="Normal 2 2 2 3 6 6 2 10" xfId="14650" xr:uid="{00000000-0005-0000-0000-0000C8360000}"/>
    <cellStyle name="Normal 2 2 2 3 6 6 2 10 2" xfId="14651" xr:uid="{00000000-0005-0000-0000-0000C9360000}"/>
    <cellStyle name="Normal 2 2 2 3 6 6 2 11" xfId="14652" xr:uid="{00000000-0005-0000-0000-0000CA360000}"/>
    <cellStyle name="Normal 2 2 2 3 6 6 2 2" xfId="14653" xr:uid="{00000000-0005-0000-0000-0000CB360000}"/>
    <cellStyle name="Normal 2 2 2 3 6 6 2 2 2" xfId="14654" xr:uid="{00000000-0005-0000-0000-0000CC360000}"/>
    <cellStyle name="Normal 2 2 2 3 6 6 2 3" xfId="14655" xr:uid="{00000000-0005-0000-0000-0000CD360000}"/>
    <cellStyle name="Normal 2 2 2 3 6 6 2 3 2" xfId="14656" xr:uid="{00000000-0005-0000-0000-0000CE360000}"/>
    <cellStyle name="Normal 2 2 2 3 6 6 2 4" xfId="14657" xr:uid="{00000000-0005-0000-0000-0000CF360000}"/>
    <cellStyle name="Normal 2 2 2 3 6 6 2 4 2" xfId="14658" xr:uid="{00000000-0005-0000-0000-0000D0360000}"/>
    <cellStyle name="Normal 2 2 2 3 6 6 2 5" xfId="14659" xr:uid="{00000000-0005-0000-0000-0000D1360000}"/>
    <cellStyle name="Normal 2 2 2 3 6 6 2 5 2" xfId="14660" xr:uid="{00000000-0005-0000-0000-0000D2360000}"/>
    <cellStyle name="Normal 2 2 2 3 6 6 2 6" xfId="14661" xr:uid="{00000000-0005-0000-0000-0000D3360000}"/>
    <cellStyle name="Normal 2 2 2 3 6 6 2 6 2" xfId="14662" xr:uid="{00000000-0005-0000-0000-0000D4360000}"/>
    <cellStyle name="Normal 2 2 2 3 6 6 2 7" xfId="14663" xr:uid="{00000000-0005-0000-0000-0000D5360000}"/>
    <cellStyle name="Normal 2 2 2 3 6 6 2 7 2" xfId="14664" xr:uid="{00000000-0005-0000-0000-0000D6360000}"/>
    <cellStyle name="Normal 2 2 2 3 6 6 2 8" xfId="14665" xr:uid="{00000000-0005-0000-0000-0000D7360000}"/>
    <cellStyle name="Normal 2 2 2 3 6 6 2 8 2" xfId="14666" xr:uid="{00000000-0005-0000-0000-0000D8360000}"/>
    <cellStyle name="Normal 2 2 2 3 6 6 2 9" xfId="14667" xr:uid="{00000000-0005-0000-0000-0000D9360000}"/>
    <cellStyle name="Normal 2 2 2 3 6 6 2 9 2" xfId="14668" xr:uid="{00000000-0005-0000-0000-0000DA360000}"/>
    <cellStyle name="Normal 2 2 2 3 6 6 3" xfId="14669" xr:uid="{00000000-0005-0000-0000-0000DB360000}"/>
    <cellStyle name="Normal 2 2 2 3 6 6 3 2" xfId="14670" xr:uid="{00000000-0005-0000-0000-0000DC360000}"/>
    <cellStyle name="Normal 2 2 2 3 6 6 4" xfId="14671" xr:uid="{00000000-0005-0000-0000-0000DD360000}"/>
    <cellStyle name="Normal 2 2 2 3 6 6 4 2" xfId="14672" xr:uid="{00000000-0005-0000-0000-0000DE360000}"/>
    <cellStyle name="Normal 2 2 2 3 6 6 5" xfId="14673" xr:uid="{00000000-0005-0000-0000-0000DF360000}"/>
    <cellStyle name="Normal 2 2 2 3 6 6 5 2" xfId="14674" xr:uid="{00000000-0005-0000-0000-0000E0360000}"/>
    <cellStyle name="Normal 2 2 2 3 6 6 6" xfId="14675" xr:uid="{00000000-0005-0000-0000-0000E1360000}"/>
    <cellStyle name="Normal 2 2 2 3 6 6 6 2" xfId="14676" xr:uid="{00000000-0005-0000-0000-0000E2360000}"/>
    <cellStyle name="Normal 2 2 2 3 6 6 7" xfId="14677" xr:uid="{00000000-0005-0000-0000-0000E3360000}"/>
    <cellStyle name="Normal 2 2 2 3 6 6 7 2" xfId="14678" xr:uid="{00000000-0005-0000-0000-0000E4360000}"/>
    <cellStyle name="Normal 2 2 2 3 6 6 8" xfId="14679" xr:uid="{00000000-0005-0000-0000-0000E5360000}"/>
    <cellStyle name="Normal 2 2 2 3 6 6 8 2" xfId="14680" xr:uid="{00000000-0005-0000-0000-0000E6360000}"/>
    <cellStyle name="Normal 2 2 2 3 6 6 9" xfId="14681" xr:uid="{00000000-0005-0000-0000-0000E7360000}"/>
    <cellStyle name="Normal 2 2 2 3 6 6 9 2" xfId="14682" xr:uid="{00000000-0005-0000-0000-0000E8360000}"/>
    <cellStyle name="Normal 2 2 2 3 6 7" xfId="14683" xr:uid="{00000000-0005-0000-0000-0000E9360000}"/>
    <cellStyle name="Normal 2 2 2 3 6 7 10" xfId="14684" xr:uid="{00000000-0005-0000-0000-0000EA360000}"/>
    <cellStyle name="Normal 2 2 2 3 6 7 10 2" xfId="14685" xr:uid="{00000000-0005-0000-0000-0000EB360000}"/>
    <cellStyle name="Normal 2 2 2 3 6 7 11" xfId="14686" xr:uid="{00000000-0005-0000-0000-0000EC360000}"/>
    <cellStyle name="Normal 2 2 2 3 6 7 2" xfId="14687" xr:uid="{00000000-0005-0000-0000-0000ED360000}"/>
    <cellStyle name="Normal 2 2 2 3 6 7 2 2" xfId="14688" xr:uid="{00000000-0005-0000-0000-0000EE360000}"/>
    <cellStyle name="Normal 2 2 2 3 6 7 3" xfId="14689" xr:uid="{00000000-0005-0000-0000-0000EF360000}"/>
    <cellStyle name="Normal 2 2 2 3 6 7 3 2" xfId="14690" xr:uid="{00000000-0005-0000-0000-0000F0360000}"/>
    <cellStyle name="Normal 2 2 2 3 6 7 4" xfId="14691" xr:uid="{00000000-0005-0000-0000-0000F1360000}"/>
    <cellStyle name="Normal 2 2 2 3 6 7 4 2" xfId="14692" xr:uid="{00000000-0005-0000-0000-0000F2360000}"/>
    <cellStyle name="Normal 2 2 2 3 6 7 5" xfId="14693" xr:uid="{00000000-0005-0000-0000-0000F3360000}"/>
    <cellStyle name="Normal 2 2 2 3 6 7 5 2" xfId="14694" xr:uid="{00000000-0005-0000-0000-0000F4360000}"/>
    <cellStyle name="Normal 2 2 2 3 6 7 6" xfId="14695" xr:uid="{00000000-0005-0000-0000-0000F5360000}"/>
    <cellStyle name="Normal 2 2 2 3 6 7 6 2" xfId="14696" xr:uid="{00000000-0005-0000-0000-0000F6360000}"/>
    <cellStyle name="Normal 2 2 2 3 6 7 7" xfId="14697" xr:uid="{00000000-0005-0000-0000-0000F7360000}"/>
    <cellStyle name="Normal 2 2 2 3 6 7 7 2" xfId="14698" xr:uid="{00000000-0005-0000-0000-0000F8360000}"/>
    <cellStyle name="Normal 2 2 2 3 6 7 8" xfId="14699" xr:uid="{00000000-0005-0000-0000-0000F9360000}"/>
    <cellStyle name="Normal 2 2 2 3 6 7 8 2" xfId="14700" xr:uid="{00000000-0005-0000-0000-0000FA360000}"/>
    <cellStyle name="Normal 2 2 2 3 6 7 9" xfId="14701" xr:uid="{00000000-0005-0000-0000-0000FB360000}"/>
    <cellStyle name="Normal 2 2 2 3 6 7 9 2" xfId="14702" xr:uid="{00000000-0005-0000-0000-0000FC360000}"/>
    <cellStyle name="Normal 2 2 2 3 6 8" xfId="14703" xr:uid="{00000000-0005-0000-0000-0000FD360000}"/>
    <cellStyle name="Normal 2 2 2 3 6 8 2" xfId="14704" xr:uid="{00000000-0005-0000-0000-0000FE360000}"/>
    <cellStyle name="Normal 2 2 2 3 6 9" xfId="14705" xr:uid="{00000000-0005-0000-0000-0000FF360000}"/>
    <cellStyle name="Normal 2 2 2 3 6 9 2" xfId="14706" xr:uid="{00000000-0005-0000-0000-000000370000}"/>
    <cellStyle name="Normal 2 2 2 3 7" xfId="394" xr:uid="{00000000-0005-0000-0000-000001370000}"/>
    <cellStyle name="Normal 2 2 2 3 7 10" xfId="14707" xr:uid="{00000000-0005-0000-0000-000002370000}"/>
    <cellStyle name="Normal 2 2 2 3 7 10 2" xfId="14708" xr:uid="{00000000-0005-0000-0000-000003370000}"/>
    <cellStyle name="Normal 2 2 2 3 7 11" xfId="14709" xr:uid="{00000000-0005-0000-0000-000004370000}"/>
    <cellStyle name="Normal 2 2 2 3 7 11 2" xfId="14710" xr:uid="{00000000-0005-0000-0000-000005370000}"/>
    <cellStyle name="Normal 2 2 2 3 7 12" xfId="14711" xr:uid="{00000000-0005-0000-0000-000006370000}"/>
    <cellStyle name="Normal 2 2 2 3 7 12 2" xfId="14712" xr:uid="{00000000-0005-0000-0000-000007370000}"/>
    <cellStyle name="Normal 2 2 2 3 7 13" xfId="14713" xr:uid="{00000000-0005-0000-0000-000008370000}"/>
    <cellStyle name="Normal 2 2 2 3 7 2" xfId="14714" xr:uid="{00000000-0005-0000-0000-000009370000}"/>
    <cellStyle name="Normal 2 2 2 3 7 2 10" xfId="14715" xr:uid="{00000000-0005-0000-0000-00000A370000}"/>
    <cellStyle name="Normal 2 2 2 3 7 2 10 2" xfId="14716" xr:uid="{00000000-0005-0000-0000-00000B370000}"/>
    <cellStyle name="Normal 2 2 2 3 7 2 11" xfId="14717" xr:uid="{00000000-0005-0000-0000-00000C370000}"/>
    <cellStyle name="Normal 2 2 2 3 7 2 11 2" xfId="14718" xr:uid="{00000000-0005-0000-0000-00000D370000}"/>
    <cellStyle name="Normal 2 2 2 3 7 2 12" xfId="14719" xr:uid="{00000000-0005-0000-0000-00000E370000}"/>
    <cellStyle name="Normal 2 2 2 3 7 2 2" xfId="14720" xr:uid="{00000000-0005-0000-0000-00000F370000}"/>
    <cellStyle name="Normal 2 2 2 3 7 2 2 10" xfId="14721" xr:uid="{00000000-0005-0000-0000-000010370000}"/>
    <cellStyle name="Normal 2 2 2 3 7 2 2 10 2" xfId="14722" xr:uid="{00000000-0005-0000-0000-000011370000}"/>
    <cellStyle name="Normal 2 2 2 3 7 2 2 11" xfId="14723" xr:uid="{00000000-0005-0000-0000-000012370000}"/>
    <cellStyle name="Normal 2 2 2 3 7 2 2 2" xfId="14724" xr:uid="{00000000-0005-0000-0000-000013370000}"/>
    <cellStyle name="Normal 2 2 2 3 7 2 2 2 2" xfId="14725" xr:uid="{00000000-0005-0000-0000-000014370000}"/>
    <cellStyle name="Normal 2 2 2 3 7 2 2 3" xfId="14726" xr:uid="{00000000-0005-0000-0000-000015370000}"/>
    <cellStyle name="Normal 2 2 2 3 7 2 2 3 2" xfId="14727" xr:uid="{00000000-0005-0000-0000-000016370000}"/>
    <cellStyle name="Normal 2 2 2 3 7 2 2 4" xfId="14728" xr:uid="{00000000-0005-0000-0000-000017370000}"/>
    <cellStyle name="Normal 2 2 2 3 7 2 2 4 2" xfId="14729" xr:uid="{00000000-0005-0000-0000-000018370000}"/>
    <cellStyle name="Normal 2 2 2 3 7 2 2 5" xfId="14730" xr:uid="{00000000-0005-0000-0000-000019370000}"/>
    <cellStyle name="Normal 2 2 2 3 7 2 2 5 2" xfId="14731" xr:uid="{00000000-0005-0000-0000-00001A370000}"/>
    <cellStyle name="Normal 2 2 2 3 7 2 2 6" xfId="14732" xr:uid="{00000000-0005-0000-0000-00001B370000}"/>
    <cellStyle name="Normal 2 2 2 3 7 2 2 6 2" xfId="14733" xr:uid="{00000000-0005-0000-0000-00001C370000}"/>
    <cellStyle name="Normal 2 2 2 3 7 2 2 7" xfId="14734" xr:uid="{00000000-0005-0000-0000-00001D370000}"/>
    <cellStyle name="Normal 2 2 2 3 7 2 2 7 2" xfId="14735" xr:uid="{00000000-0005-0000-0000-00001E370000}"/>
    <cellStyle name="Normal 2 2 2 3 7 2 2 8" xfId="14736" xr:uid="{00000000-0005-0000-0000-00001F370000}"/>
    <cellStyle name="Normal 2 2 2 3 7 2 2 8 2" xfId="14737" xr:uid="{00000000-0005-0000-0000-000020370000}"/>
    <cellStyle name="Normal 2 2 2 3 7 2 2 9" xfId="14738" xr:uid="{00000000-0005-0000-0000-000021370000}"/>
    <cellStyle name="Normal 2 2 2 3 7 2 2 9 2" xfId="14739" xr:uid="{00000000-0005-0000-0000-000022370000}"/>
    <cellStyle name="Normal 2 2 2 3 7 2 3" xfId="14740" xr:uid="{00000000-0005-0000-0000-000023370000}"/>
    <cellStyle name="Normal 2 2 2 3 7 2 3 2" xfId="14741" xr:uid="{00000000-0005-0000-0000-000024370000}"/>
    <cellStyle name="Normal 2 2 2 3 7 2 4" xfId="14742" xr:uid="{00000000-0005-0000-0000-000025370000}"/>
    <cellStyle name="Normal 2 2 2 3 7 2 4 2" xfId="14743" xr:uid="{00000000-0005-0000-0000-000026370000}"/>
    <cellStyle name="Normal 2 2 2 3 7 2 5" xfId="14744" xr:uid="{00000000-0005-0000-0000-000027370000}"/>
    <cellStyle name="Normal 2 2 2 3 7 2 5 2" xfId="14745" xr:uid="{00000000-0005-0000-0000-000028370000}"/>
    <cellStyle name="Normal 2 2 2 3 7 2 6" xfId="14746" xr:uid="{00000000-0005-0000-0000-000029370000}"/>
    <cellStyle name="Normal 2 2 2 3 7 2 6 2" xfId="14747" xr:uid="{00000000-0005-0000-0000-00002A370000}"/>
    <cellStyle name="Normal 2 2 2 3 7 2 7" xfId="14748" xr:uid="{00000000-0005-0000-0000-00002B370000}"/>
    <cellStyle name="Normal 2 2 2 3 7 2 7 2" xfId="14749" xr:uid="{00000000-0005-0000-0000-00002C370000}"/>
    <cellStyle name="Normal 2 2 2 3 7 2 8" xfId="14750" xr:uid="{00000000-0005-0000-0000-00002D370000}"/>
    <cellStyle name="Normal 2 2 2 3 7 2 8 2" xfId="14751" xr:uid="{00000000-0005-0000-0000-00002E370000}"/>
    <cellStyle name="Normal 2 2 2 3 7 2 9" xfId="14752" xr:uid="{00000000-0005-0000-0000-00002F370000}"/>
    <cellStyle name="Normal 2 2 2 3 7 2 9 2" xfId="14753" xr:uid="{00000000-0005-0000-0000-000030370000}"/>
    <cellStyle name="Normal 2 2 2 3 7 3" xfId="14754" xr:uid="{00000000-0005-0000-0000-000031370000}"/>
    <cellStyle name="Normal 2 2 2 3 7 3 10" xfId="14755" xr:uid="{00000000-0005-0000-0000-000032370000}"/>
    <cellStyle name="Normal 2 2 2 3 7 3 10 2" xfId="14756" xr:uid="{00000000-0005-0000-0000-000033370000}"/>
    <cellStyle name="Normal 2 2 2 3 7 3 11" xfId="14757" xr:uid="{00000000-0005-0000-0000-000034370000}"/>
    <cellStyle name="Normal 2 2 2 3 7 3 2" xfId="14758" xr:uid="{00000000-0005-0000-0000-000035370000}"/>
    <cellStyle name="Normal 2 2 2 3 7 3 2 2" xfId="14759" xr:uid="{00000000-0005-0000-0000-000036370000}"/>
    <cellStyle name="Normal 2 2 2 3 7 3 3" xfId="14760" xr:uid="{00000000-0005-0000-0000-000037370000}"/>
    <cellStyle name="Normal 2 2 2 3 7 3 3 2" xfId="14761" xr:uid="{00000000-0005-0000-0000-000038370000}"/>
    <cellStyle name="Normal 2 2 2 3 7 3 4" xfId="14762" xr:uid="{00000000-0005-0000-0000-000039370000}"/>
    <cellStyle name="Normal 2 2 2 3 7 3 4 2" xfId="14763" xr:uid="{00000000-0005-0000-0000-00003A370000}"/>
    <cellStyle name="Normal 2 2 2 3 7 3 5" xfId="14764" xr:uid="{00000000-0005-0000-0000-00003B370000}"/>
    <cellStyle name="Normal 2 2 2 3 7 3 5 2" xfId="14765" xr:uid="{00000000-0005-0000-0000-00003C370000}"/>
    <cellStyle name="Normal 2 2 2 3 7 3 6" xfId="14766" xr:uid="{00000000-0005-0000-0000-00003D370000}"/>
    <cellStyle name="Normal 2 2 2 3 7 3 6 2" xfId="14767" xr:uid="{00000000-0005-0000-0000-00003E370000}"/>
    <cellStyle name="Normal 2 2 2 3 7 3 7" xfId="14768" xr:uid="{00000000-0005-0000-0000-00003F370000}"/>
    <cellStyle name="Normal 2 2 2 3 7 3 7 2" xfId="14769" xr:uid="{00000000-0005-0000-0000-000040370000}"/>
    <cellStyle name="Normal 2 2 2 3 7 3 8" xfId="14770" xr:uid="{00000000-0005-0000-0000-000041370000}"/>
    <cellStyle name="Normal 2 2 2 3 7 3 8 2" xfId="14771" xr:uid="{00000000-0005-0000-0000-000042370000}"/>
    <cellStyle name="Normal 2 2 2 3 7 3 9" xfId="14772" xr:uid="{00000000-0005-0000-0000-000043370000}"/>
    <cellStyle name="Normal 2 2 2 3 7 3 9 2" xfId="14773" xr:uid="{00000000-0005-0000-0000-000044370000}"/>
    <cellStyle name="Normal 2 2 2 3 7 4" xfId="14774" xr:uid="{00000000-0005-0000-0000-000045370000}"/>
    <cellStyle name="Normal 2 2 2 3 7 4 2" xfId="14775" xr:uid="{00000000-0005-0000-0000-000046370000}"/>
    <cellStyle name="Normal 2 2 2 3 7 5" xfId="14776" xr:uid="{00000000-0005-0000-0000-000047370000}"/>
    <cellStyle name="Normal 2 2 2 3 7 5 2" xfId="14777" xr:uid="{00000000-0005-0000-0000-000048370000}"/>
    <cellStyle name="Normal 2 2 2 3 7 6" xfId="14778" xr:uid="{00000000-0005-0000-0000-000049370000}"/>
    <cellStyle name="Normal 2 2 2 3 7 6 2" xfId="14779" xr:uid="{00000000-0005-0000-0000-00004A370000}"/>
    <cellStyle name="Normal 2 2 2 3 7 7" xfId="14780" xr:uid="{00000000-0005-0000-0000-00004B370000}"/>
    <cellStyle name="Normal 2 2 2 3 7 7 2" xfId="14781" xr:uid="{00000000-0005-0000-0000-00004C370000}"/>
    <cellStyle name="Normal 2 2 2 3 7 8" xfId="14782" xr:uid="{00000000-0005-0000-0000-00004D370000}"/>
    <cellStyle name="Normal 2 2 2 3 7 8 2" xfId="14783" xr:uid="{00000000-0005-0000-0000-00004E370000}"/>
    <cellStyle name="Normal 2 2 2 3 7 9" xfId="14784" xr:uid="{00000000-0005-0000-0000-00004F370000}"/>
    <cellStyle name="Normal 2 2 2 3 7 9 2" xfId="14785" xr:uid="{00000000-0005-0000-0000-000050370000}"/>
    <cellStyle name="Normal 2 2 2 3 8" xfId="395" xr:uid="{00000000-0005-0000-0000-000051370000}"/>
    <cellStyle name="Normal 2 2 2 3 8 10" xfId="14786" xr:uid="{00000000-0005-0000-0000-000052370000}"/>
    <cellStyle name="Normal 2 2 2 3 8 10 2" xfId="14787" xr:uid="{00000000-0005-0000-0000-000053370000}"/>
    <cellStyle name="Normal 2 2 2 3 8 11" xfId="14788" xr:uid="{00000000-0005-0000-0000-000054370000}"/>
    <cellStyle name="Normal 2 2 2 3 8 11 2" xfId="14789" xr:uid="{00000000-0005-0000-0000-000055370000}"/>
    <cellStyle name="Normal 2 2 2 3 8 12" xfId="14790" xr:uid="{00000000-0005-0000-0000-000056370000}"/>
    <cellStyle name="Normal 2 2 2 3 8 12 2" xfId="14791" xr:uid="{00000000-0005-0000-0000-000057370000}"/>
    <cellStyle name="Normal 2 2 2 3 8 13" xfId="14792" xr:uid="{00000000-0005-0000-0000-000058370000}"/>
    <cellStyle name="Normal 2 2 2 3 8 2" xfId="14793" xr:uid="{00000000-0005-0000-0000-000059370000}"/>
    <cellStyle name="Normal 2 2 2 3 8 2 10" xfId="14794" xr:uid="{00000000-0005-0000-0000-00005A370000}"/>
    <cellStyle name="Normal 2 2 2 3 8 2 10 2" xfId="14795" xr:uid="{00000000-0005-0000-0000-00005B370000}"/>
    <cellStyle name="Normal 2 2 2 3 8 2 11" xfId="14796" xr:uid="{00000000-0005-0000-0000-00005C370000}"/>
    <cellStyle name="Normal 2 2 2 3 8 2 11 2" xfId="14797" xr:uid="{00000000-0005-0000-0000-00005D370000}"/>
    <cellStyle name="Normal 2 2 2 3 8 2 12" xfId="14798" xr:uid="{00000000-0005-0000-0000-00005E370000}"/>
    <cellStyle name="Normal 2 2 2 3 8 2 2" xfId="14799" xr:uid="{00000000-0005-0000-0000-00005F370000}"/>
    <cellStyle name="Normal 2 2 2 3 8 2 2 10" xfId="14800" xr:uid="{00000000-0005-0000-0000-000060370000}"/>
    <cellStyle name="Normal 2 2 2 3 8 2 2 10 2" xfId="14801" xr:uid="{00000000-0005-0000-0000-000061370000}"/>
    <cellStyle name="Normal 2 2 2 3 8 2 2 11" xfId="14802" xr:uid="{00000000-0005-0000-0000-000062370000}"/>
    <cellStyle name="Normal 2 2 2 3 8 2 2 2" xfId="14803" xr:uid="{00000000-0005-0000-0000-000063370000}"/>
    <cellStyle name="Normal 2 2 2 3 8 2 2 2 2" xfId="14804" xr:uid="{00000000-0005-0000-0000-000064370000}"/>
    <cellStyle name="Normal 2 2 2 3 8 2 2 3" xfId="14805" xr:uid="{00000000-0005-0000-0000-000065370000}"/>
    <cellStyle name="Normal 2 2 2 3 8 2 2 3 2" xfId="14806" xr:uid="{00000000-0005-0000-0000-000066370000}"/>
    <cellStyle name="Normal 2 2 2 3 8 2 2 4" xfId="14807" xr:uid="{00000000-0005-0000-0000-000067370000}"/>
    <cellStyle name="Normal 2 2 2 3 8 2 2 4 2" xfId="14808" xr:uid="{00000000-0005-0000-0000-000068370000}"/>
    <cellStyle name="Normal 2 2 2 3 8 2 2 5" xfId="14809" xr:uid="{00000000-0005-0000-0000-000069370000}"/>
    <cellStyle name="Normal 2 2 2 3 8 2 2 5 2" xfId="14810" xr:uid="{00000000-0005-0000-0000-00006A370000}"/>
    <cellStyle name="Normal 2 2 2 3 8 2 2 6" xfId="14811" xr:uid="{00000000-0005-0000-0000-00006B370000}"/>
    <cellStyle name="Normal 2 2 2 3 8 2 2 6 2" xfId="14812" xr:uid="{00000000-0005-0000-0000-00006C370000}"/>
    <cellStyle name="Normal 2 2 2 3 8 2 2 7" xfId="14813" xr:uid="{00000000-0005-0000-0000-00006D370000}"/>
    <cellStyle name="Normal 2 2 2 3 8 2 2 7 2" xfId="14814" xr:uid="{00000000-0005-0000-0000-00006E370000}"/>
    <cellStyle name="Normal 2 2 2 3 8 2 2 8" xfId="14815" xr:uid="{00000000-0005-0000-0000-00006F370000}"/>
    <cellStyle name="Normal 2 2 2 3 8 2 2 8 2" xfId="14816" xr:uid="{00000000-0005-0000-0000-000070370000}"/>
    <cellStyle name="Normal 2 2 2 3 8 2 2 9" xfId="14817" xr:uid="{00000000-0005-0000-0000-000071370000}"/>
    <cellStyle name="Normal 2 2 2 3 8 2 2 9 2" xfId="14818" xr:uid="{00000000-0005-0000-0000-000072370000}"/>
    <cellStyle name="Normal 2 2 2 3 8 2 3" xfId="14819" xr:uid="{00000000-0005-0000-0000-000073370000}"/>
    <cellStyle name="Normal 2 2 2 3 8 2 3 2" xfId="14820" xr:uid="{00000000-0005-0000-0000-000074370000}"/>
    <cellStyle name="Normal 2 2 2 3 8 2 4" xfId="14821" xr:uid="{00000000-0005-0000-0000-000075370000}"/>
    <cellStyle name="Normal 2 2 2 3 8 2 4 2" xfId="14822" xr:uid="{00000000-0005-0000-0000-000076370000}"/>
    <cellStyle name="Normal 2 2 2 3 8 2 5" xfId="14823" xr:uid="{00000000-0005-0000-0000-000077370000}"/>
    <cellStyle name="Normal 2 2 2 3 8 2 5 2" xfId="14824" xr:uid="{00000000-0005-0000-0000-000078370000}"/>
    <cellStyle name="Normal 2 2 2 3 8 2 6" xfId="14825" xr:uid="{00000000-0005-0000-0000-000079370000}"/>
    <cellStyle name="Normal 2 2 2 3 8 2 6 2" xfId="14826" xr:uid="{00000000-0005-0000-0000-00007A370000}"/>
    <cellStyle name="Normal 2 2 2 3 8 2 7" xfId="14827" xr:uid="{00000000-0005-0000-0000-00007B370000}"/>
    <cellStyle name="Normal 2 2 2 3 8 2 7 2" xfId="14828" xr:uid="{00000000-0005-0000-0000-00007C370000}"/>
    <cellStyle name="Normal 2 2 2 3 8 2 8" xfId="14829" xr:uid="{00000000-0005-0000-0000-00007D370000}"/>
    <cellStyle name="Normal 2 2 2 3 8 2 8 2" xfId="14830" xr:uid="{00000000-0005-0000-0000-00007E370000}"/>
    <cellStyle name="Normal 2 2 2 3 8 2 9" xfId="14831" xr:uid="{00000000-0005-0000-0000-00007F370000}"/>
    <cellStyle name="Normal 2 2 2 3 8 2 9 2" xfId="14832" xr:uid="{00000000-0005-0000-0000-000080370000}"/>
    <cellStyle name="Normal 2 2 2 3 8 3" xfId="14833" xr:uid="{00000000-0005-0000-0000-000081370000}"/>
    <cellStyle name="Normal 2 2 2 3 8 3 10" xfId="14834" xr:uid="{00000000-0005-0000-0000-000082370000}"/>
    <cellStyle name="Normal 2 2 2 3 8 3 10 2" xfId="14835" xr:uid="{00000000-0005-0000-0000-000083370000}"/>
    <cellStyle name="Normal 2 2 2 3 8 3 11" xfId="14836" xr:uid="{00000000-0005-0000-0000-000084370000}"/>
    <cellStyle name="Normal 2 2 2 3 8 3 2" xfId="14837" xr:uid="{00000000-0005-0000-0000-000085370000}"/>
    <cellStyle name="Normal 2 2 2 3 8 3 2 2" xfId="14838" xr:uid="{00000000-0005-0000-0000-000086370000}"/>
    <cellStyle name="Normal 2 2 2 3 8 3 3" xfId="14839" xr:uid="{00000000-0005-0000-0000-000087370000}"/>
    <cellStyle name="Normal 2 2 2 3 8 3 3 2" xfId="14840" xr:uid="{00000000-0005-0000-0000-000088370000}"/>
    <cellStyle name="Normal 2 2 2 3 8 3 4" xfId="14841" xr:uid="{00000000-0005-0000-0000-000089370000}"/>
    <cellStyle name="Normal 2 2 2 3 8 3 4 2" xfId="14842" xr:uid="{00000000-0005-0000-0000-00008A370000}"/>
    <cellStyle name="Normal 2 2 2 3 8 3 5" xfId="14843" xr:uid="{00000000-0005-0000-0000-00008B370000}"/>
    <cellStyle name="Normal 2 2 2 3 8 3 5 2" xfId="14844" xr:uid="{00000000-0005-0000-0000-00008C370000}"/>
    <cellStyle name="Normal 2 2 2 3 8 3 6" xfId="14845" xr:uid="{00000000-0005-0000-0000-00008D370000}"/>
    <cellStyle name="Normal 2 2 2 3 8 3 6 2" xfId="14846" xr:uid="{00000000-0005-0000-0000-00008E370000}"/>
    <cellStyle name="Normal 2 2 2 3 8 3 7" xfId="14847" xr:uid="{00000000-0005-0000-0000-00008F370000}"/>
    <cellStyle name="Normal 2 2 2 3 8 3 7 2" xfId="14848" xr:uid="{00000000-0005-0000-0000-000090370000}"/>
    <cellStyle name="Normal 2 2 2 3 8 3 8" xfId="14849" xr:uid="{00000000-0005-0000-0000-000091370000}"/>
    <cellStyle name="Normal 2 2 2 3 8 3 8 2" xfId="14850" xr:uid="{00000000-0005-0000-0000-000092370000}"/>
    <cellStyle name="Normal 2 2 2 3 8 3 9" xfId="14851" xr:uid="{00000000-0005-0000-0000-000093370000}"/>
    <cellStyle name="Normal 2 2 2 3 8 3 9 2" xfId="14852" xr:uid="{00000000-0005-0000-0000-000094370000}"/>
    <cellStyle name="Normal 2 2 2 3 8 4" xfId="14853" xr:uid="{00000000-0005-0000-0000-000095370000}"/>
    <cellStyle name="Normal 2 2 2 3 8 4 2" xfId="14854" xr:uid="{00000000-0005-0000-0000-000096370000}"/>
    <cellStyle name="Normal 2 2 2 3 8 5" xfId="14855" xr:uid="{00000000-0005-0000-0000-000097370000}"/>
    <cellStyle name="Normal 2 2 2 3 8 5 2" xfId="14856" xr:uid="{00000000-0005-0000-0000-000098370000}"/>
    <cellStyle name="Normal 2 2 2 3 8 6" xfId="14857" xr:uid="{00000000-0005-0000-0000-000099370000}"/>
    <cellStyle name="Normal 2 2 2 3 8 6 2" xfId="14858" xr:uid="{00000000-0005-0000-0000-00009A370000}"/>
    <cellStyle name="Normal 2 2 2 3 8 7" xfId="14859" xr:uid="{00000000-0005-0000-0000-00009B370000}"/>
    <cellStyle name="Normal 2 2 2 3 8 7 2" xfId="14860" xr:uid="{00000000-0005-0000-0000-00009C370000}"/>
    <cellStyle name="Normal 2 2 2 3 8 8" xfId="14861" xr:uid="{00000000-0005-0000-0000-00009D370000}"/>
    <cellStyle name="Normal 2 2 2 3 8 8 2" xfId="14862" xr:uid="{00000000-0005-0000-0000-00009E370000}"/>
    <cellStyle name="Normal 2 2 2 3 8 9" xfId="14863" xr:uid="{00000000-0005-0000-0000-00009F370000}"/>
    <cellStyle name="Normal 2 2 2 3 8 9 2" xfId="14864" xr:uid="{00000000-0005-0000-0000-0000A0370000}"/>
    <cellStyle name="Normal 2 2 2 3 9" xfId="396" xr:uid="{00000000-0005-0000-0000-0000A1370000}"/>
    <cellStyle name="Normal 2 2 2 3 9 10" xfId="14865" xr:uid="{00000000-0005-0000-0000-0000A2370000}"/>
    <cellStyle name="Normal 2 2 2 3 9 10 2" xfId="14866" xr:uid="{00000000-0005-0000-0000-0000A3370000}"/>
    <cellStyle name="Normal 2 2 2 3 9 11" xfId="14867" xr:uid="{00000000-0005-0000-0000-0000A4370000}"/>
    <cellStyle name="Normal 2 2 2 3 9 11 2" xfId="14868" xr:uid="{00000000-0005-0000-0000-0000A5370000}"/>
    <cellStyle name="Normal 2 2 2 3 9 12" xfId="14869" xr:uid="{00000000-0005-0000-0000-0000A6370000}"/>
    <cellStyle name="Normal 2 2 2 3 9 12 2" xfId="14870" xr:uid="{00000000-0005-0000-0000-0000A7370000}"/>
    <cellStyle name="Normal 2 2 2 3 9 13" xfId="14871" xr:uid="{00000000-0005-0000-0000-0000A8370000}"/>
    <cellStyle name="Normal 2 2 2 3 9 2" xfId="14872" xr:uid="{00000000-0005-0000-0000-0000A9370000}"/>
    <cellStyle name="Normal 2 2 2 3 9 2 10" xfId="14873" xr:uid="{00000000-0005-0000-0000-0000AA370000}"/>
    <cellStyle name="Normal 2 2 2 3 9 2 10 2" xfId="14874" xr:uid="{00000000-0005-0000-0000-0000AB370000}"/>
    <cellStyle name="Normal 2 2 2 3 9 2 11" xfId="14875" xr:uid="{00000000-0005-0000-0000-0000AC370000}"/>
    <cellStyle name="Normal 2 2 2 3 9 2 11 2" xfId="14876" xr:uid="{00000000-0005-0000-0000-0000AD370000}"/>
    <cellStyle name="Normal 2 2 2 3 9 2 12" xfId="14877" xr:uid="{00000000-0005-0000-0000-0000AE370000}"/>
    <cellStyle name="Normal 2 2 2 3 9 2 2" xfId="14878" xr:uid="{00000000-0005-0000-0000-0000AF370000}"/>
    <cellStyle name="Normal 2 2 2 3 9 2 2 10" xfId="14879" xr:uid="{00000000-0005-0000-0000-0000B0370000}"/>
    <cellStyle name="Normal 2 2 2 3 9 2 2 10 2" xfId="14880" xr:uid="{00000000-0005-0000-0000-0000B1370000}"/>
    <cellStyle name="Normal 2 2 2 3 9 2 2 11" xfId="14881" xr:uid="{00000000-0005-0000-0000-0000B2370000}"/>
    <cellStyle name="Normal 2 2 2 3 9 2 2 2" xfId="14882" xr:uid="{00000000-0005-0000-0000-0000B3370000}"/>
    <cellStyle name="Normal 2 2 2 3 9 2 2 2 2" xfId="14883" xr:uid="{00000000-0005-0000-0000-0000B4370000}"/>
    <cellStyle name="Normal 2 2 2 3 9 2 2 3" xfId="14884" xr:uid="{00000000-0005-0000-0000-0000B5370000}"/>
    <cellStyle name="Normal 2 2 2 3 9 2 2 3 2" xfId="14885" xr:uid="{00000000-0005-0000-0000-0000B6370000}"/>
    <cellStyle name="Normal 2 2 2 3 9 2 2 4" xfId="14886" xr:uid="{00000000-0005-0000-0000-0000B7370000}"/>
    <cellStyle name="Normal 2 2 2 3 9 2 2 4 2" xfId="14887" xr:uid="{00000000-0005-0000-0000-0000B8370000}"/>
    <cellStyle name="Normal 2 2 2 3 9 2 2 5" xfId="14888" xr:uid="{00000000-0005-0000-0000-0000B9370000}"/>
    <cellStyle name="Normal 2 2 2 3 9 2 2 5 2" xfId="14889" xr:uid="{00000000-0005-0000-0000-0000BA370000}"/>
    <cellStyle name="Normal 2 2 2 3 9 2 2 6" xfId="14890" xr:uid="{00000000-0005-0000-0000-0000BB370000}"/>
    <cellStyle name="Normal 2 2 2 3 9 2 2 6 2" xfId="14891" xr:uid="{00000000-0005-0000-0000-0000BC370000}"/>
    <cellStyle name="Normal 2 2 2 3 9 2 2 7" xfId="14892" xr:uid="{00000000-0005-0000-0000-0000BD370000}"/>
    <cellStyle name="Normal 2 2 2 3 9 2 2 7 2" xfId="14893" xr:uid="{00000000-0005-0000-0000-0000BE370000}"/>
    <cellStyle name="Normal 2 2 2 3 9 2 2 8" xfId="14894" xr:uid="{00000000-0005-0000-0000-0000BF370000}"/>
    <cellStyle name="Normal 2 2 2 3 9 2 2 8 2" xfId="14895" xr:uid="{00000000-0005-0000-0000-0000C0370000}"/>
    <cellStyle name="Normal 2 2 2 3 9 2 2 9" xfId="14896" xr:uid="{00000000-0005-0000-0000-0000C1370000}"/>
    <cellStyle name="Normal 2 2 2 3 9 2 2 9 2" xfId="14897" xr:uid="{00000000-0005-0000-0000-0000C2370000}"/>
    <cellStyle name="Normal 2 2 2 3 9 2 3" xfId="14898" xr:uid="{00000000-0005-0000-0000-0000C3370000}"/>
    <cellStyle name="Normal 2 2 2 3 9 2 3 2" xfId="14899" xr:uid="{00000000-0005-0000-0000-0000C4370000}"/>
    <cellStyle name="Normal 2 2 2 3 9 2 4" xfId="14900" xr:uid="{00000000-0005-0000-0000-0000C5370000}"/>
    <cellStyle name="Normal 2 2 2 3 9 2 4 2" xfId="14901" xr:uid="{00000000-0005-0000-0000-0000C6370000}"/>
    <cellStyle name="Normal 2 2 2 3 9 2 5" xfId="14902" xr:uid="{00000000-0005-0000-0000-0000C7370000}"/>
    <cellStyle name="Normal 2 2 2 3 9 2 5 2" xfId="14903" xr:uid="{00000000-0005-0000-0000-0000C8370000}"/>
    <cellStyle name="Normal 2 2 2 3 9 2 6" xfId="14904" xr:uid="{00000000-0005-0000-0000-0000C9370000}"/>
    <cellStyle name="Normal 2 2 2 3 9 2 6 2" xfId="14905" xr:uid="{00000000-0005-0000-0000-0000CA370000}"/>
    <cellStyle name="Normal 2 2 2 3 9 2 7" xfId="14906" xr:uid="{00000000-0005-0000-0000-0000CB370000}"/>
    <cellStyle name="Normal 2 2 2 3 9 2 7 2" xfId="14907" xr:uid="{00000000-0005-0000-0000-0000CC370000}"/>
    <cellStyle name="Normal 2 2 2 3 9 2 8" xfId="14908" xr:uid="{00000000-0005-0000-0000-0000CD370000}"/>
    <cellStyle name="Normal 2 2 2 3 9 2 8 2" xfId="14909" xr:uid="{00000000-0005-0000-0000-0000CE370000}"/>
    <cellStyle name="Normal 2 2 2 3 9 2 9" xfId="14910" xr:uid="{00000000-0005-0000-0000-0000CF370000}"/>
    <cellStyle name="Normal 2 2 2 3 9 2 9 2" xfId="14911" xr:uid="{00000000-0005-0000-0000-0000D0370000}"/>
    <cellStyle name="Normal 2 2 2 3 9 3" xfId="14912" xr:uid="{00000000-0005-0000-0000-0000D1370000}"/>
    <cellStyle name="Normal 2 2 2 3 9 3 10" xfId="14913" xr:uid="{00000000-0005-0000-0000-0000D2370000}"/>
    <cellStyle name="Normal 2 2 2 3 9 3 10 2" xfId="14914" xr:uid="{00000000-0005-0000-0000-0000D3370000}"/>
    <cellStyle name="Normal 2 2 2 3 9 3 11" xfId="14915" xr:uid="{00000000-0005-0000-0000-0000D4370000}"/>
    <cellStyle name="Normal 2 2 2 3 9 3 2" xfId="14916" xr:uid="{00000000-0005-0000-0000-0000D5370000}"/>
    <cellStyle name="Normal 2 2 2 3 9 3 2 2" xfId="14917" xr:uid="{00000000-0005-0000-0000-0000D6370000}"/>
    <cellStyle name="Normal 2 2 2 3 9 3 3" xfId="14918" xr:uid="{00000000-0005-0000-0000-0000D7370000}"/>
    <cellStyle name="Normal 2 2 2 3 9 3 3 2" xfId="14919" xr:uid="{00000000-0005-0000-0000-0000D8370000}"/>
    <cellStyle name="Normal 2 2 2 3 9 3 4" xfId="14920" xr:uid="{00000000-0005-0000-0000-0000D9370000}"/>
    <cellStyle name="Normal 2 2 2 3 9 3 4 2" xfId="14921" xr:uid="{00000000-0005-0000-0000-0000DA370000}"/>
    <cellStyle name="Normal 2 2 2 3 9 3 5" xfId="14922" xr:uid="{00000000-0005-0000-0000-0000DB370000}"/>
    <cellStyle name="Normal 2 2 2 3 9 3 5 2" xfId="14923" xr:uid="{00000000-0005-0000-0000-0000DC370000}"/>
    <cellStyle name="Normal 2 2 2 3 9 3 6" xfId="14924" xr:uid="{00000000-0005-0000-0000-0000DD370000}"/>
    <cellStyle name="Normal 2 2 2 3 9 3 6 2" xfId="14925" xr:uid="{00000000-0005-0000-0000-0000DE370000}"/>
    <cellStyle name="Normal 2 2 2 3 9 3 7" xfId="14926" xr:uid="{00000000-0005-0000-0000-0000DF370000}"/>
    <cellStyle name="Normal 2 2 2 3 9 3 7 2" xfId="14927" xr:uid="{00000000-0005-0000-0000-0000E0370000}"/>
    <cellStyle name="Normal 2 2 2 3 9 3 8" xfId="14928" xr:uid="{00000000-0005-0000-0000-0000E1370000}"/>
    <cellStyle name="Normal 2 2 2 3 9 3 8 2" xfId="14929" xr:uid="{00000000-0005-0000-0000-0000E2370000}"/>
    <cellStyle name="Normal 2 2 2 3 9 3 9" xfId="14930" xr:uid="{00000000-0005-0000-0000-0000E3370000}"/>
    <cellStyle name="Normal 2 2 2 3 9 3 9 2" xfId="14931" xr:uid="{00000000-0005-0000-0000-0000E4370000}"/>
    <cellStyle name="Normal 2 2 2 3 9 4" xfId="14932" xr:uid="{00000000-0005-0000-0000-0000E5370000}"/>
    <cellStyle name="Normal 2 2 2 3 9 4 2" xfId="14933" xr:uid="{00000000-0005-0000-0000-0000E6370000}"/>
    <cellStyle name="Normal 2 2 2 3 9 5" xfId="14934" xr:uid="{00000000-0005-0000-0000-0000E7370000}"/>
    <cellStyle name="Normal 2 2 2 3 9 5 2" xfId="14935" xr:uid="{00000000-0005-0000-0000-0000E8370000}"/>
    <cellStyle name="Normal 2 2 2 3 9 6" xfId="14936" xr:uid="{00000000-0005-0000-0000-0000E9370000}"/>
    <cellStyle name="Normal 2 2 2 3 9 6 2" xfId="14937" xr:uid="{00000000-0005-0000-0000-0000EA370000}"/>
    <cellStyle name="Normal 2 2 2 3 9 7" xfId="14938" xr:uid="{00000000-0005-0000-0000-0000EB370000}"/>
    <cellStyle name="Normal 2 2 2 3 9 7 2" xfId="14939" xr:uid="{00000000-0005-0000-0000-0000EC370000}"/>
    <cellStyle name="Normal 2 2 2 3 9 8" xfId="14940" xr:uid="{00000000-0005-0000-0000-0000ED370000}"/>
    <cellStyle name="Normal 2 2 2 3 9 8 2" xfId="14941" xr:uid="{00000000-0005-0000-0000-0000EE370000}"/>
    <cellStyle name="Normal 2 2 2 3 9 9" xfId="14942" xr:uid="{00000000-0005-0000-0000-0000EF370000}"/>
    <cellStyle name="Normal 2 2 2 3 9 9 2" xfId="14943" xr:uid="{00000000-0005-0000-0000-0000F0370000}"/>
    <cellStyle name="Normal 2 2 2 4" xfId="397" xr:uid="{00000000-0005-0000-0000-0000F1370000}"/>
    <cellStyle name="Normal 2 2 2 4 10" xfId="14944" xr:uid="{00000000-0005-0000-0000-0000F2370000}"/>
    <cellStyle name="Normal 2 2 2 4 10 2" xfId="14945" xr:uid="{00000000-0005-0000-0000-0000F3370000}"/>
    <cellStyle name="Normal 2 2 2 4 11" xfId="14946" xr:uid="{00000000-0005-0000-0000-0000F4370000}"/>
    <cellStyle name="Normal 2 2 2 4 11 2" xfId="14947" xr:uid="{00000000-0005-0000-0000-0000F5370000}"/>
    <cellStyle name="Normal 2 2 2 4 12" xfId="14948" xr:uid="{00000000-0005-0000-0000-0000F6370000}"/>
    <cellStyle name="Normal 2 2 2 4 12 2" xfId="14949" xr:uid="{00000000-0005-0000-0000-0000F7370000}"/>
    <cellStyle name="Normal 2 2 2 4 13" xfId="14950" xr:uid="{00000000-0005-0000-0000-0000F8370000}"/>
    <cellStyle name="Normal 2 2 2 4 2" xfId="14951" xr:uid="{00000000-0005-0000-0000-0000F9370000}"/>
    <cellStyle name="Normal 2 2 2 4 2 10" xfId="14952" xr:uid="{00000000-0005-0000-0000-0000FA370000}"/>
    <cellStyle name="Normal 2 2 2 4 2 10 2" xfId="14953" xr:uid="{00000000-0005-0000-0000-0000FB370000}"/>
    <cellStyle name="Normal 2 2 2 4 2 11" xfId="14954" xr:uid="{00000000-0005-0000-0000-0000FC370000}"/>
    <cellStyle name="Normal 2 2 2 4 2 11 2" xfId="14955" xr:uid="{00000000-0005-0000-0000-0000FD370000}"/>
    <cellStyle name="Normal 2 2 2 4 2 12" xfId="14956" xr:uid="{00000000-0005-0000-0000-0000FE370000}"/>
    <cellStyle name="Normal 2 2 2 4 2 2" xfId="14957" xr:uid="{00000000-0005-0000-0000-0000FF370000}"/>
    <cellStyle name="Normal 2 2 2 4 2 2 10" xfId="14958" xr:uid="{00000000-0005-0000-0000-000000380000}"/>
    <cellStyle name="Normal 2 2 2 4 2 2 10 2" xfId="14959" xr:uid="{00000000-0005-0000-0000-000001380000}"/>
    <cellStyle name="Normal 2 2 2 4 2 2 11" xfId="14960" xr:uid="{00000000-0005-0000-0000-000002380000}"/>
    <cellStyle name="Normal 2 2 2 4 2 2 2" xfId="14961" xr:uid="{00000000-0005-0000-0000-000003380000}"/>
    <cellStyle name="Normal 2 2 2 4 2 2 2 2" xfId="14962" xr:uid="{00000000-0005-0000-0000-000004380000}"/>
    <cellStyle name="Normal 2 2 2 4 2 2 3" xfId="14963" xr:uid="{00000000-0005-0000-0000-000005380000}"/>
    <cellStyle name="Normal 2 2 2 4 2 2 3 2" xfId="14964" xr:uid="{00000000-0005-0000-0000-000006380000}"/>
    <cellStyle name="Normal 2 2 2 4 2 2 4" xfId="14965" xr:uid="{00000000-0005-0000-0000-000007380000}"/>
    <cellStyle name="Normal 2 2 2 4 2 2 4 2" xfId="14966" xr:uid="{00000000-0005-0000-0000-000008380000}"/>
    <cellStyle name="Normal 2 2 2 4 2 2 5" xfId="14967" xr:uid="{00000000-0005-0000-0000-000009380000}"/>
    <cellStyle name="Normal 2 2 2 4 2 2 5 2" xfId="14968" xr:uid="{00000000-0005-0000-0000-00000A380000}"/>
    <cellStyle name="Normal 2 2 2 4 2 2 6" xfId="14969" xr:uid="{00000000-0005-0000-0000-00000B380000}"/>
    <cellStyle name="Normal 2 2 2 4 2 2 6 2" xfId="14970" xr:uid="{00000000-0005-0000-0000-00000C380000}"/>
    <cellStyle name="Normal 2 2 2 4 2 2 7" xfId="14971" xr:uid="{00000000-0005-0000-0000-00000D380000}"/>
    <cellStyle name="Normal 2 2 2 4 2 2 7 2" xfId="14972" xr:uid="{00000000-0005-0000-0000-00000E380000}"/>
    <cellStyle name="Normal 2 2 2 4 2 2 8" xfId="14973" xr:uid="{00000000-0005-0000-0000-00000F380000}"/>
    <cellStyle name="Normal 2 2 2 4 2 2 8 2" xfId="14974" xr:uid="{00000000-0005-0000-0000-000010380000}"/>
    <cellStyle name="Normal 2 2 2 4 2 2 9" xfId="14975" xr:uid="{00000000-0005-0000-0000-000011380000}"/>
    <cellStyle name="Normal 2 2 2 4 2 2 9 2" xfId="14976" xr:uid="{00000000-0005-0000-0000-000012380000}"/>
    <cellStyle name="Normal 2 2 2 4 2 3" xfId="14977" xr:uid="{00000000-0005-0000-0000-000013380000}"/>
    <cellStyle name="Normal 2 2 2 4 2 3 2" xfId="14978" xr:uid="{00000000-0005-0000-0000-000014380000}"/>
    <cellStyle name="Normal 2 2 2 4 2 4" xfId="14979" xr:uid="{00000000-0005-0000-0000-000015380000}"/>
    <cellStyle name="Normal 2 2 2 4 2 4 2" xfId="14980" xr:uid="{00000000-0005-0000-0000-000016380000}"/>
    <cellStyle name="Normal 2 2 2 4 2 5" xfId="14981" xr:uid="{00000000-0005-0000-0000-000017380000}"/>
    <cellStyle name="Normal 2 2 2 4 2 5 2" xfId="14982" xr:uid="{00000000-0005-0000-0000-000018380000}"/>
    <cellStyle name="Normal 2 2 2 4 2 6" xfId="14983" xr:uid="{00000000-0005-0000-0000-000019380000}"/>
    <cellStyle name="Normal 2 2 2 4 2 6 2" xfId="14984" xr:uid="{00000000-0005-0000-0000-00001A380000}"/>
    <cellStyle name="Normal 2 2 2 4 2 7" xfId="14985" xr:uid="{00000000-0005-0000-0000-00001B380000}"/>
    <cellStyle name="Normal 2 2 2 4 2 7 2" xfId="14986" xr:uid="{00000000-0005-0000-0000-00001C380000}"/>
    <cellStyle name="Normal 2 2 2 4 2 8" xfId="14987" xr:uid="{00000000-0005-0000-0000-00001D380000}"/>
    <cellStyle name="Normal 2 2 2 4 2 8 2" xfId="14988" xr:uid="{00000000-0005-0000-0000-00001E380000}"/>
    <cellStyle name="Normal 2 2 2 4 2 9" xfId="14989" xr:uid="{00000000-0005-0000-0000-00001F380000}"/>
    <cellStyle name="Normal 2 2 2 4 2 9 2" xfId="14990" xr:uid="{00000000-0005-0000-0000-000020380000}"/>
    <cellStyle name="Normal 2 2 2 4 3" xfId="14991" xr:uid="{00000000-0005-0000-0000-000021380000}"/>
    <cellStyle name="Normal 2 2 2 4 3 10" xfId="14992" xr:uid="{00000000-0005-0000-0000-000022380000}"/>
    <cellStyle name="Normal 2 2 2 4 3 10 2" xfId="14993" xr:uid="{00000000-0005-0000-0000-000023380000}"/>
    <cellStyle name="Normal 2 2 2 4 3 11" xfId="14994" xr:uid="{00000000-0005-0000-0000-000024380000}"/>
    <cellStyle name="Normal 2 2 2 4 3 2" xfId="14995" xr:uid="{00000000-0005-0000-0000-000025380000}"/>
    <cellStyle name="Normal 2 2 2 4 3 2 2" xfId="14996" xr:uid="{00000000-0005-0000-0000-000026380000}"/>
    <cellStyle name="Normal 2 2 2 4 3 3" xfId="14997" xr:uid="{00000000-0005-0000-0000-000027380000}"/>
    <cellStyle name="Normal 2 2 2 4 3 3 2" xfId="14998" xr:uid="{00000000-0005-0000-0000-000028380000}"/>
    <cellStyle name="Normal 2 2 2 4 3 4" xfId="14999" xr:uid="{00000000-0005-0000-0000-000029380000}"/>
    <cellStyle name="Normal 2 2 2 4 3 4 2" xfId="15000" xr:uid="{00000000-0005-0000-0000-00002A380000}"/>
    <cellStyle name="Normal 2 2 2 4 3 5" xfId="15001" xr:uid="{00000000-0005-0000-0000-00002B380000}"/>
    <cellStyle name="Normal 2 2 2 4 3 5 2" xfId="15002" xr:uid="{00000000-0005-0000-0000-00002C380000}"/>
    <cellStyle name="Normal 2 2 2 4 3 6" xfId="15003" xr:uid="{00000000-0005-0000-0000-00002D380000}"/>
    <cellStyle name="Normal 2 2 2 4 3 6 2" xfId="15004" xr:uid="{00000000-0005-0000-0000-00002E380000}"/>
    <cellStyle name="Normal 2 2 2 4 3 7" xfId="15005" xr:uid="{00000000-0005-0000-0000-00002F380000}"/>
    <cellStyle name="Normal 2 2 2 4 3 7 2" xfId="15006" xr:uid="{00000000-0005-0000-0000-000030380000}"/>
    <cellStyle name="Normal 2 2 2 4 3 8" xfId="15007" xr:uid="{00000000-0005-0000-0000-000031380000}"/>
    <cellStyle name="Normal 2 2 2 4 3 8 2" xfId="15008" xr:uid="{00000000-0005-0000-0000-000032380000}"/>
    <cellStyle name="Normal 2 2 2 4 3 9" xfId="15009" xr:uid="{00000000-0005-0000-0000-000033380000}"/>
    <cellStyle name="Normal 2 2 2 4 3 9 2" xfId="15010" xr:uid="{00000000-0005-0000-0000-000034380000}"/>
    <cellStyle name="Normal 2 2 2 4 4" xfId="15011" xr:uid="{00000000-0005-0000-0000-000035380000}"/>
    <cellStyle name="Normal 2 2 2 4 4 2" xfId="15012" xr:uid="{00000000-0005-0000-0000-000036380000}"/>
    <cellStyle name="Normal 2 2 2 4 5" xfId="15013" xr:uid="{00000000-0005-0000-0000-000037380000}"/>
    <cellStyle name="Normal 2 2 2 4 5 2" xfId="15014" xr:uid="{00000000-0005-0000-0000-000038380000}"/>
    <cellStyle name="Normal 2 2 2 4 6" xfId="15015" xr:uid="{00000000-0005-0000-0000-000039380000}"/>
    <cellStyle name="Normal 2 2 2 4 6 2" xfId="15016" xr:uid="{00000000-0005-0000-0000-00003A380000}"/>
    <cellStyle name="Normal 2 2 2 4 7" xfId="15017" xr:uid="{00000000-0005-0000-0000-00003B380000}"/>
    <cellStyle name="Normal 2 2 2 4 7 2" xfId="15018" xr:uid="{00000000-0005-0000-0000-00003C380000}"/>
    <cellStyle name="Normal 2 2 2 4 8" xfId="15019" xr:uid="{00000000-0005-0000-0000-00003D380000}"/>
    <cellStyle name="Normal 2 2 2 4 8 2" xfId="15020" xr:uid="{00000000-0005-0000-0000-00003E380000}"/>
    <cellStyle name="Normal 2 2 2 4 9" xfId="15021" xr:uid="{00000000-0005-0000-0000-00003F380000}"/>
    <cellStyle name="Normal 2 2 2 4 9 2" xfId="15022" xr:uid="{00000000-0005-0000-0000-000040380000}"/>
    <cellStyle name="Normal 2 2 2 5" xfId="398" xr:uid="{00000000-0005-0000-0000-000041380000}"/>
    <cellStyle name="Normal 2 2 2 5 10" xfId="15023" xr:uid="{00000000-0005-0000-0000-000042380000}"/>
    <cellStyle name="Normal 2 2 2 5 10 2" xfId="15024" xr:uid="{00000000-0005-0000-0000-000043380000}"/>
    <cellStyle name="Normal 2 2 2 5 11" xfId="15025" xr:uid="{00000000-0005-0000-0000-000044380000}"/>
    <cellStyle name="Normal 2 2 2 5 11 2" xfId="15026" xr:uid="{00000000-0005-0000-0000-000045380000}"/>
    <cellStyle name="Normal 2 2 2 5 12" xfId="15027" xr:uid="{00000000-0005-0000-0000-000046380000}"/>
    <cellStyle name="Normal 2 2 2 5 12 2" xfId="15028" xr:uid="{00000000-0005-0000-0000-000047380000}"/>
    <cellStyle name="Normal 2 2 2 5 13" xfId="15029" xr:uid="{00000000-0005-0000-0000-000048380000}"/>
    <cellStyle name="Normal 2 2 2 5 2" xfId="15030" xr:uid="{00000000-0005-0000-0000-000049380000}"/>
    <cellStyle name="Normal 2 2 2 5 2 10" xfId="15031" xr:uid="{00000000-0005-0000-0000-00004A380000}"/>
    <cellStyle name="Normal 2 2 2 5 2 10 2" xfId="15032" xr:uid="{00000000-0005-0000-0000-00004B380000}"/>
    <cellStyle name="Normal 2 2 2 5 2 11" xfId="15033" xr:uid="{00000000-0005-0000-0000-00004C380000}"/>
    <cellStyle name="Normal 2 2 2 5 2 11 2" xfId="15034" xr:uid="{00000000-0005-0000-0000-00004D380000}"/>
    <cellStyle name="Normal 2 2 2 5 2 12" xfId="15035" xr:uid="{00000000-0005-0000-0000-00004E380000}"/>
    <cellStyle name="Normal 2 2 2 5 2 2" xfId="15036" xr:uid="{00000000-0005-0000-0000-00004F380000}"/>
    <cellStyle name="Normal 2 2 2 5 2 2 10" xfId="15037" xr:uid="{00000000-0005-0000-0000-000050380000}"/>
    <cellStyle name="Normal 2 2 2 5 2 2 10 2" xfId="15038" xr:uid="{00000000-0005-0000-0000-000051380000}"/>
    <cellStyle name="Normal 2 2 2 5 2 2 11" xfId="15039" xr:uid="{00000000-0005-0000-0000-000052380000}"/>
    <cellStyle name="Normal 2 2 2 5 2 2 2" xfId="15040" xr:uid="{00000000-0005-0000-0000-000053380000}"/>
    <cellStyle name="Normal 2 2 2 5 2 2 2 2" xfId="15041" xr:uid="{00000000-0005-0000-0000-000054380000}"/>
    <cellStyle name="Normal 2 2 2 5 2 2 3" xfId="15042" xr:uid="{00000000-0005-0000-0000-000055380000}"/>
    <cellStyle name="Normal 2 2 2 5 2 2 3 2" xfId="15043" xr:uid="{00000000-0005-0000-0000-000056380000}"/>
    <cellStyle name="Normal 2 2 2 5 2 2 4" xfId="15044" xr:uid="{00000000-0005-0000-0000-000057380000}"/>
    <cellStyle name="Normal 2 2 2 5 2 2 4 2" xfId="15045" xr:uid="{00000000-0005-0000-0000-000058380000}"/>
    <cellStyle name="Normal 2 2 2 5 2 2 5" xfId="15046" xr:uid="{00000000-0005-0000-0000-000059380000}"/>
    <cellStyle name="Normal 2 2 2 5 2 2 5 2" xfId="15047" xr:uid="{00000000-0005-0000-0000-00005A380000}"/>
    <cellStyle name="Normal 2 2 2 5 2 2 6" xfId="15048" xr:uid="{00000000-0005-0000-0000-00005B380000}"/>
    <cellStyle name="Normal 2 2 2 5 2 2 6 2" xfId="15049" xr:uid="{00000000-0005-0000-0000-00005C380000}"/>
    <cellStyle name="Normal 2 2 2 5 2 2 7" xfId="15050" xr:uid="{00000000-0005-0000-0000-00005D380000}"/>
    <cellStyle name="Normal 2 2 2 5 2 2 7 2" xfId="15051" xr:uid="{00000000-0005-0000-0000-00005E380000}"/>
    <cellStyle name="Normal 2 2 2 5 2 2 8" xfId="15052" xr:uid="{00000000-0005-0000-0000-00005F380000}"/>
    <cellStyle name="Normal 2 2 2 5 2 2 8 2" xfId="15053" xr:uid="{00000000-0005-0000-0000-000060380000}"/>
    <cellStyle name="Normal 2 2 2 5 2 2 9" xfId="15054" xr:uid="{00000000-0005-0000-0000-000061380000}"/>
    <cellStyle name="Normal 2 2 2 5 2 2 9 2" xfId="15055" xr:uid="{00000000-0005-0000-0000-000062380000}"/>
    <cellStyle name="Normal 2 2 2 5 2 3" xfId="15056" xr:uid="{00000000-0005-0000-0000-000063380000}"/>
    <cellStyle name="Normal 2 2 2 5 2 3 2" xfId="15057" xr:uid="{00000000-0005-0000-0000-000064380000}"/>
    <cellStyle name="Normal 2 2 2 5 2 4" xfId="15058" xr:uid="{00000000-0005-0000-0000-000065380000}"/>
    <cellStyle name="Normal 2 2 2 5 2 4 2" xfId="15059" xr:uid="{00000000-0005-0000-0000-000066380000}"/>
    <cellStyle name="Normal 2 2 2 5 2 5" xfId="15060" xr:uid="{00000000-0005-0000-0000-000067380000}"/>
    <cellStyle name="Normal 2 2 2 5 2 5 2" xfId="15061" xr:uid="{00000000-0005-0000-0000-000068380000}"/>
    <cellStyle name="Normal 2 2 2 5 2 6" xfId="15062" xr:uid="{00000000-0005-0000-0000-000069380000}"/>
    <cellStyle name="Normal 2 2 2 5 2 6 2" xfId="15063" xr:uid="{00000000-0005-0000-0000-00006A380000}"/>
    <cellStyle name="Normal 2 2 2 5 2 7" xfId="15064" xr:uid="{00000000-0005-0000-0000-00006B380000}"/>
    <cellStyle name="Normal 2 2 2 5 2 7 2" xfId="15065" xr:uid="{00000000-0005-0000-0000-00006C380000}"/>
    <cellStyle name="Normal 2 2 2 5 2 8" xfId="15066" xr:uid="{00000000-0005-0000-0000-00006D380000}"/>
    <cellStyle name="Normal 2 2 2 5 2 8 2" xfId="15067" xr:uid="{00000000-0005-0000-0000-00006E380000}"/>
    <cellStyle name="Normal 2 2 2 5 2 9" xfId="15068" xr:uid="{00000000-0005-0000-0000-00006F380000}"/>
    <cellStyle name="Normal 2 2 2 5 2 9 2" xfId="15069" xr:uid="{00000000-0005-0000-0000-000070380000}"/>
    <cellStyle name="Normal 2 2 2 5 3" xfId="15070" xr:uid="{00000000-0005-0000-0000-000071380000}"/>
    <cellStyle name="Normal 2 2 2 5 3 10" xfId="15071" xr:uid="{00000000-0005-0000-0000-000072380000}"/>
    <cellStyle name="Normal 2 2 2 5 3 10 2" xfId="15072" xr:uid="{00000000-0005-0000-0000-000073380000}"/>
    <cellStyle name="Normal 2 2 2 5 3 11" xfId="15073" xr:uid="{00000000-0005-0000-0000-000074380000}"/>
    <cellStyle name="Normal 2 2 2 5 3 2" xfId="15074" xr:uid="{00000000-0005-0000-0000-000075380000}"/>
    <cellStyle name="Normal 2 2 2 5 3 2 2" xfId="15075" xr:uid="{00000000-0005-0000-0000-000076380000}"/>
    <cellStyle name="Normal 2 2 2 5 3 3" xfId="15076" xr:uid="{00000000-0005-0000-0000-000077380000}"/>
    <cellStyle name="Normal 2 2 2 5 3 3 2" xfId="15077" xr:uid="{00000000-0005-0000-0000-000078380000}"/>
    <cellStyle name="Normal 2 2 2 5 3 4" xfId="15078" xr:uid="{00000000-0005-0000-0000-000079380000}"/>
    <cellStyle name="Normal 2 2 2 5 3 4 2" xfId="15079" xr:uid="{00000000-0005-0000-0000-00007A380000}"/>
    <cellStyle name="Normal 2 2 2 5 3 5" xfId="15080" xr:uid="{00000000-0005-0000-0000-00007B380000}"/>
    <cellStyle name="Normal 2 2 2 5 3 5 2" xfId="15081" xr:uid="{00000000-0005-0000-0000-00007C380000}"/>
    <cellStyle name="Normal 2 2 2 5 3 6" xfId="15082" xr:uid="{00000000-0005-0000-0000-00007D380000}"/>
    <cellStyle name="Normal 2 2 2 5 3 6 2" xfId="15083" xr:uid="{00000000-0005-0000-0000-00007E380000}"/>
    <cellStyle name="Normal 2 2 2 5 3 7" xfId="15084" xr:uid="{00000000-0005-0000-0000-00007F380000}"/>
    <cellStyle name="Normal 2 2 2 5 3 7 2" xfId="15085" xr:uid="{00000000-0005-0000-0000-000080380000}"/>
    <cellStyle name="Normal 2 2 2 5 3 8" xfId="15086" xr:uid="{00000000-0005-0000-0000-000081380000}"/>
    <cellStyle name="Normal 2 2 2 5 3 8 2" xfId="15087" xr:uid="{00000000-0005-0000-0000-000082380000}"/>
    <cellStyle name="Normal 2 2 2 5 3 9" xfId="15088" xr:uid="{00000000-0005-0000-0000-000083380000}"/>
    <cellStyle name="Normal 2 2 2 5 3 9 2" xfId="15089" xr:uid="{00000000-0005-0000-0000-000084380000}"/>
    <cellStyle name="Normal 2 2 2 5 4" xfId="15090" xr:uid="{00000000-0005-0000-0000-000085380000}"/>
    <cellStyle name="Normal 2 2 2 5 4 2" xfId="15091" xr:uid="{00000000-0005-0000-0000-000086380000}"/>
    <cellStyle name="Normal 2 2 2 5 5" xfId="15092" xr:uid="{00000000-0005-0000-0000-000087380000}"/>
    <cellStyle name="Normal 2 2 2 5 5 2" xfId="15093" xr:uid="{00000000-0005-0000-0000-000088380000}"/>
    <cellStyle name="Normal 2 2 2 5 6" xfId="15094" xr:uid="{00000000-0005-0000-0000-000089380000}"/>
    <cellStyle name="Normal 2 2 2 5 6 2" xfId="15095" xr:uid="{00000000-0005-0000-0000-00008A380000}"/>
    <cellStyle name="Normal 2 2 2 5 7" xfId="15096" xr:uid="{00000000-0005-0000-0000-00008B380000}"/>
    <cellStyle name="Normal 2 2 2 5 7 2" xfId="15097" xr:uid="{00000000-0005-0000-0000-00008C380000}"/>
    <cellStyle name="Normal 2 2 2 5 8" xfId="15098" xr:uid="{00000000-0005-0000-0000-00008D380000}"/>
    <cellStyle name="Normal 2 2 2 5 8 2" xfId="15099" xr:uid="{00000000-0005-0000-0000-00008E380000}"/>
    <cellStyle name="Normal 2 2 2 5 9" xfId="15100" xr:uid="{00000000-0005-0000-0000-00008F380000}"/>
    <cellStyle name="Normal 2 2 2 5 9 2" xfId="15101" xr:uid="{00000000-0005-0000-0000-000090380000}"/>
    <cellStyle name="Normal 2 2 2 6" xfId="399" xr:uid="{00000000-0005-0000-0000-000091380000}"/>
    <cellStyle name="Normal 2 2 2 6 10" xfId="15102" xr:uid="{00000000-0005-0000-0000-000092380000}"/>
    <cellStyle name="Normal 2 2 2 6 10 2" xfId="15103" xr:uid="{00000000-0005-0000-0000-000093380000}"/>
    <cellStyle name="Normal 2 2 2 6 11" xfId="15104" xr:uid="{00000000-0005-0000-0000-000094380000}"/>
    <cellStyle name="Normal 2 2 2 6 11 2" xfId="15105" xr:uid="{00000000-0005-0000-0000-000095380000}"/>
    <cellStyle name="Normal 2 2 2 6 12" xfId="15106" xr:uid="{00000000-0005-0000-0000-000096380000}"/>
    <cellStyle name="Normal 2 2 2 6 12 2" xfId="15107" xr:uid="{00000000-0005-0000-0000-000097380000}"/>
    <cellStyle name="Normal 2 2 2 6 13" xfId="15108" xr:uid="{00000000-0005-0000-0000-000098380000}"/>
    <cellStyle name="Normal 2 2 2 6 2" xfId="15109" xr:uid="{00000000-0005-0000-0000-000099380000}"/>
    <cellStyle name="Normal 2 2 2 6 2 10" xfId="15110" xr:uid="{00000000-0005-0000-0000-00009A380000}"/>
    <cellStyle name="Normal 2 2 2 6 2 10 2" xfId="15111" xr:uid="{00000000-0005-0000-0000-00009B380000}"/>
    <cellStyle name="Normal 2 2 2 6 2 11" xfId="15112" xr:uid="{00000000-0005-0000-0000-00009C380000}"/>
    <cellStyle name="Normal 2 2 2 6 2 11 2" xfId="15113" xr:uid="{00000000-0005-0000-0000-00009D380000}"/>
    <cellStyle name="Normal 2 2 2 6 2 12" xfId="15114" xr:uid="{00000000-0005-0000-0000-00009E380000}"/>
    <cellStyle name="Normal 2 2 2 6 2 2" xfId="15115" xr:uid="{00000000-0005-0000-0000-00009F380000}"/>
    <cellStyle name="Normal 2 2 2 6 2 2 10" xfId="15116" xr:uid="{00000000-0005-0000-0000-0000A0380000}"/>
    <cellStyle name="Normal 2 2 2 6 2 2 10 2" xfId="15117" xr:uid="{00000000-0005-0000-0000-0000A1380000}"/>
    <cellStyle name="Normal 2 2 2 6 2 2 11" xfId="15118" xr:uid="{00000000-0005-0000-0000-0000A2380000}"/>
    <cellStyle name="Normal 2 2 2 6 2 2 2" xfId="15119" xr:uid="{00000000-0005-0000-0000-0000A3380000}"/>
    <cellStyle name="Normal 2 2 2 6 2 2 2 2" xfId="15120" xr:uid="{00000000-0005-0000-0000-0000A4380000}"/>
    <cellStyle name="Normal 2 2 2 6 2 2 3" xfId="15121" xr:uid="{00000000-0005-0000-0000-0000A5380000}"/>
    <cellStyle name="Normal 2 2 2 6 2 2 3 2" xfId="15122" xr:uid="{00000000-0005-0000-0000-0000A6380000}"/>
    <cellStyle name="Normal 2 2 2 6 2 2 4" xfId="15123" xr:uid="{00000000-0005-0000-0000-0000A7380000}"/>
    <cellStyle name="Normal 2 2 2 6 2 2 4 2" xfId="15124" xr:uid="{00000000-0005-0000-0000-0000A8380000}"/>
    <cellStyle name="Normal 2 2 2 6 2 2 5" xfId="15125" xr:uid="{00000000-0005-0000-0000-0000A9380000}"/>
    <cellStyle name="Normal 2 2 2 6 2 2 5 2" xfId="15126" xr:uid="{00000000-0005-0000-0000-0000AA380000}"/>
    <cellStyle name="Normal 2 2 2 6 2 2 6" xfId="15127" xr:uid="{00000000-0005-0000-0000-0000AB380000}"/>
    <cellStyle name="Normal 2 2 2 6 2 2 6 2" xfId="15128" xr:uid="{00000000-0005-0000-0000-0000AC380000}"/>
    <cellStyle name="Normal 2 2 2 6 2 2 7" xfId="15129" xr:uid="{00000000-0005-0000-0000-0000AD380000}"/>
    <cellStyle name="Normal 2 2 2 6 2 2 7 2" xfId="15130" xr:uid="{00000000-0005-0000-0000-0000AE380000}"/>
    <cellStyle name="Normal 2 2 2 6 2 2 8" xfId="15131" xr:uid="{00000000-0005-0000-0000-0000AF380000}"/>
    <cellStyle name="Normal 2 2 2 6 2 2 8 2" xfId="15132" xr:uid="{00000000-0005-0000-0000-0000B0380000}"/>
    <cellStyle name="Normal 2 2 2 6 2 2 9" xfId="15133" xr:uid="{00000000-0005-0000-0000-0000B1380000}"/>
    <cellStyle name="Normal 2 2 2 6 2 2 9 2" xfId="15134" xr:uid="{00000000-0005-0000-0000-0000B2380000}"/>
    <cellStyle name="Normal 2 2 2 6 2 3" xfId="15135" xr:uid="{00000000-0005-0000-0000-0000B3380000}"/>
    <cellStyle name="Normal 2 2 2 6 2 3 2" xfId="15136" xr:uid="{00000000-0005-0000-0000-0000B4380000}"/>
    <cellStyle name="Normal 2 2 2 6 2 4" xfId="15137" xr:uid="{00000000-0005-0000-0000-0000B5380000}"/>
    <cellStyle name="Normal 2 2 2 6 2 4 2" xfId="15138" xr:uid="{00000000-0005-0000-0000-0000B6380000}"/>
    <cellStyle name="Normal 2 2 2 6 2 5" xfId="15139" xr:uid="{00000000-0005-0000-0000-0000B7380000}"/>
    <cellStyle name="Normal 2 2 2 6 2 5 2" xfId="15140" xr:uid="{00000000-0005-0000-0000-0000B8380000}"/>
    <cellStyle name="Normal 2 2 2 6 2 6" xfId="15141" xr:uid="{00000000-0005-0000-0000-0000B9380000}"/>
    <cellStyle name="Normal 2 2 2 6 2 6 2" xfId="15142" xr:uid="{00000000-0005-0000-0000-0000BA380000}"/>
    <cellStyle name="Normal 2 2 2 6 2 7" xfId="15143" xr:uid="{00000000-0005-0000-0000-0000BB380000}"/>
    <cellStyle name="Normal 2 2 2 6 2 7 2" xfId="15144" xr:uid="{00000000-0005-0000-0000-0000BC380000}"/>
    <cellStyle name="Normal 2 2 2 6 2 8" xfId="15145" xr:uid="{00000000-0005-0000-0000-0000BD380000}"/>
    <cellStyle name="Normal 2 2 2 6 2 8 2" xfId="15146" xr:uid="{00000000-0005-0000-0000-0000BE380000}"/>
    <cellStyle name="Normal 2 2 2 6 2 9" xfId="15147" xr:uid="{00000000-0005-0000-0000-0000BF380000}"/>
    <cellStyle name="Normal 2 2 2 6 2 9 2" xfId="15148" xr:uid="{00000000-0005-0000-0000-0000C0380000}"/>
    <cellStyle name="Normal 2 2 2 6 3" xfId="15149" xr:uid="{00000000-0005-0000-0000-0000C1380000}"/>
    <cellStyle name="Normal 2 2 2 6 3 10" xfId="15150" xr:uid="{00000000-0005-0000-0000-0000C2380000}"/>
    <cellStyle name="Normal 2 2 2 6 3 10 2" xfId="15151" xr:uid="{00000000-0005-0000-0000-0000C3380000}"/>
    <cellStyle name="Normal 2 2 2 6 3 11" xfId="15152" xr:uid="{00000000-0005-0000-0000-0000C4380000}"/>
    <cellStyle name="Normal 2 2 2 6 3 2" xfId="15153" xr:uid="{00000000-0005-0000-0000-0000C5380000}"/>
    <cellStyle name="Normal 2 2 2 6 3 2 2" xfId="15154" xr:uid="{00000000-0005-0000-0000-0000C6380000}"/>
    <cellStyle name="Normal 2 2 2 6 3 3" xfId="15155" xr:uid="{00000000-0005-0000-0000-0000C7380000}"/>
    <cellStyle name="Normal 2 2 2 6 3 3 2" xfId="15156" xr:uid="{00000000-0005-0000-0000-0000C8380000}"/>
    <cellStyle name="Normal 2 2 2 6 3 4" xfId="15157" xr:uid="{00000000-0005-0000-0000-0000C9380000}"/>
    <cellStyle name="Normal 2 2 2 6 3 4 2" xfId="15158" xr:uid="{00000000-0005-0000-0000-0000CA380000}"/>
    <cellStyle name="Normal 2 2 2 6 3 5" xfId="15159" xr:uid="{00000000-0005-0000-0000-0000CB380000}"/>
    <cellStyle name="Normal 2 2 2 6 3 5 2" xfId="15160" xr:uid="{00000000-0005-0000-0000-0000CC380000}"/>
    <cellStyle name="Normal 2 2 2 6 3 6" xfId="15161" xr:uid="{00000000-0005-0000-0000-0000CD380000}"/>
    <cellStyle name="Normal 2 2 2 6 3 6 2" xfId="15162" xr:uid="{00000000-0005-0000-0000-0000CE380000}"/>
    <cellStyle name="Normal 2 2 2 6 3 7" xfId="15163" xr:uid="{00000000-0005-0000-0000-0000CF380000}"/>
    <cellStyle name="Normal 2 2 2 6 3 7 2" xfId="15164" xr:uid="{00000000-0005-0000-0000-0000D0380000}"/>
    <cellStyle name="Normal 2 2 2 6 3 8" xfId="15165" xr:uid="{00000000-0005-0000-0000-0000D1380000}"/>
    <cellStyle name="Normal 2 2 2 6 3 8 2" xfId="15166" xr:uid="{00000000-0005-0000-0000-0000D2380000}"/>
    <cellStyle name="Normal 2 2 2 6 3 9" xfId="15167" xr:uid="{00000000-0005-0000-0000-0000D3380000}"/>
    <cellStyle name="Normal 2 2 2 6 3 9 2" xfId="15168" xr:uid="{00000000-0005-0000-0000-0000D4380000}"/>
    <cellStyle name="Normal 2 2 2 6 4" xfId="15169" xr:uid="{00000000-0005-0000-0000-0000D5380000}"/>
    <cellStyle name="Normal 2 2 2 6 4 2" xfId="15170" xr:uid="{00000000-0005-0000-0000-0000D6380000}"/>
    <cellStyle name="Normal 2 2 2 6 5" xfId="15171" xr:uid="{00000000-0005-0000-0000-0000D7380000}"/>
    <cellStyle name="Normal 2 2 2 6 5 2" xfId="15172" xr:uid="{00000000-0005-0000-0000-0000D8380000}"/>
    <cellStyle name="Normal 2 2 2 6 6" xfId="15173" xr:uid="{00000000-0005-0000-0000-0000D9380000}"/>
    <cellStyle name="Normal 2 2 2 6 6 2" xfId="15174" xr:uid="{00000000-0005-0000-0000-0000DA380000}"/>
    <cellStyle name="Normal 2 2 2 6 7" xfId="15175" xr:uid="{00000000-0005-0000-0000-0000DB380000}"/>
    <cellStyle name="Normal 2 2 2 6 7 2" xfId="15176" xr:uid="{00000000-0005-0000-0000-0000DC380000}"/>
    <cellStyle name="Normal 2 2 2 6 8" xfId="15177" xr:uid="{00000000-0005-0000-0000-0000DD380000}"/>
    <cellStyle name="Normal 2 2 2 6 8 2" xfId="15178" xr:uid="{00000000-0005-0000-0000-0000DE380000}"/>
    <cellStyle name="Normal 2 2 2 6 9" xfId="15179" xr:uid="{00000000-0005-0000-0000-0000DF380000}"/>
    <cellStyle name="Normal 2 2 2 6 9 2" xfId="15180" xr:uid="{00000000-0005-0000-0000-0000E0380000}"/>
    <cellStyle name="Normal 2 2 2 7" xfId="400" xr:uid="{00000000-0005-0000-0000-0000E1380000}"/>
    <cellStyle name="Normal 2 2 2 7 10" xfId="15181" xr:uid="{00000000-0005-0000-0000-0000E2380000}"/>
    <cellStyle name="Normal 2 2 2 7 10 2" xfId="15182" xr:uid="{00000000-0005-0000-0000-0000E3380000}"/>
    <cellStyle name="Normal 2 2 2 7 11" xfId="15183" xr:uid="{00000000-0005-0000-0000-0000E4380000}"/>
    <cellStyle name="Normal 2 2 2 7 11 2" xfId="15184" xr:uid="{00000000-0005-0000-0000-0000E5380000}"/>
    <cellStyle name="Normal 2 2 2 7 12" xfId="15185" xr:uid="{00000000-0005-0000-0000-0000E6380000}"/>
    <cellStyle name="Normal 2 2 2 7 12 2" xfId="15186" xr:uid="{00000000-0005-0000-0000-0000E7380000}"/>
    <cellStyle name="Normal 2 2 2 7 13" xfId="15187" xr:uid="{00000000-0005-0000-0000-0000E8380000}"/>
    <cellStyle name="Normal 2 2 2 7 2" xfId="15188" xr:uid="{00000000-0005-0000-0000-0000E9380000}"/>
    <cellStyle name="Normal 2 2 2 7 2 10" xfId="15189" xr:uid="{00000000-0005-0000-0000-0000EA380000}"/>
    <cellStyle name="Normal 2 2 2 7 2 10 2" xfId="15190" xr:uid="{00000000-0005-0000-0000-0000EB380000}"/>
    <cellStyle name="Normal 2 2 2 7 2 11" xfId="15191" xr:uid="{00000000-0005-0000-0000-0000EC380000}"/>
    <cellStyle name="Normal 2 2 2 7 2 11 2" xfId="15192" xr:uid="{00000000-0005-0000-0000-0000ED380000}"/>
    <cellStyle name="Normal 2 2 2 7 2 12" xfId="15193" xr:uid="{00000000-0005-0000-0000-0000EE380000}"/>
    <cellStyle name="Normal 2 2 2 7 2 2" xfId="15194" xr:uid="{00000000-0005-0000-0000-0000EF380000}"/>
    <cellStyle name="Normal 2 2 2 7 2 2 10" xfId="15195" xr:uid="{00000000-0005-0000-0000-0000F0380000}"/>
    <cellStyle name="Normal 2 2 2 7 2 2 10 2" xfId="15196" xr:uid="{00000000-0005-0000-0000-0000F1380000}"/>
    <cellStyle name="Normal 2 2 2 7 2 2 11" xfId="15197" xr:uid="{00000000-0005-0000-0000-0000F2380000}"/>
    <cellStyle name="Normal 2 2 2 7 2 2 2" xfId="15198" xr:uid="{00000000-0005-0000-0000-0000F3380000}"/>
    <cellStyle name="Normal 2 2 2 7 2 2 2 2" xfId="15199" xr:uid="{00000000-0005-0000-0000-0000F4380000}"/>
    <cellStyle name="Normal 2 2 2 7 2 2 3" xfId="15200" xr:uid="{00000000-0005-0000-0000-0000F5380000}"/>
    <cellStyle name="Normal 2 2 2 7 2 2 3 2" xfId="15201" xr:uid="{00000000-0005-0000-0000-0000F6380000}"/>
    <cellStyle name="Normal 2 2 2 7 2 2 4" xfId="15202" xr:uid="{00000000-0005-0000-0000-0000F7380000}"/>
    <cellStyle name="Normal 2 2 2 7 2 2 4 2" xfId="15203" xr:uid="{00000000-0005-0000-0000-0000F8380000}"/>
    <cellStyle name="Normal 2 2 2 7 2 2 5" xfId="15204" xr:uid="{00000000-0005-0000-0000-0000F9380000}"/>
    <cellStyle name="Normal 2 2 2 7 2 2 5 2" xfId="15205" xr:uid="{00000000-0005-0000-0000-0000FA380000}"/>
    <cellStyle name="Normal 2 2 2 7 2 2 6" xfId="15206" xr:uid="{00000000-0005-0000-0000-0000FB380000}"/>
    <cellStyle name="Normal 2 2 2 7 2 2 6 2" xfId="15207" xr:uid="{00000000-0005-0000-0000-0000FC380000}"/>
    <cellStyle name="Normal 2 2 2 7 2 2 7" xfId="15208" xr:uid="{00000000-0005-0000-0000-0000FD380000}"/>
    <cellStyle name="Normal 2 2 2 7 2 2 7 2" xfId="15209" xr:uid="{00000000-0005-0000-0000-0000FE380000}"/>
    <cellStyle name="Normal 2 2 2 7 2 2 8" xfId="15210" xr:uid="{00000000-0005-0000-0000-0000FF380000}"/>
    <cellStyle name="Normal 2 2 2 7 2 2 8 2" xfId="15211" xr:uid="{00000000-0005-0000-0000-000000390000}"/>
    <cellStyle name="Normal 2 2 2 7 2 2 9" xfId="15212" xr:uid="{00000000-0005-0000-0000-000001390000}"/>
    <cellStyle name="Normal 2 2 2 7 2 2 9 2" xfId="15213" xr:uid="{00000000-0005-0000-0000-000002390000}"/>
    <cellStyle name="Normal 2 2 2 7 2 3" xfId="15214" xr:uid="{00000000-0005-0000-0000-000003390000}"/>
    <cellStyle name="Normal 2 2 2 7 2 3 2" xfId="15215" xr:uid="{00000000-0005-0000-0000-000004390000}"/>
    <cellStyle name="Normal 2 2 2 7 2 4" xfId="15216" xr:uid="{00000000-0005-0000-0000-000005390000}"/>
    <cellStyle name="Normal 2 2 2 7 2 4 2" xfId="15217" xr:uid="{00000000-0005-0000-0000-000006390000}"/>
    <cellStyle name="Normal 2 2 2 7 2 5" xfId="15218" xr:uid="{00000000-0005-0000-0000-000007390000}"/>
    <cellStyle name="Normal 2 2 2 7 2 5 2" xfId="15219" xr:uid="{00000000-0005-0000-0000-000008390000}"/>
    <cellStyle name="Normal 2 2 2 7 2 6" xfId="15220" xr:uid="{00000000-0005-0000-0000-000009390000}"/>
    <cellStyle name="Normal 2 2 2 7 2 6 2" xfId="15221" xr:uid="{00000000-0005-0000-0000-00000A390000}"/>
    <cellStyle name="Normal 2 2 2 7 2 7" xfId="15222" xr:uid="{00000000-0005-0000-0000-00000B390000}"/>
    <cellStyle name="Normal 2 2 2 7 2 7 2" xfId="15223" xr:uid="{00000000-0005-0000-0000-00000C390000}"/>
    <cellStyle name="Normal 2 2 2 7 2 8" xfId="15224" xr:uid="{00000000-0005-0000-0000-00000D390000}"/>
    <cellStyle name="Normal 2 2 2 7 2 8 2" xfId="15225" xr:uid="{00000000-0005-0000-0000-00000E390000}"/>
    <cellStyle name="Normal 2 2 2 7 2 9" xfId="15226" xr:uid="{00000000-0005-0000-0000-00000F390000}"/>
    <cellStyle name="Normal 2 2 2 7 2 9 2" xfId="15227" xr:uid="{00000000-0005-0000-0000-000010390000}"/>
    <cellStyle name="Normal 2 2 2 7 3" xfId="15228" xr:uid="{00000000-0005-0000-0000-000011390000}"/>
    <cellStyle name="Normal 2 2 2 7 3 10" xfId="15229" xr:uid="{00000000-0005-0000-0000-000012390000}"/>
    <cellStyle name="Normal 2 2 2 7 3 10 2" xfId="15230" xr:uid="{00000000-0005-0000-0000-000013390000}"/>
    <cellStyle name="Normal 2 2 2 7 3 11" xfId="15231" xr:uid="{00000000-0005-0000-0000-000014390000}"/>
    <cellStyle name="Normal 2 2 2 7 3 2" xfId="15232" xr:uid="{00000000-0005-0000-0000-000015390000}"/>
    <cellStyle name="Normal 2 2 2 7 3 2 2" xfId="15233" xr:uid="{00000000-0005-0000-0000-000016390000}"/>
    <cellStyle name="Normal 2 2 2 7 3 3" xfId="15234" xr:uid="{00000000-0005-0000-0000-000017390000}"/>
    <cellStyle name="Normal 2 2 2 7 3 3 2" xfId="15235" xr:uid="{00000000-0005-0000-0000-000018390000}"/>
    <cellStyle name="Normal 2 2 2 7 3 4" xfId="15236" xr:uid="{00000000-0005-0000-0000-000019390000}"/>
    <cellStyle name="Normal 2 2 2 7 3 4 2" xfId="15237" xr:uid="{00000000-0005-0000-0000-00001A390000}"/>
    <cellStyle name="Normal 2 2 2 7 3 5" xfId="15238" xr:uid="{00000000-0005-0000-0000-00001B390000}"/>
    <cellStyle name="Normal 2 2 2 7 3 5 2" xfId="15239" xr:uid="{00000000-0005-0000-0000-00001C390000}"/>
    <cellStyle name="Normal 2 2 2 7 3 6" xfId="15240" xr:uid="{00000000-0005-0000-0000-00001D390000}"/>
    <cellStyle name="Normal 2 2 2 7 3 6 2" xfId="15241" xr:uid="{00000000-0005-0000-0000-00001E390000}"/>
    <cellStyle name="Normal 2 2 2 7 3 7" xfId="15242" xr:uid="{00000000-0005-0000-0000-00001F390000}"/>
    <cellStyle name="Normal 2 2 2 7 3 7 2" xfId="15243" xr:uid="{00000000-0005-0000-0000-000020390000}"/>
    <cellStyle name="Normal 2 2 2 7 3 8" xfId="15244" xr:uid="{00000000-0005-0000-0000-000021390000}"/>
    <cellStyle name="Normal 2 2 2 7 3 8 2" xfId="15245" xr:uid="{00000000-0005-0000-0000-000022390000}"/>
    <cellStyle name="Normal 2 2 2 7 3 9" xfId="15246" xr:uid="{00000000-0005-0000-0000-000023390000}"/>
    <cellStyle name="Normal 2 2 2 7 3 9 2" xfId="15247" xr:uid="{00000000-0005-0000-0000-000024390000}"/>
    <cellStyle name="Normal 2 2 2 7 4" xfId="15248" xr:uid="{00000000-0005-0000-0000-000025390000}"/>
    <cellStyle name="Normal 2 2 2 7 4 2" xfId="15249" xr:uid="{00000000-0005-0000-0000-000026390000}"/>
    <cellStyle name="Normal 2 2 2 7 5" xfId="15250" xr:uid="{00000000-0005-0000-0000-000027390000}"/>
    <cellStyle name="Normal 2 2 2 7 5 2" xfId="15251" xr:uid="{00000000-0005-0000-0000-000028390000}"/>
    <cellStyle name="Normal 2 2 2 7 6" xfId="15252" xr:uid="{00000000-0005-0000-0000-000029390000}"/>
    <cellStyle name="Normal 2 2 2 7 6 2" xfId="15253" xr:uid="{00000000-0005-0000-0000-00002A390000}"/>
    <cellStyle name="Normal 2 2 2 7 7" xfId="15254" xr:uid="{00000000-0005-0000-0000-00002B390000}"/>
    <cellStyle name="Normal 2 2 2 7 7 2" xfId="15255" xr:uid="{00000000-0005-0000-0000-00002C390000}"/>
    <cellStyle name="Normal 2 2 2 7 8" xfId="15256" xr:uid="{00000000-0005-0000-0000-00002D390000}"/>
    <cellStyle name="Normal 2 2 2 7 8 2" xfId="15257" xr:uid="{00000000-0005-0000-0000-00002E390000}"/>
    <cellStyle name="Normal 2 2 2 7 9" xfId="15258" xr:uid="{00000000-0005-0000-0000-00002F390000}"/>
    <cellStyle name="Normal 2 2 2 7 9 2" xfId="15259" xr:uid="{00000000-0005-0000-0000-000030390000}"/>
    <cellStyle name="Normal 2 2 2 8" xfId="401" xr:uid="{00000000-0005-0000-0000-000031390000}"/>
    <cellStyle name="Normal 2 2 2 8 10" xfId="15260" xr:uid="{00000000-0005-0000-0000-000032390000}"/>
    <cellStyle name="Normal 2 2 2 8 10 2" xfId="15261" xr:uid="{00000000-0005-0000-0000-000033390000}"/>
    <cellStyle name="Normal 2 2 2 8 11" xfId="15262" xr:uid="{00000000-0005-0000-0000-000034390000}"/>
    <cellStyle name="Normal 2 2 2 8 11 2" xfId="15263" xr:uid="{00000000-0005-0000-0000-000035390000}"/>
    <cellStyle name="Normal 2 2 2 8 12" xfId="15264" xr:uid="{00000000-0005-0000-0000-000036390000}"/>
    <cellStyle name="Normal 2 2 2 8 12 2" xfId="15265" xr:uid="{00000000-0005-0000-0000-000037390000}"/>
    <cellStyle name="Normal 2 2 2 8 13" xfId="15266" xr:uid="{00000000-0005-0000-0000-000038390000}"/>
    <cellStyle name="Normal 2 2 2 8 2" xfId="15267" xr:uid="{00000000-0005-0000-0000-000039390000}"/>
    <cellStyle name="Normal 2 2 2 8 2 10" xfId="15268" xr:uid="{00000000-0005-0000-0000-00003A390000}"/>
    <cellStyle name="Normal 2 2 2 8 2 10 2" xfId="15269" xr:uid="{00000000-0005-0000-0000-00003B390000}"/>
    <cellStyle name="Normal 2 2 2 8 2 11" xfId="15270" xr:uid="{00000000-0005-0000-0000-00003C390000}"/>
    <cellStyle name="Normal 2 2 2 8 2 11 2" xfId="15271" xr:uid="{00000000-0005-0000-0000-00003D390000}"/>
    <cellStyle name="Normal 2 2 2 8 2 12" xfId="15272" xr:uid="{00000000-0005-0000-0000-00003E390000}"/>
    <cellStyle name="Normal 2 2 2 8 2 2" xfId="15273" xr:uid="{00000000-0005-0000-0000-00003F390000}"/>
    <cellStyle name="Normal 2 2 2 8 2 2 10" xfId="15274" xr:uid="{00000000-0005-0000-0000-000040390000}"/>
    <cellStyle name="Normal 2 2 2 8 2 2 10 2" xfId="15275" xr:uid="{00000000-0005-0000-0000-000041390000}"/>
    <cellStyle name="Normal 2 2 2 8 2 2 11" xfId="15276" xr:uid="{00000000-0005-0000-0000-000042390000}"/>
    <cellStyle name="Normal 2 2 2 8 2 2 2" xfId="15277" xr:uid="{00000000-0005-0000-0000-000043390000}"/>
    <cellStyle name="Normal 2 2 2 8 2 2 2 2" xfId="15278" xr:uid="{00000000-0005-0000-0000-000044390000}"/>
    <cellStyle name="Normal 2 2 2 8 2 2 3" xfId="15279" xr:uid="{00000000-0005-0000-0000-000045390000}"/>
    <cellStyle name="Normal 2 2 2 8 2 2 3 2" xfId="15280" xr:uid="{00000000-0005-0000-0000-000046390000}"/>
    <cellStyle name="Normal 2 2 2 8 2 2 4" xfId="15281" xr:uid="{00000000-0005-0000-0000-000047390000}"/>
    <cellStyle name="Normal 2 2 2 8 2 2 4 2" xfId="15282" xr:uid="{00000000-0005-0000-0000-000048390000}"/>
    <cellStyle name="Normal 2 2 2 8 2 2 5" xfId="15283" xr:uid="{00000000-0005-0000-0000-000049390000}"/>
    <cellStyle name="Normal 2 2 2 8 2 2 5 2" xfId="15284" xr:uid="{00000000-0005-0000-0000-00004A390000}"/>
    <cellStyle name="Normal 2 2 2 8 2 2 6" xfId="15285" xr:uid="{00000000-0005-0000-0000-00004B390000}"/>
    <cellStyle name="Normal 2 2 2 8 2 2 6 2" xfId="15286" xr:uid="{00000000-0005-0000-0000-00004C390000}"/>
    <cellStyle name="Normal 2 2 2 8 2 2 7" xfId="15287" xr:uid="{00000000-0005-0000-0000-00004D390000}"/>
    <cellStyle name="Normal 2 2 2 8 2 2 7 2" xfId="15288" xr:uid="{00000000-0005-0000-0000-00004E390000}"/>
    <cellStyle name="Normal 2 2 2 8 2 2 8" xfId="15289" xr:uid="{00000000-0005-0000-0000-00004F390000}"/>
    <cellStyle name="Normal 2 2 2 8 2 2 8 2" xfId="15290" xr:uid="{00000000-0005-0000-0000-000050390000}"/>
    <cellStyle name="Normal 2 2 2 8 2 2 9" xfId="15291" xr:uid="{00000000-0005-0000-0000-000051390000}"/>
    <cellStyle name="Normal 2 2 2 8 2 2 9 2" xfId="15292" xr:uid="{00000000-0005-0000-0000-000052390000}"/>
    <cellStyle name="Normal 2 2 2 8 2 3" xfId="15293" xr:uid="{00000000-0005-0000-0000-000053390000}"/>
    <cellStyle name="Normal 2 2 2 8 2 3 2" xfId="15294" xr:uid="{00000000-0005-0000-0000-000054390000}"/>
    <cellStyle name="Normal 2 2 2 8 2 4" xfId="15295" xr:uid="{00000000-0005-0000-0000-000055390000}"/>
    <cellStyle name="Normal 2 2 2 8 2 4 2" xfId="15296" xr:uid="{00000000-0005-0000-0000-000056390000}"/>
    <cellStyle name="Normal 2 2 2 8 2 5" xfId="15297" xr:uid="{00000000-0005-0000-0000-000057390000}"/>
    <cellStyle name="Normal 2 2 2 8 2 5 2" xfId="15298" xr:uid="{00000000-0005-0000-0000-000058390000}"/>
    <cellStyle name="Normal 2 2 2 8 2 6" xfId="15299" xr:uid="{00000000-0005-0000-0000-000059390000}"/>
    <cellStyle name="Normal 2 2 2 8 2 6 2" xfId="15300" xr:uid="{00000000-0005-0000-0000-00005A390000}"/>
    <cellStyle name="Normal 2 2 2 8 2 7" xfId="15301" xr:uid="{00000000-0005-0000-0000-00005B390000}"/>
    <cellStyle name="Normal 2 2 2 8 2 7 2" xfId="15302" xr:uid="{00000000-0005-0000-0000-00005C390000}"/>
    <cellStyle name="Normal 2 2 2 8 2 8" xfId="15303" xr:uid="{00000000-0005-0000-0000-00005D390000}"/>
    <cellStyle name="Normal 2 2 2 8 2 8 2" xfId="15304" xr:uid="{00000000-0005-0000-0000-00005E390000}"/>
    <cellStyle name="Normal 2 2 2 8 2 9" xfId="15305" xr:uid="{00000000-0005-0000-0000-00005F390000}"/>
    <cellStyle name="Normal 2 2 2 8 2 9 2" xfId="15306" xr:uid="{00000000-0005-0000-0000-000060390000}"/>
    <cellStyle name="Normal 2 2 2 8 3" xfId="15307" xr:uid="{00000000-0005-0000-0000-000061390000}"/>
    <cellStyle name="Normal 2 2 2 8 3 10" xfId="15308" xr:uid="{00000000-0005-0000-0000-000062390000}"/>
    <cellStyle name="Normal 2 2 2 8 3 10 2" xfId="15309" xr:uid="{00000000-0005-0000-0000-000063390000}"/>
    <cellStyle name="Normal 2 2 2 8 3 11" xfId="15310" xr:uid="{00000000-0005-0000-0000-000064390000}"/>
    <cellStyle name="Normal 2 2 2 8 3 2" xfId="15311" xr:uid="{00000000-0005-0000-0000-000065390000}"/>
    <cellStyle name="Normal 2 2 2 8 3 2 2" xfId="15312" xr:uid="{00000000-0005-0000-0000-000066390000}"/>
    <cellStyle name="Normal 2 2 2 8 3 3" xfId="15313" xr:uid="{00000000-0005-0000-0000-000067390000}"/>
    <cellStyle name="Normal 2 2 2 8 3 3 2" xfId="15314" xr:uid="{00000000-0005-0000-0000-000068390000}"/>
    <cellStyle name="Normal 2 2 2 8 3 4" xfId="15315" xr:uid="{00000000-0005-0000-0000-000069390000}"/>
    <cellStyle name="Normal 2 2 2 8 3 4 2" xfId="15316" xr:uid="{00000000-0005-0000-0000-00006A390000}"/>
    <cellStyle name="Normal 2 2 2 8 3 5" xfId="15317" xr:uid="{00000000-0005-0000-0000-00006B390000}"/>
    <cellStyle name="Normal 2 2 2 8 3 5 2" xfId="15318" xr:uid="{00000000-0005-0000-0000-00006C390000}"/>
    <cellStyle name="Normal 2 2 2 8 3 6" xfId="15319" xr:uid="{00000000-0005-0000-0000-00006D390000}"/>
    <cellStyle name="Normal 2 2 2 8 3 6 2" xfId="15320" xr:uid="{00000000-0005-0000-0000-00006E390000}"/>
    <cellStyle name="Normal 2 2 2 8 3 7" xfId="15321" xr:uid="{00000000-0005-0000-0000-00006F390000}"/>
    <cellStyle name="Normal 2 2 2 8 3 7 2" xfId="15322" xr:uid="{00000000-0005-0000-0000-000070390000}"/>
    <cellStyle name="Normal 2 2 2 8 3 8" xfId="15323" xr:uid="{00000000-0005-0000-0000-000071390000}"/>
    <cellStyle name="Normal 2 2 2 8 3 8 2" xfId="15324" xr:uid="{00000000-0005-0000-0000-000072390000}"/>
    <cellStyle name="Normal 2 2 2 8 3 9" xfId="15325" xr:uid="{00000000-0005-0000-0000-000073390000}"/>
    <cellStyle name="Normal 2 2 2 8 3 9 2" xfId="15326" xr:uid="{00000000-0005-0000-0000-000074390000}"/>
    <cellStyle name="Normal 2 2 2 8 4" xfId="15327" xr:uid="{00000000-0005-0000-0000-000075390000}"/>
    <cellStyle name="Normal 2 2 2 8 4 2" xfId="15328" xr:uid="{00000000-0005-0000-0000-000076390000}"/>
    <cellStyle name="Normal 2 2 2 8 5" xfId="15329" xr:uid="{00000000-0005-0000-0000-000077390000}"/>
    <cellStyle name="Normal 2 2 2 8 5 2" xfId="15330" xr:uid="{00000000-0005-0000-0000-000078390000}"/>
    <cellStyle name="Normal 2 2 2 8 6" xfId="15331" xr:uid="{00000000-0005-0000-0000-000079390000}"/>
    <cellStyle name="Normal 2 2 2 8 6 2" xfId="15332" xr:uid="{00000000-0005-0000-0000-00007A390000}"/>
    <cellStyle name="Normal 2 2 2 8 7" xfId="15333" xr:uid="{00000000-0005-0000-0000-00007B390000}"/>
    <cellStyle name="Normal 2 2 2 8 7 2" xfId="15334" xr:uid="{00000000-0005-0000-0000-00007C390000}"/>
    <cellStyle name="Normal 2 2 2 8 8" xfId="15335" xr:uid="{00000000-0005-0000-0000-00007D390000}"/>
    <cellStyle name="Normal 2 2 2 8 8 2" xfId="15336" xr:uid="{00000000-0005-0000-0000-00007E390000}"/>
    <cellStyle name="Normal 2 2 2 8 9" xfId="15337" xr:uid="{00000000-0005-0000-0000-00007F390000}"/>
    <cellStyle name="Normal 2 2 2 8 9 2" xfId="15338" xr:uid="{00000000-0005-0000-0000-000080390000}"/>
    <cellStyle name="Normal 2 2 2 9" xfId="402" xr:uid="{00000000-0005-0000-0000-000081390000}"/>
    <cellStyle name="Normal 2 2 2 9 2" xfId="403" xr:uid="{00000000-0005-0000-0000-000082390000}"/>
    <cellStyle name="Normal 2 2 2 9 2 10" xfId="15339" xr:uid="{00000000-0005-0000-0000-000083390000}"/>
    <cellStyle name="Normal 2 2 2 9 2 10 2" xfId="15340" xr:uid="{00000000-0005-0000-0000-000084390000}"/>
    <cellStyle name="Normal 2 2 2 9 2 11" xfId="15341" xr:uid="{00000000-0005-0000-0000-000085390000}"/>
    <cellStyle name="Normal 2 2 2 9 2 11 2" xfId="15342" xr:uid="{00000000-0005-0000-0000-000086390000}"/>
    <cellStyle name="Normal 2 2 2 9 2 12" xfId="15343" xr:uid="{00000000-0005-0000-0000-000087390000}"/>
    <cellStyle name="Normal 2 2 2 9 2 12 2" xfId="15344" xr:uid="{00000000-0005-0000-0000-000088390000}"/>
    <cellStyle name="Normal 2 2 2 9 2 13" xfId="15345" xr:uid="{00000000-0005-0000-0000-000089390000}"/>
    <cellStyle name="Normal 2 2 2 9 2 13 2" xfId="15346" xr:uid="{00000000-0005-0000-0000-00008A390000}"/>
    <cellStyle name="Normal 2 2 2 9 2 14" xfId="15347" xr:uid="{00000000-0005-0000-0000-00008B390000}"/>
    <cellStyle name="Normal 2 2 2 9 2 14 2" xfId="15348" xr:uid="{00000000-0005-0000-0000-00008C390000}"/>
    <cellStyle name="Normal 2 2 2 9 2 15" xfId="15349" xr:uid="{00000000-0005-0000-0000-00008D390000}"/>
    <cellStyle name="Normal 2 2 2 9 2 15 2" xfId="15350" xr:uid="{00000000-0005-0000-0000-00008E390000}"/>
    <cellStyle name="Normal 2 2 2 9 2 16" xfId="15351" xr:uid="{00000000-0005-0000-0000-00008F390000}"/>
    <cellStyle name="Normal 2 2 2 9 2 16 2" xfId="15352" xr:uid="{00000000-0005-0000-0000-000090390000}"/>
    <cellStyle name="Normal 2 2 2 9 2 17" xfId="15353" xr:uid="{00000000-0005-0000-0000-000091390000}"/>
    <cellStyle name="Normal 2 2 2 9 2 2" xfId="404" xr:uid="{00000000-0005-0000-0000-000092390000}"/>
    <cellStyle name="Normal 2 2 2 9 2 2 2" xfId="405" xr:uid="{00000000-0005-0000-0000-000093390000}"/>
    <cellStyle name="Normal 2 2 2 9 2 2 2 10" xfId="15354" xr:uid="{00000000-0005-0000-0000-000094390000}"/>
    <cellStyle name="Normal 2 2 2 9 2 2 2 10 2" xfId="15355" xr:uid="{00000000-0005-0000-0000-000095390000}"/>
    <cellStyle name="Normal 2 2 2 9 2 2 2 11" xfId="15356" xr:uid="{00000000-0005-0000-0000-000096390000}"/>
    <cellStyle name="Normal 2 2 2 9 2 2 2 11 2" xfId="15357" xr:uid="{00000000-0005-0000-0000-000097390000}"/>
    <cellStyle name="Normal 2 2 2 9 2 2 2 12" xfId="15358" xr:uid="{00000000-0005-0000-0000-000098390000}"/>
    <cellStyle name="Normal 2 2 2 9 2 2 2 12 2" xfId="15359" xr:uid="{00000000-0005-0000-0000-000099390000}"/>
    <cellStyle name="Normal 2 2 2 9 2 2 2 13" xfId="15360" xr:uid="{00000000-0005-0000-0000-00009A390000}"/>
    <cellStyle name="Normal 2 2 2 9 2 2 2 2" xfId="15361" xr:uid="{00000000-0005-0000-0000-00009B390000}"/>
    <cellStyle name="Normal 2 2 2 9 2 2 2 2 10" xfId="15362" xr:uid="{00000000-0005-0000-0000-00009C390000}"/>
    <cellStyle name="Normal 2 2 2 9 2 2 2 2 10 2" xfId="15363" xr:uid="{00000000-0005-0000-0000-00009D390000}"/>
    <cellStyle name="Normal 2 2 2 9 2 2 2 2 11" xfId="15364" xr:uid="{00000000-0005-0000-0000-00009E390000}"/>
    <cellStyle name="Normal 2 2 2 9 2 2 2 2 11 2" xfId="15365" xr:uid="{00000000-0005-0000-0000-00009F390000}"/>
    <cellStyle name="Normal 2 2 2 9 2 2 2 2 12" xfId="15366" xr:uid="{00000000-0005-0000-0000-0000A0390000}"/>
    <cellStyle name="Normal 2 2 2 9 2 2 2 2 2" xfId="15367" xr:uid="{00000000-0005-0000-0000-0000A1390000}"/>
    <cellStyle name="Normal 2 2 2 9 2 2 2 2 2 10" xfId="15368" xr:uid="{00000000-0005-0000-0000-0000A2390000}"/>
    <cellStyle name="Normal 2 2 2 9 2 2 2 2 2 10 2" xfId="15369" xr:uid="{00000000-0005-0000-0000-0000A3390000}"/>
    <cellStyle name="Normal 2 2 2 9 2 2 2 2 2 11" xfId="15370" xr:uid="{00000000-0005-0000-0000-0000A4390000}"/>
    <cellStyle name="Normal 2 2 2 9 2 2 2 2 2 2" xfId="15371" xr:uid="{00000000-0005-0000-0000-0000A5390000}"/>
    <cellStyle name="Normal 2 2 2 9 2 2 2 2 2 2 2" xfId="15372" xr:uid="{00000000-0005-0000-0000-0000A6390000}"/>
    <cellStyle name="Normal 2 2 2 9 2 2 2 2 2 3" xfId="15373" xr:uid="{00000000-0005-0000-0000-0000A7390000}"/>
    <cellStyle name="Normal 2 2 2 9 2 2 2 2 2 3 2" xfId="15374" xr:uid="{00000000-0005-0000-0000-0000A8390000}"/>
    <cellStyle name="Normal 2 2 2 9 2 2 2 2 2 4" xfId="15375" xr:uid="{00000000-0005-0000-0000-0000A9390000}"/>
    <cellStyle name="Normal 2 2 2 9 2 2 2 2 2 4 2" xfId="15376" xr:uid="{00000000-0005-0000-0000-0000AA390000}"/>
    <cellStyle name="Normal 2 2 2 9 2 2 2 2 2 5" xfId="15377" xr:uid="{00000000-0005-0000-0000-0000AB390000}"/>
    <cellStyle name="Normal 2 2 2 9 2 2 2 2 2 5 2" xfId="15378" xr:uid="{00000000-0005-0000-0000-0000AC390000}"/>
    <cellStyle name="Normal 2 2 2 9 2 2 2 2 2 6" xfId="15379" xr:uid="{00000000-0005-0000-0000-0000AD390000}"/>
    <cellStyle name="Normal 2 2 2 9 2 2 2 2 2 6 2" xfId="15380" xr:uid="{00000000-0005-0000-0000-0000AE390000}"/>
    <cellStyle name="Normal 2 2 2 9 2 2 2 2 2 7" xfId="15381" xr:uid="{00000000-0005-0000-0000-0000AF390000}"/>
    <cellStyle name="Normal 2 2 2 9 2 2 2 2 2 7 2" xfId="15382" xr:uid="{00000000-0005-0000-0000-0000B0390000}"/>
    <cellStyle name="Normal 2 2 2 9 2 2 2 2 2 8" xfId="15383" xr:uid="{00000000-0005-0000-0000-0000B1390000}"/>
    <cellStyle name="Normal 2 2 2 9 2 2 2 2 2 8 2" xfId="15384" xr:uid="{00000000-0005-0000-0000-0000B2390000}"/>
    <cellStyle name="Normal 2 2 2 9 2 2 2 2 2 9" xfId="15385" xr:uid="{00000000-0005-0000-0000-0000B3390000}"/>
    <cellStyle name="Normal 2 2 2 9 2 2 2 2 2 9 2" xfId="15386" xr:uid="{00000000-0005-0000-0000-0000B4390000}"/>
    <cellStyle name="Normal 2 2 2 9 2 2 2 2 3" xfId="15387" xr:uid="{00000000-0005-0000-0000-0000B5390000}"/>
    <cellStyle name="Normal 2 2 2 9 2 2 2 2 3 2" xfId="15388" xr:uid="{00000000-0005-0000-0000-0000B6390000}"/>
    <cellStyle name="Normal 2 2 2 9 2 2 2 2 4" xfId="15389" xr:uid="{00000000-0005-0000-0000-0000B7390000}"/>
    <cellStyle name="Normal 2 2 2 9 2 2 2 2 4 2" xfId="15390" xr:uid="{00000000-0005-0000-0000-0000B8390000}"/>
    <cellStyle name="Normal 2 2 2 9 2 2 2 2 5" xfId="15391" xr:uid="{00000000-0005-0000-0000-0000B9390000}"/>
    <cellStyle name="Normal 2 2 2 9 2 2 2 2 5 2" xfId="15392" xr:uid="{00000000-0005-0000-0000-0000BA390000}"/>
    <cellStyle name="Normal 2 2 2 9 2 2 2 2 6" xfId="15393" xr:uid="{00000000-0005-0000-0000-0000BB390000}"/>
    <cellStyle name="Normal 2 2 2 9 2 2 2 2 6 2" xfId="15394" xr:uid="{00000000-0005-0000-0000-0000BC390000}"/>
    <cellStyle name="Normal 2 2 2 9 2 2 2 2 7" xfId="15395" xr:uid="{00000000-0005-0000-0000-0000BD390000}"/>
    <cellStyle name="Normal 2 2 2 9 2 2 2 2 7 2" xfId="15396" xr:uid="{00000000-0005-0000-0000-0000BE390000}"/>
    <cellStyle name="Normal 2 2 2 9 2 2 2 2 8" xfId="15397" xr:uid="{00000000-0005-0000-0000-0000BF390000}"/>
    <cellStyle name="Normal 2 2 2 9 2 2 2 2 8 2" xfId="15398" xr:uid="{00000000-0005-0000-0000-0000C0390000}"/>
    <cellStyle name="Normal 2 2 2 9 2 2 2 2 9" xfId="15399" xr:uid="{00000000-0005-0000-0000-0000C1390000}"/>
    <cellStyle name="Normal 2 2 2 9 2 2 2 2 9 2" xfId="15400" xr:uid="{00000000-0005-0000-0000-0000C2390000}"/>
    <cellStyle name="Normal 2 2 2 9 2 2 2 3" xfId="15401" xr:uid="{00000000-0005-0000-0000-0000C3390000}"/>
    <cellStyle name="Normal 2 2 2 9 2 2 2 3 10" xfId="15402" xr:uid="{00000000-0005-0000-0000-0000C4390000}"/>
    <cellStyle name="Normal 2 2 2 9 2 2 2 3 10 2" xfId="15403" xr:uid="{00000000-0005-0000-0000-0000C5390000}"/>
    <cellStyle name="Normal 2 2 2 9 2 2 2 3 11" xfId="15404" xr:uid="{00000000-0005-0000-0000-0000C6390000}"/>
    <cellStyle name="Normal 2 2 2 9 2 2 2 3 2" xfId="15405" xr:uid="{00000000-0005-0000-0000-0000C7390000}"/>
    <cellStyle name="Normal 2 2 2 9 2 2 2 3 2 2" xfId="15406" xr:uid="{00000000-0005-0000-0000-0000C8390000}"/>
    <cellStyle name="Normal 2 2 2 9 2 2 2 3 3" xfId="15407" xr:uid="{00000000-0005-0000-0000-0000C9390000}"/>
    <cellStyle name="Normal 2 2 2 9 2 2 2 3 3 2" xfId="15408" xr:uid="{00000000-0005-0000-0000-0000CA390000}"/>
    <cellStyle name="Normal 2 2 2 9 2 2 2 3 4" xfId="15409" xr:uid="{00000000-0005-0000-0000-0000CB390000}"/>
    <cellStyle name="Normal 2 2 2 9 2 2 2 3 4 2" xfId="15410" xr:uid="{00000000-0005-0000-0000-0000CC390000}"/>
    <cellStyle name="Normal 2 2 2 9 2 2 2 3 5" xfId="15411" xr:uid="{00000000-0005-0000-0000-0000CD390000}"/>
    <cellStyle name="Normal 2 2 2 9 2 2 2 3 5 2" xfId="15412" xr:uid="{00000000-0005-0000-0000-0000CE390000}"/>
    <cellStyle name="Normal 2 2 2 9 2 2 2 3 6" xfId="15413" xr:uid="{00000000-0005-0000-0000-0000CF390000}"/>
    <cellStyle name="Normal 2 2 2 9 2 2 2 3 6 2" xfId="15414" xr:uid="{00000000-0005-0000-0000-0000D0390000}"/>
    <cellStyle name="Normal 2 2 2 9 2 2 2 3 7" xfId="15415" xr:uid="{00000000-0005-0000-0000-0000D1390000}"/>
    <cellStyle name="Normal 2 2 2 9 2 2 2 3 7 2" xfId="15416" xr:uid="{00000000-0005-0000-0000-0000D2390000}"/>
    <cellStyle name="Normal 2 2 2 9 2 2 2 3 8" xfId="15417" xr:uid="{00000000-0005-0000-0000-0000D3390000}"/>
    <cellStyle name="Normal 2 2 2 9 2 2 2 3 8 2" xfId="15418" xr:uid="{00000000-0005-0000-0000-0000D4390000}"/>
    <cellStyle name="Normal 2 2 2 9 2 2 2 3 9" xfId="15419" xr:uid="{00000000-0005-0000-0000-0000D5390000}"/>
    <cellStyle name="Normal 2 2 2 9 2 2 2 3 9 2" xfId="15420" xr:uid="{00000000-0005-0000-0000-0000D6390000}"/>
    <cellStyle name="Normal 2 2 2 9 2 2 2 4" xfId="15421" xr:uid="{00000000-0005-0000-0000-0000D7390000}"/>
    <cellStyle name="Normal 2 2 2 9 2 2 2 4 2" xfId="15422" xr:uid="{00000000-0005-0000-0000-0000D8390000}"/>
    <cellStyle name="Normal 2 2 2 9 2 2 2 5" xfId="15423" xr:uid="{00000000-0005-0000-0000-0000D9390000}"/>
    <cellStyle name="Normal 2 2 2 9 2 2 2 5 2" xfId="15424" xr:uid="{00000000-0005-0000-0000-0000DA390000}"/>
    <cellStyle name="Normal 2 2 2 9 2 2 2 6" xfId="15425" xr:uid="{00000000-0005-0000-0000-0000DB390000}"/>
    <cellStyle name="Normal 2 2 2 9 2 2 2 6 2" xfId="15426" xr:uid="{00000000-0005-0000-0000-0000DC390000}"/>
    <cellStyle name="Normal 2 2 2 9 2 2 2 7" xfId="15427" xr:uid="{00000000-0005-0000-0000-0000DD390000}"/>
    <cellStyle name="Normal 2 2 2 9 2 2 2 7 2" xfId="15428" xr:uid="{00000000-0005-0000-0000-0000DE390000}"/>
    <cellStyle name="Normal 2 2 2 9 2 2 2 8" xfId="15429" xr:uid="{00000000-0005-0000-0000-0000DF390000}"/>
    <cellStyle name="Normal 2 2 2 9 2 2 2 8 2" xfId="15430" xr:uid="{00000000-0005-0000-0000-0000E0390000}"/>
    <cellStyle name="Normal 2 2 2 9 2 2 2 9" xfId="15431" xr:uid="{00000000-0005-0000-0000-0000E1390000}"/>
    <cellStyle name="Normal 2 2 2 9 2 2 2 9 2" xfId="15432" xr:uid="{00000000-0005-0000-0000-0000E2390000}"/>
    <cellStyle name="Normal 2 2 2 9 2 2 3" xfId="406" xr:uid="{00000000-0005-0000-0000-0000E3390000}"/>
    <cellStyle name="Normal 2 2 2 9 2 2 3 10" xfId="15433" xr:uid="{00000000-0005-0000-0000-0000E4390000}"/>
    <cellStyle name="Normal 2 2 2 9 2 2 3 10 2" xfId="15434" xr:uid="{00000000-0005-0000-0000-0000E5390000}"/>
    <cellStyle name="Normal 2 2 2 9 2 2 3 11" xfId="15435" xr:uid="{00000000-0005-0000-0000-0000E6390000}"/>
    <cellStyle name="Normal 2 2 2 9 2 2 3 11 2" xfId="15436" xr:uid="{00000000-0005-0000-0000-0000E7390000}"/>
    <cellStyle name="Normal 2 2 2 9 2 2 3 12" xfId="15437" xr:uid="{00000000-0005-0000-0000-0000E8390000}"/>
    <cellStyle name="Normal 2 2 2 9 2 2 3 12 2" xfId="15438" xr:uid="{00000000-0005-0000-0000-0000E9390000}"/>
    <cellStyle name="Normal 2 2 2 9 2 2 3 13" xfId="15439" xr:uid="{00000000-0005-0000-0000-0000EA390000}"/>
    <cellStyle name="Normal 2 2 2 9 2 2 3 2" xfId="15440" xr:uid="{00000000-0005-0000-0000-0000EB390000}"/>
    <cellStyle name="Normal 2 2 2 9 2 2 3 2 10" xfId="15441" xr:uid="{00000000-0005-0000-0000-0000EC390000}"/>
    <cellStyle name="Normal 2 2 2 9 2 2 3 2 10 2" xfId="15442" xr:uid="{00000000-0005-0000-0000-0000ED390000}"/>
    <cellStyle name="Normal 2 2 2 9 2 2 3 2 11" xfId="15443" xr:uid="{00000000-0005-0000-0000-0000EE390000}"/>
    <cellStyle name="Normal 2 2 2 9 2 2 3 2 11 2" xfId="15444" xr:uid="{00000000-0005-0000-0000-0000EF390000}"/>
    <cellStyle name="Normal 2 2 2 9 2 2 3 2 12" xfId="15445" xr:uid="{00000000-0005-0000-0000-0000F0390000}"/>
    <cellStyle name="Normal 2 2 2 9 2 2 3 2 2" xfId="15446" xr:uid="{00000000-0005-0000-0000-0000F1390000}"/>
    <cellStyle name="Normal 2 2 2 9 2 2 3 2 2 10" xfId="15447" xr:uid="{00000000-0005-0000-0000-0000F2390000}"/>
    <cellStyle name="Normal 2 2 2 9 2 2 3 2 2 10 2" xfId="15448" xr:uid="{00000000-0005-0000-0000-0000F3390000}"/>
    <cellStyle name="Normal 2 2 2 9 2 2 3 2 2 11" xfId="15449" xr:uid="{00000000-0005-0000-0000-0000F4390000}"/>
    <cellStyle name="Normal 2 2 2 9 2 2 3 2 2 2" xfId="15450" xr:uid="{00000000-0005-0000-0000-0000F5390000}"/>
    <cellStyle name="Normal 2 2 2 9 2 2 3 2 2 2 2" xfId="15451" xr:uid="{00000000-0005-0000-0000-0000F6390000}"/>
    <cellStyle name="Normal 2 2 2 9 2 2 3 2 2 3" xfId="15452" xr:uid="{00000000-0005-0000-0000-0000F7390000}"/>
    <cellStyle name="Normal 2 2 2 9 2 2 3 2 2 3 2" xfId="15453" xr:uid="{00000000-0005-0000-0000-0000F8390000}"/>
    <cellStyle name="Normal 2 2 2 9 2 2 3 2 2 4" xfId="15454" xr:uid="{00000000-0005-0000-0000-0000F9390000}"/>
    <cellStyle name="Normal 2 2 2 9 2 2 3 2 2 4 2" xfId="15455" xr:uid="{00000000-0005-0000-0000-0000FA390000}"/>
    <cellStyle name="Normal 2 2 2 9 2 2 3 2 2 5" xfId="15456" xr:uid="{00000000-0005-0000-0000-0000FB390000}"/>
    <cellStyle name="Normal 2 2 2 9 2 2 3 2 2 5 2" xfId="15457" xr:uid="{00000000-0005-0000-0000-0000FC390000}"/>
    <cellStyle name="Normal 2 2 2 9 2 2 3 2 2 6" xfId="15458" xr:uid="{00000000-0005-0000-0000-0000FD390000}"/>
    <cellStyle name="Normal 2 2 2 9 2 2 3 2 2 6 2" xfId="15459" xr:uid="{00000000-0005-0000-0000-0000FE390000}"/>
    <cellStyle name="Normal 2 2 2 9 2 2 3 2 2 7" xfId="15460" xr:uid="{00000000-0005-0000-0000-0000FF390000}"/>
    <cellStyle name="Normal 2 2 2 9 2 2 3 2 2 7 2" xfId="15461" xr:uid="{00000000-0005-0000-0000-0000003A0000}"/>
    <cellStyle name="Normal 2 2 2 9 2 2 3 2 2 8" xfId="15462" xr:uid="{00000000-0005-0000-0000-0000013A0000}"/>
    <cellStyle name="Normal 2 2 2 9 2 2 3 2 2 8 2" xfId="15463" xr:uid="{00000000-0005-0000-0000-0000023A0000}"/>
    <cellStyle name="Normal 2 2 2 9 2 2 3 2 2 9" xfId="15464" xr:uid="{00000000-0005-0000-0000-0000033A0000}"/>
    <cellStyle name="Normal 2 2 2 9 2 2 3 2 2 9 2" xfId="15465" xr:uid="{00000000-0005-0000-0000-0000043A0000}"/>
    <cellStyle name="Normal 2 2 2 9 2 2 3 2 3" xfId="15466" xr:uid="{00000000-0005-0000-0000-0000053A0000}"/>
    <cellStyle name="Normal 2 2 2 9 2 2 3 2 3 2" xfId="15467" xr:uid="{00000000-0005-0000-0000-0000063A0000}"/>
    <cellStyle name="Normal 2 2 2 9 2 2 3 2 4" xfId="15468" xr:uid="{00000000-0005-0000-0000-0000073A0000}"/>
    <cellStyle name="Normal 2 2 2 9 2 2 3 2 4 2" xfId="15469" xr:uid="{00000000-0005-0000-0000-0000083A0000}"/>
    <cellStyle name="Normal 2 2 2 9 2 2 3 2 5" xfId="15470" xr:uid="{00000000-0005-0000-0000-0000093A0000}"/>
    <cellStyle name="Normal 2 2 2 9 2 2 3 2 5 2" xfId="15471" xr:uid="{00000000-0005-0000-0000-00000A3A0000}"/>
    <cellStyle name="Normal 2 2 2 9 2 2 3 2 6" xfId="15472" xr:uid="{00000000-0005-0000-0000-00000B3A0000}"/>
    <cellStyle name="Normal 2 2 2 9 2 2 3 2 6 2" xfId="15473" xr:uid="{00000000-0005-0000-0000-00000C3A0000}"/>
    <cellStyle name="Normal 2 2 2 9 2 2 3 2 7" xfId="15474" xr:uid="{00000000-0005-0000-0000-00000D3A0000}"/>
    <cellStyle name="Normal 2 2 2 9 2 2 3 2 7 2" xfId="15475" xr:uid="{00000000-0005-0000-0000-00000E3A0000}"/>
    <cellStyle name="Normal 2 2 2 9 2 2 3 2 8" xfId="15476" xr:uid="{00000000-0005-0000-0000-00000F3A0000}"/>
    <cellStyle name="Normal 2 2 2 9 2 2 3 2 8 2" xfId="15477" xr:uid="{00000000-0005-0000-0000-0000103A0000}"/>
    <cellStyle name="Normal 2 2 2 9 2 2 3 2 9" xfId="15478" xr:uid="{00000000-0005-0000-0000-0000113A0000}"/>
    <cellStyle name="Normal 2 2 2 9 2 2 3 2 9 2" xfId="15479" xr:uid="{00000000-0005-0000-0000-0000123A0000}"/>
    <cellStyle name="Normal 2 2 2 9 2 2 3 3" xfId="15480" xr:uid="{00000000-0005-0000-0000-0000133A0000}"/>
    <cellStyle name="Normal 2 2 2 9 2 2 3 3 10" xfId="15481" xr:uid="{00000000-0005-0000-0000-0000143A0000}"/>
    <cellStyle name="Normal 2 2 2 9 2 2 3 3 10 2" xfId="15482" xr:uid="{00000000-0005-0000-0000-0000153A0000}"/>
    <cellStyle name="Normal 2 2 2 9 2 2 3 3 11" xfId="15483" xr:uid="{00000000-0005-0000-0000-0000163A0000}"/>
    <cellStyle name="Normal 2 2 2 9 2 2 3 3 2" xfId="15484" xr:uid="{00000000-0005-0000-0000-0000173A0000}"/>
    <cellStyle name="Normal 2 2 2 9 2 2 3 3 2 2" xfId="15485" xr:uid="{00000000-0005-0000-0000-0000183A0000}"/>
    <cellStyle name="Normal 2 2 2 9 2 2 3 3 3" xfId="15486" xr:uid="{00000000-0005-0000-0000-0000193A0000}"/>
    <cellStyle name="Normal 2 2 2 9 2 2 3 3 3 2" xfId="15487" xr:uid="{00000000-0005-0000-0000-00001A3A0000}"/>
    <cellStyle name="Normal 2 2 2 9 2 2 3 3 4" xfId="15488" xr:uid="{00000000-0005-0000-0000-00001B3A0000}"/>
    <cellStyle name="Normal 2 2 2 9 2 2 3 3 4 2" xfId="15489" xr:uid="{00000000-0005-0000-0000-00001C3A0000}"/>
    <cellStyle name="Normal 2 2 2 9 2 2 3 3 5" xfId="15490" xr:uid="{00000000-0005-0000-0000-00001D3A0000}"/>
    <cellStyle name="Normal 2 2 2 9 2 2 3 3 5 2" xfId="15491" xr:uid="{00000000-0005-0000-0000-00001E3A0000}"/>
    <cellStyle name="Normal 2 2 2 9 2 2 3 3 6" xfId="15492" xr:uid="{00000000-0005-0000-0000-00001F3A0000}"/>
    <cellStyle name="Normal 2 2 2 9 2 2 3 3 6 2" xfId="15493" xr:uid="{00000000-0005-0000-0000-0000203A0000}"/>
    <cellStyle name="Normal 2 2 2 9 2 2 3 3 7" xfId="15494" xr:uid="{00000000-0005-0000-0000-0000213A0000}"/>
    <cellStyle name="Normal 2 2 2 9 2 2 3 3 7 2" xfId="15495" xr:uid="{00000000-0005-0000-0000-0000223A0000}"/>
    <cellStyle name="Normal 2 2 2 9 2 2 3 3 8" xfId="15496" xr:uid="{00000000-0005-0000-0000-0000233A0000}"/>
    <cellStyle name="Normal 2 2 2 9 2 2 3 3 8 2" xfId="15497" xr:uid="{00000000-0005-0000-0000-0000243A0000}"/>
    <cellStyle name="Normal 2 2 2 9 2 2 3 3 9" xfId="15498" xr:uid="{00000000-0005-0000-0000-0000253A0000}"/>
    <cellStyle name="Normal 2 2 2 9 2 2 3 3 9 2" xfId="15499" xr:uid="{00000000-0005-0000-0000-0000263A0000}"/>
    <cellStyle name="Normal 2 2 2 9 2 2 3 4" xfId="15500" xr:uid="{00000000-0005-0000-0000-0000273A0000}"/>
    <cellStyle name="Normal 2 2 2 9 2 2 3 4 2" xfId="15501" xr:uid="{00000000-0005-0000-0000-0000283A0000}"/>
    <cellStyle name="Normal 2 2 2 9 2 2 3 5" xfId="15502" xr:uid="{00000000-0005-0000-0000-0000293A0000}"/>
    <cellStyle name="Normal 2 2 2 9 2 2 3 5 2" xfId="15503" xr:uid="{00000000-0005-0000-0000-00002A3A0000}"/>
    <cellStyle name="Normal 2 2 2 9 2 2 3 6" xfId="15504" xr:uid="{00000000-0005-0000-0000-00002B3A0000}"/>
    <cellStyle name="Normal 2 2 2 9 2 2 3 6 2" xfId="15505" xr:uid="{00000000-0005-0000-0000-00002C3A0000}"/>
    <cellStyle name="Normal 2 2 2 9 2 2 3 7" xfId="15506" xr:uid="{00000000-0005-0000-0000-00002D3A0000}"/>
    <cellStyle name="Normal 2 2 2 9 2 2 3 7 2" xfId="15507" xr:uid="{00000000-0005-0000-0000-00002E3A0000}"/>
    <cellStyle name="Normal 2 2 2 9 2 2 3 8" xfId="15508" xr:uid="{00000000-0005-0000-0000-00002F3A0000}"/>
    <cellStyle name="Normal 2 2 2 9 2 2 3 8 2" xfId="15509" xr:uid="{00000000-0005-0000-0000-0000303A0000}"/>
    <cellStyle name="Normal 2 2 2 9 2 2 3 9" xfId="15510" xr:uid="{00000000-0005-0000-0000-0000313A0000}"/>
    <cellStyle name="Normal 2 2 2 9 2 2 3 9 2" xfId="15511" xr:uid="{00000000-0005-0000-0000-0000323A0000}"/>
    <cellStyle name="Normal 2 2 2 9 2 2 4" xfId="407" xr:uid="{00000000-0005-0000-0000-0000333A0000}"/>
    <cellStyle name="Normal 2 2 2 9 2 2 4 10" xfId="15512" xr:uid="{00000000-0005-0000-0000-0000343A0000}"/>
    <cellStyle name="Normal 2 2 2 9 2 2 4 10 2" xfId="15513" xr:uid="{00000000-0005-0000-0000-0000353A0000}"/>
    <cellStyle name="Normal 2 2 2 9 2 2 4 11" xfId="15514" xr:uid="{00000000-0005-0000-0000-0000363A0000}"/>
    <cellStyle name="Normal 2 2 2 9 2 2 4 11 2" xfId="15515" xr:uid="{00000000-0005-0000-0000-0000373A0000}"/>
    <cellStyle name="Normal 2 2 2 9 2 2 4 12" xfId="15516" xr:uid="{00000000-0005-0000-0000-0000383A0000}"/>
    <cellStyle name="Normal 2 2 2 9 2 2 4 12 2" xfId="15517" xr:uid="{00000000-0005-0000-0000-0000393A0000}"/>
    <cellStyle name="Normal 2 2 2 9 2 2 4 13" xfId="15518" xr:uid="{00000000-0005-0000-0000-00003A3A0000}"/>
    <cellStyle name="Normal 2 2 2 9 2 2 4 2" xfId="15519" xr:uid="{00000000-0005-0000-0000-00003B3A0000}"/>
    <cellStyle name="Normal 2 2 2 9 2 2 4 2 10" xfId="15520" xr:uid="{00000000-0005-0000-0000-00003C3A0000}"/>
    <cellStyle name="Normal 2 2 2 9 2 2 4 2 10 2" xfId="15521" xr:uid="{00000000-0005-0000-0000-00003D3A0000}"/>
    <cellStyle name="Normal 2 2 2 9 2 2 4 2 11" xfId="15522" xr:uid="{00000000-0005-0000-0000-00003E3A0000}"/>
    <cellStyle name="Normal 2 2 2 9 2 2 4 2 11 2" xfId="15523" xr:uid="{00000000-0005-0000-0000-00003F3A0000}"/>
    <cellStyle name="Normal 2 2 2 9 2 2 4 2 12" xfId="15524" xr:uid="{00000000-0005-0000-0000-0000403A0000}"/>
    <cellStyle name="Normal 2 2 2 9 2 2 4 2 2" xfId="15525" xr:uid="{00000000-0005-0000-0000-0000413A0000}"/>
    <cellStyle name="Normal 2 2 2 9 2 2 4 2 2 10" xfId="15526" xr:uid="{00000000-0005-0000-0000-0000423A0000}"/>
    <cellStyle name="Normal 2 2 2 9 2 2 4 2 2 10 2" xfId="15527" xr:uid="{00000000-0005-0000-0000-0000433A0000}"/>
    <cellStyle name="Normal 2 2 2 9 2 2 4 2 2 11" xfId="15528" xr:uid="{00000000-0005-0000-0000-0000443A0000}"/>
    <cellStyle name="Normal 2 2 2 9 2 2 4 2 2 2" xfId="15529" xr:uid="{00000000-0005-0000-0000-0000453A0000}"/>
    <cellStyle name="Normal 2 2 2 9 2 2 4 2 2 2 2" xfId="15530" xr:uid="{00000000-0005-0000-0000-0000463A0000}"/>
    <cellStyle name="Normal 2 2 2 9 2 2 4 2 2 3" xfId="15531" xr:uid="{00000000-0005-0000-0000-0000473A0000}"/>
    <cellStyle name="Normal 2 2 2 9 2 2 4 2 2 3 2" xfId="15532" xr:uid="{00000000-0005-0000-0000-0000483A0000}"/>
    <cellStyle name="Normal 2 2 2 9 2 2 4 2 2 4" xfId="15533" xr:uid="{00000000-0005-0000-0000-0000493A0000}"/>
    <cellStyle name="Normal 2 2 2 9 2 2 4 2 2 4 2" xfId="15534" xr:uid="{00000000-0005-0000-0000-00004A3A0000}"/>
    <cellStyle name="Normal 2 2 2 9 2 2 4 2 2 5" xfId="15535" xr:uid="{00000000-0005-0000-0000-00004B3A0000}"/>
    <cellStyle name="Normal 2 2 2 9 2 2 4 2 2 5 2" xfId="15536" xr:uid="{00000000-0005-0000-0000-00004C3A0000}"/>
    <cellStyle name="Normal 2 2 2 9 2 2 4 2 2 6" xfId="15537" xr:uid="{00000000-0005-0000-0000-00004D3A0000}"/>
    <cellStyle name="Normal 2 2 2 9 2 2 4 2 2 6 2" xfId="15538" xr:uid="{00000000-0005-0000-0000-00004E3A0000}"/>
    <cellStyle name="Normal 2 2 2 9 2 2 4 2 2 7" xfId="15539" xr:uid="{00000000-0005-0000-0000-00004F3A0000}"/>
    <cellStyle name="Normal 2 2 2 9 2 2 4 2 2 7 2" xfId="15540" xr:uid="{00000000-0005-0000-0000-0000503A0000}"/>
    <cellStyle name="Normal 2 2 2 9 2 2 4 2 2 8" xfId="15541" xr:uid="{00000000-0005-0000-0000-0000513A0000}"/>
    <cellStyle name="Normal 2 2 2 9 2 2 4 2 2 8 2" xfId="15542" xr:uid="{00000000-0005-0000-0000-0000523A0000}"/>
    <cellStyle name="Normal 2 2 2 9 2 2 4 2 2 9" xfId="15543" xr:uid="{00000000-0005-0000-0000-0000533A0000}"/>
    <cellStyle name="Normal 2 2 2 9 2 2 4 2 2 9 2" xfId="15544" xr:uid="{00000000-0005-0000-0000-0000543A0000}"/>
    <cellStyle name="Normal 2 2 2 9 2 2 4 2 3" xfId="15545" xr:uid="{00000000-0005-0000-0000-0000553A0000}"/>
    <cellStyle name="Normal 2 2 2 9 2 2 4 2 3 2" xfId="15546" xr:uid="{00000000-0005-0000-0000-0000563A0000}"/>
    <cellStyle name="Normal 2 2 2 9 2 2 4 2 4" xfId="15547" xr:uid="{00000000-0005-0000-0000-0000573A0000}"/>
    <cellStyle name="Normal 2 2 2 9 2 2 4 2 4 2" xfId="15548" xr:uid="{00000000-0005-0000-0000-0000583A0000}"/>
    <cellStyle name="Normal 2 2 2 9 2 2 4 2 5" xfId="15549" xr:uid="{00000000-0005-0000-0000-0000593A0000}"/>
    <cellStyle name="Normal 2 2 2 9 2 2 4 2 5 2" xfId="15550" xr:uid="{00000000-0005-0000-0000-00005A3A0000}"/>
    <cellStyle name="Normal 2 2 2 9 2 2 4 2 6" xfId="15551" xr:uid="{00000000-0005-0000-0000-00005B3A0000}"/>
    <cellStyle name="Normal 2 2 2 9 2 2 4 2 6 2" xfId="15552" xr:uid="{00000000-0005-0000-0000-00005C3A0000}"/>
    <cellStyle name="Normal 2 2 2 9 2 2 4 2 7" xfId="15553" xr:uid="{00000000-0005-0000-0000-00005D3A0000}"/>
    <cellStyle name="Normal 2 2 2 9 2 2 4 2 7 2" xfId="15554" xr:uid="{00000000-0005-0000-0000-00005E3A0000}"/>
    <cellStyle name="Normal 2 2 2 9 2 2 4 2 8" xfId="15555" xr:uid="{00000000-0005-0000-0000-00005F3A0000}"/>
    <cellStyle name="Normal 2 2 2 9 2 2 4 2 8 2" xfId="15556" xr:uid="{00000000-0005-0000-0000-0000603A0000}"/>
    <cellStyle name="Normal 2 2 2 9 2 2 4 2 9" xfId="15557" xr:uid="{00000000-0005-0000-0000-0000613A0000}"/>
    <cellStyle name="Normal 2 2 2 9 2 2 4 2 9 2" xfId="15558" xr:uid="{00000000-0005-0000-0000-0000623A0000}"/>
    <cellStyle name="Normal 2 2 2 9 2 2 4 3" xfId="15559" xr:uid="{00000000-0005-0000-0000-0000633A0000}"/>
    <cellStyle name="Normal 2 2 2 9 2 2 4 3 10" xfId="15560" xr:uid="{00000000-0005-0000-0000-0000643A0000}"/>
    <cellStyle name="Normal 2 2 2 9 2 2 4 3 10 2" xfId="15561" xr:uid="{00000000-0005-0000-0000-0000653A0000}"/>
    <cellStyle name="Normal 2 2 2 9 2 2 4 3 11" xfId="15562" xr:uid="{00000000-0005-0000-0000-0000663A0000}"/>
    <cellStyle name="Normal 2 2 2 9 2 2 4 3 2" xfId="15563" xr:uid="{00000000-0005-0000-0000-0000673A0000}"/>
    <cellStyle name="Normal 2 2 2 9 2 2 4 3 2 2" xfId="15564" xr:uid="{00000000-0005-0000-0000-0000683A0000}"/>
    <cellStyle name="Normal 2 2 2 9 2 2 4 3 3" xfId="15565" xr:uid="{00000000-0005-0000-0000-0000693A0000}"/>
    <cellStyle name="Normal 2 2 2 9 2 2 4 3 3 2" xfId="15566" xr:uid="{00000000-0005-0000-0000-00006A3A0000}"/>
    <cellStyle name="Normal 2 2 2 9 2 2 4 3 4" xfId="15567" xr:uid="{00000000-0005-0000-0000-00006B3A0000}"/>
    <cellStyle name="Normal 2 2 2 9 2 2 4 3 4 2" xfId="15568" xr:uid="{00000000-0005-0000-0000-00006C3A0000}"/>
    <cellStyle name="Normal 2 2 2 9 2 2 4 3 5" xfId="15569" xr:uid="{00000000-0005-0000-0000-00006D3A0000}"/>
    <cellStyle name="Normal 2 2 2 9 2 2 4 3 5 2" xfId="15570" xr:uid="{00000000-0005-0000-0000-00006E3A0000}"/>
    <cellStyle name="Normal 2 2 2 9 2 2 4 3 6" xfId="15571" xr:uid="{00000000-0005-0000-0000-00006F3A0000}"/>
    <cellStyle name="Normal 2 2 2 9 2 2 4 3 6 2" xfId="15572" xr:uid="{00000000-0005-0000-0000-0000703A0000}"/>
    <cellStyle name="Normal 2 2 2 9 2 2 4 3 7" xfId="15573" xr:uid="{00000000-0005-0000-0000-0000713A0000}"/>
    <cellStyle name="Normal 2 2 2 9 2 2 4 3 7 2" xfId="15574" xr:uid="{00000000-0005-0000-0000-0000723A0000}"/>
    <cellStyle name="Normal 2 2 2 9 2 2 4 3 8" xfId="15575" xr:uid="{00000000-0005-0000-0000-0000733A0000}"/>
    <cellStyle name="Normal 2 2 2 9 2 2 4 3 8 2" xfId="15576" xr:uid="{00000000-0005-0000-0000-0000743A0000}"/>
    <cellStyle name="Normal 2 2 2 9 2 2 4 3 9" xfId="15577" xr:uid="{00000000-0005-0000-0000-0000753A0000}"/>
    <cellStyle name="Normal 2 2 2 9 2 2 4 3 9 2" xfId="15578" xr:uid="{00000000-0005-0000-0000-0000763A0000}"/>
    <cellStyle name="Normal 2 2 2 9 2 2 4 4" xfId="15579" xr:uid="{00000000-0005-0000-0000-0000773A0000}"/>
    <cellStyle name="Normal 2 2 2 9 2 2 4 4 2" xfId="15580" xr:uid="{00000000-0005-0000-0000-0000783A0000}"/>
    <cellStyle name="Normal 2 2 2 9 2 2 4 5" xfId="15581" xr:uid="{00000000-0005-0000-0000-0000793A0000}"/>
    <cellStyle name="Normal 2 2 2 9 2 2 4 5 2" xfId="15582" xr:uid="{00000000-0005-0000-0000-00007A3A0000}"/>
    <cellStyle name="Normal 2 2 2 9 2 2 4 6" xfId="15583" xr:uid="{00000000-0005-0000-0000-00007B3A0000}"/>
    <cellStyle name="Normal 2 2 2 9 2 2 4 6 2" xfId="15584" xr:uid="{00000000-0005-0000-0000-00007C3A0000}"/>
    <cellStyle name="Normal 2 2 2 9 2 2 4 7" xfId="15585" xr:uid="{00000000-0005-0000-0000-00007D3A0000}"/>
    <cellStyle name="Normal 2 2 2 9 2 2 4 7 2" xfId="15586" xr:uid="{00000000-0005-0000-0000-00007E3A0000}"/>
    <cellStyle name="Normal 2 2 2 9 2 2 4 8" xfId="15587" xr:uid="{00000000-0005-0000-0000-00007F3A0000}"/>
    <cellStyle name="Normal 2 2 2 9 2 2 4 8 2" xfId="15588" xr:uid="{00000000-0005-0000-0000-0000803A0000}"/>
    <cellStyle name="Normal 2 2 2 9 2 2 4 9" xfId="15589" xr:uid="{00000000-0005-0000-0000-0000813A0000}"/>
    <cellStyle name="Normal 2 2 2 9 2 2 4 9 2" xfId="15590" xr:uid="{00000000-0005-0000-0000-0000823A0000}"/>
    <cellStyle name="Normal 2 2 2 9 2 2 5" xfId="408" xr:uid="{00000000-0005-0000-0000-0000833A0000}"/>
    <cellStyle name="Normal 2 2 2 9 2 2 5 10" xfId="15591" xr:uid="{00000000-0005-0000-0000-0000843A0000}"/>
    <cellStyle name="Normal 2 2 2 9 2 2 5 10 2" xfId="15592" xr:uid="{00000000-0005-0000-0000-0000853A0000}"/>
    <cellStyle name="Normal 2 2 2 9 2 2 5 11" xfId="15593" xr:uid="{00000000-0005-0000-0000-0000863A0000}"/>
    <cellStyle name="Normal 2 2 2 9 2 2 5 11 2" xfId="15594" xr:uid="{00000000-0005-0000-0000-0000873A0000}"/>
    <cellStyle name="Normal 2 2 2 9 2 2 5 12" xfId="15595" xr:uid="{00000000-0005-0000-0000-0000883A0000}"/>
    <cellStyle name="Normal 2 2 2 9 2 2 5 12 2" xfId="15596" xr:uid="{00000000-0005-0000-0000-0000893A0000}"/>
    <cellStyle name="Normal 2 2 2 9 2 2 5 13" xfId="15597" xr:uid="{00000000-0005-0000-0000-00008A3A0000}"/>
    <cellStyle name="Normal 2 2 2 9 2 2 5 2" xfId="15598" xr:uid="{00000000-0005-0000-0000-00008B3A0000}"/>
    <cellStyle name="Normal 2 2 2 9 2 2 5 2 10" xfId="15599" xr:uid="{00000000-0005-0000-0000-00008C3A0000}"/>
    <cellStyle name="Normal 2 2 2 9 2 2 5 2 10 2" xfId="15600" xr:uid="{00000000-0005-0000-0000-00008D3A0000}"/>
    <cellStyle name="Normal 2 2 2 9 2 2 5 2 11" xfId="15601" xr:uid="{00000000-0005-0000-0000-00008E3A0000}"/>
    <cellStyle name="Normal 2 2 2 9 2 2 5 2 11 2" xfId="15602" xr:uid="{00000000-0005-0000-0000-00008F3A0000}"/>
    <cellStyle name="Normal 2 2 2 9 2 2 5 2 12" xfId="15603" xr:uid="{00000000-0005-0000-0000-0000903A0000}"/>
    <cellStyle name="Normal 2 2 2 9 2 2 5 2 2" xfId="15604" xr:uid="{00000000-0005-0000-0000-0000913A0000}"/>
    <cellStyle name="Normal 2 2 2 9 2 2 5 2 2 10" xfId="15605" xr:uid="{00000000-0005-0000-0000-0000923A0000}"/>
    <cellStyle name="Normal 2 2 2 9 2 2 5 2 2 10 2" xfId="15606" xr:uid="{00000000-0005-0000-0000-0000933A0000}"/>
    <cellStyle name="Normal 2 2 2 9 2 2 5 2 2 11" xfId="15607" xr:uid="{00000000-0005-0000-0000-0000943A0000}"/>
    <cellStyle name="Normal 2 2 2 9 2 2 5 2 2 2" xfId="15608" xr:uid="{00000000-0005-0000-0000-0000953A0000}"/>
    <cellStyle name="Normal 2 2 2 9 2 2 5 2 2 2 2" xfId="15609" xr:uid="{00000000-0005-0000-0000-0000963A0000}"/>
    <cellStyle name="Normal 2 2 2 9 2 2 5 2 2 3" xfId="15610" xr:uid="{00000000-0005-0000-0000-0000973A0000}"/>
    <cellStyle name="Normal 2 2 2 9 2 2 5 2 2 3 2" xfId="15611" xr:uid="{00000000-0005-0000-0000-0000983A0000}"/>
    <cellStyle name="Normal 2 2 2 9 2 2 5 2 2 4" xfId="15612" xr:uid="{00000000-0005-0000-0000-0000993A0000}"/>
    <cellStyle name="Normal 2 2 2 9 2 2 5 2 2 4 2" xfId="15613" xr:uid="{00000000-0005-0000-0000-00009A3A0000}"/>
    <cellStyle name="Normal 2 2 2 9 2 2 5 2 2 5" xfId="15614" xr:uid="{00000000-0005-0000-0000-00009B3A0000}"/>
    <cellStyle name="Normal 2 2 2 9 2 2 5 2 2 5 2" xfId="15615" xr:uid="{00000000-0005-0000-0000-00009C3A0000}"/>
    <cellStyle name="Normal 2 2 2 9 2 2 5 2 2 6" xfId="15616" xr:uid="{00000000-0005-0000-0000-00009D3A0000}"/>
    <cellStyle name="Normal 2 2 2 9 2 2 5 2 2 6 2" xfId="15617" xr:uid="{00000000-0005-0000-0000-00009E3A0000}"/>
    <cellStyle name="Normal 2 2 2 9 2 2 5 2 2 7" xfId="15618" xr:uid="{00000000-0005-0000-0000-00009F3A0000}"/>
    <cellStyle name="Normal 2 2 2 9 2 2 5 2 2 7 2" xfId="15619" xr:uid="{00000000-0005-0000-0000-0000A03A0000}"/>
    <cellStyle name="Normal 2 2 2 9 2 2 5 2 2 8" xfId="15620" xr:uid="{00000000-0005-0000-0000-0000A13A0000}"/>
    <cellStyle name="Normal 2 2 2 9 2 2 5 2 2 8 2" xfId="15621" xr:uid="{00000000-0005-0000-0000-0000A23A0000}"/>
    <cellStyle name="Normal 2 2 2 9 2 2 5 2 2 9" xfId="15622" xr:uid="{00000000-0005-0000-0000-0000A33A0000}"/>
    <cellStyle name="Normal 2 2 2 9 2 2 5 2 2 9 2" xfId="15623" xr:uid="{00000000-0005-0000-0000-0000A43A0000}"/>
    <cellStyle name="Normal 2 2 2 9 2 2 5 2 3" xfId="15624" xr:uid="{00000000-0005-0000-0000-0000A53A0000}"/>
    <cellStyle name="Normal 2 2 2 9 2 2 5 2 3 2" xfId="15625" xr:uid="{00000000-0005-0000-0000-0000A63A0000}"/>
    <cellStyle name="Normal 2 2 2 9 2 2 5 2 4" xfId="15626" xr:uid="{00000000-0005-0000-0000-0000A73A0000}"/>
    <cellStyle name="Normal 2 2 2 9 2 2 5 2 4 2" xfId="15627" xr:uid="{00000000-0005-0000-0000-0000A83A0000}"/>
    <cellStyle name="Normal 2 2 2 9 2 2 5 2 5" xfId="15628" xr:uid="{00000000-0005-0000-0000-0000A93A0000}"/>
    <cellStyle name="Normal 2 2 2 9 2 2 5 2 5 2" xfId="15629" xr:uid="{00000000-0005-0000-0000-0000AA3A0000}"/>
    <cellStyle name="Normal 2 2 2 9 2 2 5 2 6" xfId="15630" xr:uid="{00000000-0005-0000-0000-0000AB3A0000}"/>
    <cellStyle name="Normal 2 2 2 9 2 2 5 2 6 2" xfId="15631" xr:uid="{00000000-0005-0000-0000-0000AC3A0000}"/>
    <cellStyle name="Normal 2 2 2 9 2 2 5 2 7" xfId="15632" xr:uid="{00000000-0005-0000-0000-0000AD3A0000}"/>
    <cellStyle name="Normal 2 2 2 9 2 2 5 2 7 2" xfId="15633" xr:uid="{00000000-0005-0000-0000-0000AE3A0000}"/>
    <cellStyle name="Normal 2 2 2 9 2 2 5 2 8" xfId="15634" xr:uid="{00000000-0005-0000-0000-0000AF3A0000}"/>
    <cellStyle name="Normal 2 2 2 9 2 2 5 2 8 2" xfId="15635" xr:uid="{00000000-0005-0000-0000-0000B03A0000}"/>
    <cellStyle name="Normal 2 2 2 9 2 2 5 2 9" xfId="15636" xr:uid="{00000000-0005-0000-0000-0000B13A0000}"/>
    <cellStyle name="Normal 2 2 2 9 2 2 5 2 9 2" xfId="15637" xr:uid="{00000000-0005-0000-0000-0000B23A0000}"/>
    <cellStyle name="Normal 2 2 2 9 2 2 5 3" xfId="15638" xr:uid="{00000000-0005-0000-0000-0000B33A0000}"/>
    <cellStyle name="Normal 2 2 2 9 2 2 5 3 10" xfId="15639" xr:uid="{00000000-0005-0000-0000-0000B43A0000}"/>
    <cellStyle name="Normal 2 2 2 9 2 2 5 3 10 2" xfId="15640" xr:uid="{00000000-0005-0000-0000-0000B53A0000}"/>
    <cellStyle name="Normal 2 2 2 9 2 2 5 3 11" xfId="15641" xr:uid="{00000000-0005-0000-0000-0000B63A0000}"/>
    <cellStyle name="Normal 2 2 2 9 2 2 5 3 2" xfId="15642" xr:uid="{00000000-0005-0000-0000-0000B73A0000}"/>
    <cellStyle name="Normal 2 2 2 9 2 2 5 3 2 2" xfId="15643" xr:uid="{00000000-0005-0000-0000-0000B83A0000}"/>
    <cellStyle name="Normal 2 2 2 9 2 2 5 3 3" xfId="15644" xr:uid="{00000000-0005-0000-0000-0000B93A0000}"/>
    <cellStyle name="Normal 2 2 2 9 2 2 5 3 3 2" xfId="15645" xr:uid="{00000000-0005-0000-0000-0000BA3A0000}"/>
    <cellStyle name="Normal 2 2 2 9 2 2 5 3 4" xfId="15646" xr:uid="{00000000-0005-0000-0000-0000BB3A0000}"/>
    <cellStyle name="Normal 2 2 2 9 2 2 5 3 4 2" xfId="15647" xr:uid="{00000000-0005-0000-0000-0000BC3A0000}"/>
    <cellStyle name="Normal 2 2 2 9 2 2 5 3 5" xfId="15648" xr:uid="{00000000-0005-0000-0000-0000BD3A0000}"/>
    <cellStyle name="Normal 2 2 2 9 2 2 5 3 5 2" xfId="15649" xr:uid="{00000000-0005-0000-0000-0000BE3A0000}"/>
    <cellStyle name="Normal 2 2 2 9 2 2 5 3 6" xfId="15650" xr:uid="{00000000-0005-0000-0000-0000BF3A0000}"/>
    <cellStyle name="Normal 2 2 2 9 2 2 5 3 6 2" xfId="15651" xr:uid="{00000000-0005-0000-0000-0000C03A0000}"/>
    <cellStyle name="Normal 2 2 2 9 2 2 5 3 7" xfId="15652" xr:uid="{00000000-0005-0000-0000-0000C13A0000}"/>
    <cellStyle name="Normal 2 2 2 9 2 2 5 3 7 2" xfId="15653" xr:uid="{00000000-0005-0000-0000-0000C23A0000}"/>
    <cellStyle name="Normal 2 2 2 9 2 2 5 3 8" xfId="15654" xr:uid="{00000000-0005-0000-0000-0000C33A0000}"/>
    <cellStyle name="Normal 2 2 2 9 2 2 5 3 8 2" xfId="15655" xr:uid="{00000000-0005-0000-0000-0000C43A0000}"/>
    <cellStyle name="Normal 2 2 2 9 2 2 5 3 9" xfId="15656" xr:uid="{00000000-0005-0000-0000-0000C53A0000}"/>
    <cellStyle name="Normal 2 2 2 9 2 2 5 3 9 2" xfId="15657" xr:uid="{00000000-0005-0000-0000-0000C63A0000}"/>
    <cellStyle name="Normal 2 2 2 9 2 2 5 4" xfId="15658" xr:uid="{00000000-0005-0000-0000-0000C73A0000}"/>
    <cellStyle name="Normal 2 2 2 9 2 2 5 4 2" xfId="15659" xr:uid="{00000000-0005-0000-0000-0000C83A0000}"/>
    <cellStyle name="Normal 2 2 2 9 2 2 5 5" xfId="15660" xr:uid="{00000000-0005-0000-0000-0000C93A0000}"/>
    <cellStyle name="Normal 2 2 2 9 2 2 5 5 2" xfId="15661" xr:uid="{00000000-0005-0000-0000-0000CA3A0000}"/>
    <cellStyle name="Normal 2 2 2 9 2 2 5 6" xfId="15662" xr:uid="{00000000-0005-0000-0000-0000CB3A0000}"/>
    <cellStyle name="Normal 2 2 2 9 2 2 5 6 2" xfId="15663" xr:uid="{00000000-0005-0000-0000-0000CC3A0000}"/>
    <cellStyle name="Normal 2 2 2 9 2 2 5 7" xfId="15664" xr:uid="{00000000-0005-0000-0000-0000CD3A0000}"/>
    <cellStyle name="Normal 2 2 2 9 2 2 5 7 2" xfId="15665" xr:uid="{00000000-0005-0000-0000-0000CE3A0000}"/>
    <cellStyle name="Normal 2 2 2 9 2 2 5 8" xfId="15666" xr:uid="{00000000-0005-0000-0000-0000CF3A0000}"/>
    <cellStyle name="Normal 2 2 2 9 2 2 5 8 2" xfId="15667" xr:uid="{00000000-0005-0000-0000-0000D03A0000}"/>
    <cellStyle name="Normal 2 2 2 9 2 2 5 9" xfId="15668" xr:uid="{00000000-0005-0000-0000-0000D13A0000}"/>
    <cellStyle name="Normal 2 2 2 9 2 2 5 9 2" xfId="15669" xr:uid="{00000000-0005-0000-0000-0000D23A0000}"/>
    <cellStyle name="Normal 2 2 2 9 2 2 6" xfId="409" xr:uid="{00000000-0005-0000-0000-0000D33A0000}"/>
    <cellStyle name="Normal 2 2 2 9 2 3" xfId="410" xr:uid="{00000000-0005-0000-0000-0000D43A0000}"/>
    <cellStyle name="Normal 2 2 2 9 2 3 2" xfId="411" xr:uid="{00000000-0005-0000-0000-0000D53A0000}"/>
    <cellStyle name="Normal 2 2 2 9 2 4" xfId="412" xr:uid="{00000000-0005-0000-0000-0000D63A0000}"/>
    <cellStyle name="Normal 2 2 2 9 2 4 2" xfId="413" xr:uid="{00000000-0005-0000-0000-0000D73A0000}"/>
    <cellStyle name="Normal 2 2 2 9 2 5" xfId="414" xr:uid="{00000000-0005-0000-0000-0000D83A0000}"/>
    <cellStyle name="Normal 2 2 2 9 2 5 2" xfId="415" xr:uid="{00000000-0005-0000-0000-0000D93A0000}"/>
    <cellStyle name="Normal 2 2 2 9 2 6" xfId="15670" xr:uid="{00000000-0005-0000-0000-0000DA3A0000}"/>
    <cellStyle name="Normal 2 2 2 9 2 6 10" xfId="15671" xr:uid="{00000000-0005-0000-0000-0000DB3A0000}"/>
    <cellStyle name="Normal 2 2 2 9 2 6 10 2" xfId="15672" xr:uid="{00000000-0005-0000-0000-0000DC3A0000}"/>
    <cellStyle name="Normal 2 2 2 9 2 6 11" xfId="15673" xr:uid="{00000000-0005-0000-0000-0000DD3A0000}"/>
    <cellStyle name="Normal 2 2 2 9 2 6 11 2" xfId="15674" xr:uid="{00000000-0005-0000-0000-0000DE3A0000}"/>
    <cellStyle name="Normal 2 2 2 9 2 6 12" xfId="15675" xr:uid="{00000000-0005-0000-0000-0000DF3A0000}"/>
    <cellStyle name="Normal 2 2 2 9 2 6 2" xfId="15676" xr:uid="{00000000-0005-0000-0000-0000E03A0000}"/>
    <cellStyle name="Normal 2 2 2 9 2 6 2 10" xfId="15677" xr:uid="{00000000-0005-0000-0000-0000E13A0000}"/>
    <cellStyle name="Normal 2 2 2 9 2 6 2 10 2" xfId="15678" xr:uid="{00000000-0005-0000-0000-0000E23A0000}"/>
    <cellStyle name="Normal 2 2 2 9 2 6 2 11" xfId="15679" xr:uid="{00000000-0005-0000-0000-0000E33A0000}"/>
    <cellStyle name="Normal 2 2 2 9 2 6 2 2" xfId="15680" xr:uid="{00000000-0005-0000-0000-0000E43A0000}"/>
    <cellStyle name="Normal 2 2 2 9 2 6 2 2 2" xfId="15681" xr:uid="{00000000-0005-0000-0000-0000E53A0000}"/>
    <cellStyle name="Normal 2 2 2 9 2 6 2 3" xfId="15682" xr:uid="{00000000-0005-0000-0000-0000E63A0000}"/>
    <cellStyle name="Normal 2 2 2 9 2 6 2 3 2" xfId="15683" xr:uid="{00000000-0005-0000-0000-0000E73A0000}"/>
    <cellStyle name="Normal 2 2 2 9 2 6 2 4" xfId="15684" xr:uid="{00000000-0005-0000-0000-0000E83A0000}"/>
    <cellStyle name="Normal 2 2 2 9 2 6 2 4 2" xfId="15685" xr:uid="{00000000-0005-0000-0000-0000E93A0000}"/>
    <cellStyle name="Normal 2 2 2 9 2 6 2 5" xfId="15686" xr:uid="{00000000-0005-0000-0000-0000EA3A0000}"/>
    <cellStyle name="Normal 2 2 2 9 2 6 2 5 2" xfId="15687" xr:uid="{00000000-0005-0000-0000-0000EB3A0000}"/>
    <cellStyle name="Normal 2 2 2 9 2 6 2 6" xfId="15688" xr:uid="{00000000-0005-0000-0000-0000EC3A0000}"/>
    <cellStyle name="Normal 2 2 2 9 2 6 2 6 2" xfId="15689" xr:uid="{00000000-0005-0000-0000-0000ED3A0000}"/>
    <cellStyle name="Normal 2 2 2 9 2 6 2 7" xfId="15690" xr:uid="{00000000-0005-0000-0000-0000EE3A0000}"/>
    <cellStyle name="Normal 2 2 2 9 2 6 2 7 2" xfId="15691" xr:uid="{00000000-0005-0000-0000-0000EF3A0000}"/>
    <cellStyle name="Normal 2 2 2 9 2 6 2 8" xfId="15692" xr:uid="{00000000-0005-0000-0000-0000F03A0000}"/>
    <cellStyle name="Normal 2 2 2 9 2 6 2 8 2" xfId="15693" xr:uid="{00000000-0005-0000-0000-0000F13A0000}"/>
    <cellStyle name="Normal 2 2 2 9 2 6 2 9" xfId="15694" xr:uid="{00000000-0005-0000-0000-0000F23A0000}"/>
    <cellStyle name="Normal 2 2 2 9 2 6 2 9 2" xfId="15695" xr:uid="{00000000-0005-0000-0000-0000F33A0000}"/>
    <cellStyle name="Normal 2 2 2 9 2 6 3" xfId="15696" xr:uid="{00000000-0005-0000-0000-0000F43A0000}"/>
    <cellStyle name="Normal 2 2 2 9 2 6 3 2" xfId="15697" xr:uid="{00000000-0005-0000-0000-0000F53A0000}"/>
    <cellStyle name="Normal 2 2 2 9 2 6 4" xfId="15698" xr:uid="{00000000-0005-0000-0000-0000F63A0000}"/>
    <cellStyle name="Normal 2 2 2 9 2 6 4 2" xfId="15699" xr:uid="{00000000-0005-0000-0000-0000F73A0000}"/>
    <cellStyle name="Normal 2 2 2 9 2 6 5" xfId="15700" xr:uid="{00000000-0005-0000-0000-0000F83A0000}"/>
    <cellStyle name="Normal 2 2 2 9 2 6 5 2" xfId="15701" xr:uid="{00000000-0005-0000-0000-0000F93A0000}"/>
    <cellStyle name="Normal 2 2 2 9 2 6 6" xfId="15702" xr:uid="{00000000-0005-0000-0000-0000FA3A0000}"/>
    <cellStyle name="Normal 2 2 2 9 2 6 6 2" xfId="15703" xr:uid="{00000000-0005-0000-0000-0000FB3A0000}"/>
    <cellStyle name="Normal 2 2 2 9 2 6 7" xfId="15704" xr:uid="{00000000-0005-0000-0000-0000FC3A0000}"/>
    <cellStyle name="Normal 2 2 2 9 2 6 7 2" xfId="15705" xr:uid="{00000000-0005-0000-0000-0000FD3A0000}"/>
    <cellStyle name="Normal 2 2 2 9 2 6 8" xfId="15706" xr:uid="{00000000-0005-0000-0000-0000FE3A0000}"/>
    <cellStyle name="Normal 2 2 2 9 2 6 8 2" xfId="15707" xr:uid="{00000000-0005-0000-0000-0000FF3A0000}"/>
    <cellStyle name="Normal 2 2 2 9 2 6 9" xfId="15708" xr:uid="{00000000-0005-0000-0000-0000003B0000}"/>
    <cellStyle name="Normal 2 2 2 9 2 6 9 2" xfId="15709" xr:uid="{00000000-0005-0000-0000-0000013B0000}"/>
    <cellStyle name="Normal 2 2 2 9 2 7" xfId="15710" xr:uid="{00000000-0005-0000-0000-0000023B0000}"/>
    <cellStyle name="Normal 2 2 2 9 2 7 10" xfId="15711" xr:uid="{00000000-0005-0000-0000-0000033B0000}"/>
    <cellStyle name="Normal 2 2 2 9 2 7 10 2" xfId="15712" xr:uid="{00000000-0005-0000-0000-0000043B0000}"/>
    <cellStyle name="Normal 2 2 2 9 2 7 11" xfId="15713" xr:uid="{00000000-0005-0000-0000-0000053B0000}"/>
    <cellStyle name="Normal 2 2 2 9 2 7 2" xfId="15714" xr:uid="{00000000-0005-0000-0000-0000063B0000}"/>
    <cellStyle name="Normal 2 2 2 9 2 7 2 2" xfId="15715" xr:uid="{00000000-0005-0000-0000-0000073B0000}"/>
    <cellStyle name="Normal 2 2 2 9 2 7 3" xfId="15716" xr:uid="{00000000-0005-0000-0000-0000083B0000}"/>
    <cellStyle name="Normal 2 2 2 9 2 7 3 2" xfId="15717" xr:uid="{00000000-0005-0000-0000-0000093B0000}"/>
    <cellStyle name="Normal 2 2 2 9 2 7 4" xfId="15718" xr:uid="{00000000-0005-0000-0000-00000A3B0000}"/>
    <cellStyle name="Normal 2 2 2 9 2 7 4 2" xfId="15719" xr:uid="{00000000-0005-0000-0000-00000B3B0000}"/>
    <cellStyle name="Normal 2 2 2 9 2 7 5" xfId="15720" xr:uid="{00000000-0005-0000-0000-00000C3B0000}"/>
    <cellStyle name="Normal 2 2 2 9 2 7 5 2" xfId="15721" xr:uid="{00000000-0005-0000-0000-00000D3B0000}"/>
    <cellStyle name="Normal 2 2 2 9 2 7 6" xfId="15722" xr:uid="{00000000-0005-0000-0000-00000E3B0000}"/>
    <cellStyle name="Normal 2 2 2 9 2 7 6 2" xfId="15723" xr:uid="{00000000-0005-0000-0000-00000F3B0000}"/>
    <cellStyle name="Normal 2 2 2 9 2 7 7" xfId="15724" xr:uid="{00000000-0005-0000-0000-0000103B0000}"/>
    <cellStyle name="Normal 2 2 2 9 2 7 7 2" xfId="15725" xr:uid="{00000000-0005-0000-0000-0000113B0000}"/>
    <cellStyle name="Normal 2 2 2 9 2 7 8" xfId="15726" xr:uid="{00000000-0005-0000-0000-0000123B0000}"/>
    <cellStyle name="Normal 2 2 2 9 2 7 8 2" xfId="15727" xr:uid="{00000000-0005-0000-0000-0000133B0000}"/>
    <cellStyle name="Normal 2 2 2 9 2 7 9" xfId="15728" xr:uid="{00000000-0005-0000-0000-0000143B0000}"/>
    <cellStyle name="Normal 2 2 2 9 2 7 9 2" xfId="15729" xr:uid="{00000000-0005-0000-0000-0000153B0000}"/>
    <cellStyle name="Normal 2 2 2 9 2 8" xfId="15730" xr:uid="{00000000-0005-0000-0000-0000163B0000}"/>
    <cellStyle name="Normal 2 2 2 9 2 8 2" xfId="15731" xr:uid="{00000000-0005-0000-0000-0000173B0000}"/>
    <cellStyle name="Normal 2 2 2 9 2 9" xfId="15732" xr:uid="{00000000-0005-0000-0000-0000183B0000}"/>
    <cellStyle name="Normal 2 2 2 9 2 9 2" xfId="15733" xr:uid="{00000000-0005-0000-0000-0000193B0000}"/>
    <cellStyle name="Normal 2 2 2 9 3" xfId="416" xr:uid="{00000000-0005-0000-0000-00001A3B0000}"/>
    <cellStyle name="Normal 2 2 2 9 3 10" xfId="15734" xr:uid="{00000000-0005-0000-0000-00001B3B0000}"/>
    <cellStyle name="Normal 2 2 2 9 3 10 2" xfId="15735" xr:uid="{00000000-0005-0000-0000-00001C3B0000}"/>
    <cellStyle name="Normal 2 2 2 9 3 11" xfId="15736" xr:uid="{00000000-0005-0000-0000-00001D3B0000}"/>
    <cellStyle name="Normal 2 2 2 9 3 11 2" xfId="15737" xr:uid="{00000000-0005-0000-0000-00001E3B0000}"/>
    <cellStyle name="Normal 2 2 2 9 3 12" xfId="15738" xr:uid="{00000000-0005-0000-0000-00001F3B0000}"/>
    <cellStyle name="Normal 2 2 2 9 3 12 2" xfId="15739" xr:uid="{00000000-0005-0000-0000-0000203B0000}"/>
    <cellStyle name="Normal 2 2 2 9 3 13" xfId="15740" xr:uid="{00000000-0005-0000-0000-0000213B0000}"/>
    <cellStyle name="Normal 2 2 2 9 3 2" xfId="15741" xr:uid="{00000000-0005-0000-0000-0000223B0000}"/>
    <cellStyle name="Normal 2 2 2 9 3 2 10" xfId="15742" xr:uid="{00000000-0005-0000-0000-0000233B0000}"/>
    <cellStyle name="Normal 2 2 2 9 3 2 10 2" xfId="15743" xr:uid="{00000000-0005-0000-0000-0000243B0000}"/>
    <cellStyle name="Normal 2 2 2 9 3 2 11" xfId="15744" xr:uid="{00000000-0005-0000-0000-0000253B0000}"/>
    <cellStyle name="Normal 2 2 2 9 3 2 11 2" xfId="15745" xr:uid="{00000000-0005-0000-0000-0000263B0000}"/>
    <cellStyle name="Normal 2 2 2 9 3 2 12" xfId="15746" xr:uid="{00000000-0005-0000-0000-0000273B0000}"/>
    <cellStyle name="Normal 2 2 2 9 3 2 2" xfId="15747" xr:uid="{00000000-0005-0000-0000-0000283B0000}"/>
    <cellStyle name="Normal 2 2 2 9 3 2 2 10" xfId="15748" xr:uid="{00000000-0005-0000-0000-0000293B0000}"/>
    <cellStyle name="Normal 2 2 2 9 3 2 2 10 2" xfId="15749" xr:uid="{00000000-0005-0000-0000-00002A3B0000}"/>
    <cellStyle name="Normal 2 2 2 9 3 2 2 11" xfId="15750" xr:uid="{00000000-0005-0000-0000-00002B3B0000}"/>
    <cellStyle name="Normal 2 2 2 9 3 2 2 2" xfId="15751" xr:uid="{00000000-0005-0000-0000-00002C3B0000}"/>
    <cellStyle name="Normal 2 2 2 9 3 2 2 2 2" xfId="15752" xr:uid="{00000000-0005-0000-0000-00002D3B0000}"/>
    <cellStyle name="Normal 2 2 2 9 3 2 2 3" xfId="15753" xr:uid="{00000000-0005-0000-0000-00002E3B0000}"/>
    <cellStyle name="Normal 2 2 2 9 3 2 2 3 2" xfId="15754" xr:uid="{00000000-0005-0000-0000-00002F3B0000}"/>
    <cellStyle name="Normal 2 2 2 9 3 2 2 4" xfId="15755" xr:uid="{00000000-0005-0000-0000-0000303B0000}"/>
    <cellStyle name="Normal 2 2 2 9 3 2 2 4 2" xfId="15756" xr:uid="{00000000-0005-0000-0000-0000313B0000}"/>
    <cellStyle name="Normal 2 2 2 9 3 2 2 5" xfId="15757" xr:uid="{00000000-0005-0000-0000-0000323B0000}"/>
    <cellStyle name="Normal 2 2 2 9 3 2 2 5 2" xfId="15758" xr:uid="{00000000-0005-0000-0000-0000333B0000}"/>
    <cellStyle name="Normal 2 2 2 9 3 2 2 6" xfId="15759" xr:uid="{00000000-0005-0000-0000-0000343B0000}"/>
    <cellStyle name="Normal 2 2 2 9 3 2 2 6 2" xfId="15760" xr:uid="{00000000-0005-0000-0000-0000353B0000}"/>
    <cellStyle name="Normal 2 2 2 9 3 2 2 7" xfId="15761" xr:uid="{00000000-0005-0000-0000-0000363B0000}"/>
    <cellStyle name="Normal 2 2 2 9 3 2 2 7 2" xfId="15762" xr:uid="{00000000-0005-0000-0000-0000373B0000}"/>
    <cellStyle name="Normal 2 2 2 9 3 2 2 8" xfId="15763" xr:uid="{00000000-0005-0000-0000-0000383B0000}"/>
    <cellStyle name="Normal 2 2 2 9 3 2 2 8 2" xfId="15764" xr:uid="{00000000-0005-0000-0000-0000393B0000}"/>
    <cellStyle name="Normal 2 2 2 9 3 2 2 9" xfId="15765" xr:uid="{00000000-0005-0000-0000-00003A3B0000}"/>
    <cellStyle name="Normal 2 2 2 9 3 2 2 9 2" xfId="15766" xr:uid="{00000000-0005-0000-0000-00003B3B0000}"/>
    <cellStyle name="Normal 2 2 2 9 3 2 3" xfId="15767" xr:uid="{00000000-0005-0000-0000-00003C3B0000}"/>
    <cellStyle name="Normal 2 2 2 9 3 2 3 2" xfId="15768" xr:uid="{00000000-0005-0000-0000-00003D3B0000}"/>
    <cellStyle name="Normal 2 2 2 9 3 2 4" xfId="15769" xr:uid="{00000000-0005-0000-0000-00003E3B0000}"/>
    <cellStyle name="Normal 2 2 2 9 3 2 4 2" xfId="15770" xr:uid="{00000000-0005-0000-0000-00003F3B0000}"/>
    <cellStyle name="Normal 2 2 2 9 3 2 5" xfId="15771" xr:uid="{00000000-0005-0000-0000-0000403B0000}"/>
    <cellStyle name="Normal 2 2 2 9 3 2 5 2" xfId="15772" xr:uid="{00000000-0005-0000-0000-0000413B0000}"/>
    <cellStyle name="Normal 2 2 2 9 3 2 6" xfId="15773" xr:uid="{00000000-0005-0000-0000-0000423B0000}"/>
    <cellStyle name="Normal 2 2 2 9 3 2 6 2" xfId="15774" xr:uid="{00000000-0005-0000-0000-0000433B0000}"/>
    <cellStyle name="Normal 2 2 2 9 3 2 7" xfId="15775" xr:uid="{00000000-0005-0000-0000-0000443B0000}"/>
    <cellStyle name="Normal 2 2 2 9 3 2 7 2" xfId="15776" xr:uid="{00000000-0005-0000-0000-0000453B0000}"/>
    <cellStyle name="Normal 2 2 2 9 3 2 8" xfId="15777" xr:uid="{00000000-0005-0000-0000-0000463B0000}"/>
    <cellStyle name="Normal 2 2 2 9 3 2 8 2" xfId="15778" xr:uid="{00000000-0005-0000-0000-0000473B0000}"/>
    <cellStyle name="Normal 2 2 2 9 3 2 9" xfId="15779" xr:uid="{00000000-0005-0000-0000-0000483B0000}"/>
    <cellStyle name="Normal 2 2 2 9 3 2 9 2" xfId="15780" xr:uid="{00000000-0005-0000-0000-0000493B0000}"/>
    <cellStyle name="Normal 2 2 2 9 3 3" xfId="15781" xr:uid="{00000000-0005-0000-0000-00004A3B0000}"/>
    <cellStyle name="Normal 2 2 2 9 3 3 10" xfId="15782" xr:uid="{00000000-0005-0000-0000-00004B3B0000}"/>
    <cellStyle name="Normal 2 2 2 9 3 3 10 2" xfId="15783" xr:uid="{00000000-0005-0000-0000-00004C3B0000}"/>
    <cellStyle name="Normal 2 2 2 9 3 3 11" xfId="15784" xr:uid="{00000000-0005-0000-0000-00004D3B0000}"/>
    <cellStyle name="Normal 2 2 2 9 3 3 2" xfId="15785" xr:uid="{00000000-0005-0000-0000-00004E3B0000}"/>
    <cellStyle name="Normal 2 2 2 9 3 3 2 2" xfId="15786" xr:uid="{00000000-0005-0000-0000-00004F3B0000}"/>
    <cellStyle name="Normal 2 2 2 9 3 3 3" xfId="15787" xr:uid="{00000000-0005-0000-0000-0000503B0000}"/>
    <cellStyle name="Normal 2 2 2 9 3 3 3 2" xfId="15788" xr:uid="{00000000-0005-0000-0000-0000513B0000}"/>
    <cellStyle name="Normal 2 2 2 9 3 3 4" xfId="15789" xr:uid="{00000000-0005-0000-0000-0000523B0000}"/>
    <cellStyle name="Normal 2 2 2 9 3 3 4 2" xfId="15790" xr:uid="{00000000-0005-0000-0000-0000533B0000}"/>
    <cellStyle name="Normal 2 2 2 9 3 3 5" xfId="15791" xr:uid="{00000000-0005-0000-0000-0000543B0000}"/>
    <cellStyle name="Normal 2 2 2 9 3 3 5 2" xfId="15792" xr:uid="{00000000-0005-0000-0000-0000553B0000}"/>
    <cellStyle name="Normal 2 2 2 9 3 3 6" xfId="15793" xr:uid="{00000000-0005-0000-0000-0000563B0000}"/>
    <cellStyle name="Normal 2 2 2 9 3 3 6 2" xfId="15794" xr:uid="{00000000-0005-0000-0000-0000573B0000}"/>
    <cellStyle name="Normal 2 2 2 9 3 3 7" xfId="15795" xr:uid="{00000000-0005-0000-0000-0000583B0000}"/>
    <cellStyle name="Normal 2 2 2 9 3 3 7 2" xfId="15796" xr:uid="{00000000-0005-0000-0000-0000593B0000}"/>
    <cellStyle name="Normal 2 2 2 9 3 3 8" xfId="15797" xr:uid="{00000000-0005-0000-0000-00005A3B0000}"/>
    <cellStyle name="Normal 2 2 2 9 3 3 8 2" xfId="15798" xr:uid="{00000000-0005-0000-0000-00005B3B0000}"/>
    <cellStyle name="Normal 2 2 2 9 3 3 9" xfId="15799" xr:uid="{00000000-0005-0000-0000-00005C3B0000}"/>
    <cellStyle name="Normal 2 2 2 9 3 3 9 2" xfId="15800" xr:uid="{00000000-0005-0000-0000-00005D3B0000}"/>
    <cellStyle name="Normal 2 2 2 9 3 4" xfId="15801" xr:uid="{00000000-0005-0000-0000-00005E3B0000}"/>
    <cellStyle name="Normal 2 2 2 9 3 4 2" xfId="15802" xr:uid="{00000000-0005-0000-0000-00005F3B0000}"/>
    <cellStyle name="Normal 2 2 2 9 3 5" xfId="15803" xr:uid="{00000000-0005-0000-0000-0000603B0000}"/>
    <cellStyle name="Normal 2 2 2 9 3 5 2" xfId="15804" xr:uid="{00000000-0005-0000-0000-0000613B0000}"/>
    <cellStyle name="Normal 2 2 2 9 3 6" xfId="15805" xr:uid="{00000000-0005-0000-0000-0000623B0000}"/>
    <cellStyle name="Normal 2 2 2 9 3 6 2" xfId="15806" xr:uid="{00000000-0005-0000-0000-0000633B0000}"/>
    <cellStyle name="Normal 2 2 2 9 3 7" xfId="15807" xr:uid="{00000000-0005-0000-0000-0000643B0000}"/>
    <cellStyle name="Normal 2 2 2 9 3 7 2" xfId="15808" xr:uid="{00000000-0005-0000-0000-0000653B0000}"/>
    <cellStyle name="Normal 2 2 2 9 3 8" xfId="15809" xr:uid="{00000000-0005-0000-0000-0000663B0000}"/>
    <cellStyle name="Normal 2 2 2 9 3 8 2" xfId="15810" xr:uid="{00000000-0005-0000-0000-0000673B0000}"/>
    <cellStyle name="Normal 2 2 2 9 3 9" xfId="15811" xr:uid="{00000000-0005-0000-0000-0000683B0000}"/>
    <cellStyle name="Normal 2 2 2 9 3 9 2" xfId="15812" xr:uid="{00000000-0005-0000-0000-0000693B0000}"/>
    <cellStyle name="Normal 2 2 2 9 4" xfId="417" xr:uid="{00000000-0005-0000-0000-00006A3B0000}"/>
    <cellStyle name="Normal 2 2 2 9 4 10" xfId="15813" xr:uid="{00000000-0005-0000-0000-00006B3B0000}"/>
    <cellStyle name="Normal 2 2 2 9 4 10 2" xfId="15814" xr:uid="{00000000-0005-0000-0000-00006C3B0000}"/>
    <cellStyle name="Normal 2 2 2 9 4 11" xfId="15815" xr:uid="{00000000-0005-0000-0000-00006D3B0000}"/>
    <cellStyle name="Normal 2 2 2 9 4 11 2" xfId="15816" xr:uid="{00000000-0005-0000-0000-00006E3B0000}"/>
    <cellStyle name="Normal 2 2 2 9 4 12" xfId="15817" xr:uid="{00000000-0005-0000-0000-00006F3B0000}"/>
    <cellStyle name="Normal 2 2 2 9 4 12 2" xfId="15818" xr:uid="{00000000-0005-0000-0000-0000703B0000}"/>
    <cellStyle name="Normal 2 2 2 9 4 13" xfId="15819" xr:uid="{00000000-0005-0000-0000-0000713B0000}"/>
    <cellStyle name="Normal 2 2 2 9 4 2" xfId="15820" xr:uid="{00000000-0005-0000-0000-0000723B0000}"/>
    <cellStyle name="Normal 2 2 2 9 4 2 10" xfId="15821" xr:uid="{00000000-0005-0000-0000-0000733B0000}"/>
    <cellStyle name="Normal 2 2 2 9 4 2 10 2" xfId="15822" xr:uid="{00000000-0005-0000-0000-0000743B0000}"/>
    <cellStyle name="Normal 2 2 2 9 4 2 11" xfId="15823" xr:uid="{00000000-0005-0000-0000-0000753B0000}"/>
    <cellStyle name="Normal 2 2 2 9 4 2 11 2" xfId="15824" xr:uid="{00000000-0005-0000-0000-0000763B0000}"/>
    <cellStyle name="Normal 2 2 2 9 4 2 12" xfId="15825" xr:uid="{00000000-0005-0000-0000-0000773B0000}"/>
    <cellStyle name="Normal 2 2 2 9 4 2 2" xfId="15826" xr:uid="{00000000-0005-0000-0000-0000783B0000}"/>
    <cellStyle name="Normal 2 2 2 9 4 2 2 10" xfId="15827" xr:uid="{00000000-0005-0000-0000-0000793B0000}"/>
    <cellStyle name="Normal 2 2 2 9 4 2 2 10 2" xfId="15828" xr:uid="{00000000-0005-0000-0000-00007A3B0000}"/>
    <cellStyle name="Normal 2 2 2 9 4 2 2 11" xfId="15829" xr:uid="{00000000-0005-0000-0000-00007B3B0000}"/>
    <cellStyle name="Normal 2 2 2 9 4 2 2 2" xfId="15830" xr:uid="{00000000-0005-0000-0000-00007C3B0000}"/>
    <cellStyle name="Normal 2 2 2 9 4 2 2 2 2" xfId="15831" xr:uid="{00000000-0005-0000-0000-00007D3B0000}"/>
    <cellStyle name="Normal 2 2 2 9 4 2 2 3" xfId="15832" xr:uid="{00000000-0005-0000-0000-00007E3B0000}"/>
    <cellStyle name="Normal 2 2 2 9 4 2 2 3 2" xfId="15833" xr:uid="{00000000-0005-0000-0000-00007F3B0000}"/>
    <cellStyle name="Normal 2 2 2 9 4 2 2 4" xfId="15834" xr:uid="{00000000-0005-0000-0000-0000803B0000}"/>
    <cellStyle name="Normal 2 2 2 9 4 2 2 4 2" xfId="15835" xr:uid="{00000000-0005-0000-0000-0000813B0000}"/>
    <cellStyle name="Normal 2 2 2 9 4 2 2 5" xfId="15836" xr:uid="{00000000-0005-0000-0000-0000823B0000}"/>
    <cellStyle name="Normal 2 2 2 9 4 2 2 5 2" xfId="15837" xr:uid="{00000000-0005-0000-0000-0000833B0000}"/>
    <cellStyle name="Normal 2 2 2 9 4 2 2 6" xfId="15838" xr:uid="{00000000-0005-0000-0000-0000843B0000}"/>
    <cellStyle name="Normal 2 2 2 9 4 2 2 6 2" xfId="15839" xr:uid="{00000000-0005-0000-0000-0000853B0000}"/>
    <cellStyle name="Normal 2 2 2 9 4 2 2 7" xfId="15840" xr:uid="{00000000-0005-0000-0000-0000863B0000}"/>
    <cellStyle name="Normal 2 2 2 9 4 2 2 7 2" xfId="15841" xr:uid="{00000000-0005-0000-0000-0000873B0000}"/>
    <cellStyle name="Normal 2 2 2 9 4 2 2 8" xfId="15842" xr:uid="{00000000-0005-0000-0000-0000883B0000}"/>
    <cellStyle name="Normal 2 2 2 9 4 2 2 8 2" xfId="15843" xr:uid="{00000000-0005-0000-0000-0000893B0000}"/>
    <cellStyle name="Normal 2 2 2 9 4 2 2 9" xfId="15844" xr:uid="{00000000-0005-0000-0000-00008A3B0000}"/>
    <cellStyle name="Normal 2 2 2 9 4 2 2 9 2" xfId="15845" xr:uid="{00000000-0005-0000-0000-00008B3B0000}"/>
    <cellStyle name="Normal 2 2 2 9 4 2 3" xfId="15846" xr:uid="{00000000-0005-0000-0000-00008C3B0000}"/>
    <cellStyle name="Normal 2 2 2 9 4 2 3 2" xfId="15847" xr:uid="{00000000-0005-0000-0000-00008D3B0000}"/>
    <cellStyle name="Normal 2 2 2 9 4 2 4" xfId="15848" xr:uid="{00000000-0005-0000-0000-00008E3B0000}"/>
    <cellStyle name="Normal 2 2 2 9 4 2 4 2" xfId="15849" xr:uid="{00000000-0005-0000-0000-00008F3B0000}"/>
    <cellStyle name="Normal 2 2 2 9 4 2 5" xfId="15850" xr:uid="{00000000-0005-0000-0000-0000903B0000}"/>
    <cellStyle name="Normal 2 2 2 9 4 2 5 2" xfId="15851" xr:uid="{00000000-0005-0000-0000-0000913B0000}"/>
    <cellStyle name="Normal 2 2 2 9 4 2 6" xfId="15852" xr:uid="{00000000-0005-0000-0000-0000923B0000}"/>
    <cellStyle name="Normal 2 2 2 9 4 2 6 2" xfId="15853" xr:uid="{00000000-0005-0000-0000-0000933B0000}"/>
    <cellStyle name="Normal 2 2 2 9 4 2 7" xfId="15854" xr:uid="{00000000-0005-0000-0000-0000943B0000}"/>
    <cellStyle name="Normal 2 2 2 9 4 2 7 2" xfId="15855" xr:uid="{00000000-0005-0000-0000-0000953B0000}"/>
    <cellStyle name="Normal 2 2 2 9 4 2 8" xfId="15856" xr:uid="{00000000-0005-0000-0000-0000963B0000}"/>
    <cellStyle name="Normal 2 2 2 9 4 2 8 2" xfId="15857" xr:uid="{00000000-0005-0000-0000-0000973B0000}"/>
    <cellStyle name="Normal 2 2 2 9 4 2 9" xfId="15858" xr:uid="{00000000-0005-0000-0000-0000983B0000}"/>
    <cellStyle name="Normal 2 2 2 9 4 2 9 2" xfId="15859" xr:uid="{00000000-0005-0000-0000-0000993B0000}"/>
    <cellStyle name="Normal 2 2 2 9 4 3" xfId="15860" xr:uid="{00000000-0005-0000-0000-00009A3B0000}"/>
    <cellStyle name="Normal 2 2 2 9 4 3 10" xfId="15861" xr:uid="{00000000-0005-0000-0000-00009B3B0000}"/>
    <cellStyle name="Normal 2 2 2 9 4 3 10 2" xfId="15862" xr:uid="{00000000-0005-0000-0000-00009C3B0000}"/>
    <cellStyle name="Normal 2 2 2 9 4 3 11" xfId="15863" xr:uid="{00000000-0005-0000-0000-00009D3B0000}"/>
    <cellStyle name="Normal 2 2 2 9 4 3 2" xfId="15864" xr:uid="{00000000-0005-0000-0000-00009E3B0000}"/>
    <cellStyle name="Normal 2 2 2 9 4 3 2 2" xfId="15865" xr:uid="{00000000-0005-0000-0000-00009F3B0000}"/>
    <cellStyle name="Normal 2 2 2 9 4 3 3" xfId="15866" xr:uid="{00000000-0005-0000-0000-0000A03B0000}"/>
    <cellStyle name="Normal 2 2 2 9 4 3 3 2" xfId="15867" xr:uid="{00000000-0005-0000-0000-0000A13B0000}"/>
    <cellStyle name="Normal 2 2 2 9 4 3 4" xfId="15868" xr:uid="{00000000-0005-0000-0000-0000A23B0000}"/>
    <cellStyle name="Normal 2 2 2 9 4 3 4 2" xfId="15869" xr:uid="{00000000-0005-0000-0000-0000A33B0000}"/>
    <cellStyle name="Normal 2 2 2 9 4 3 5" xfId="15870" xr:uid="{00000000-0005-0000-0000-0000A43B0000}"/>
    <cellStyle name="Normal 2 2 2 9 4 3 5 2" xfId="15871" xr:uid="{00000000-0005-0000-0000-0000A53B0000}"/>
    <cellStyle name="Normal 2 2 2 9 4 3 6" xfId="15872" xr:uid="{00000000-0005-0000-0000-0000A63B0000}"/>
    <cellStyle name="Normal 2 2 2 9 4 3 6 2" xfId="15873" xr:uid="{00000000-0005-0000-0000-0000A73B0000}"/>
    <cellStyle name="Normal 2 2 2 9 4 3 7" xfId="15874" xr:uid="{00000000-0005-0000-0000-0000A83B0000}"/>
    <cellStyle name="Normal 2 2 2 9 4 3 7 2" xfId="15875" xr:uid="{00000000-0005-0000-0000-0000A93B0000}"/>
    <cellStyle name="Normal 2 2 2 9 4 3 8" xfId="15876" xr:uid="{00000000-0005-0000-0000-0000AA3B0000}"/>
    <cellStyle name="Normal 2 2 2 9 4 3 8 2" xfId="15877" xr:uid="{00000000-0005-0000-0000-0000AB3B0000}"/>
    <cellStyle name="Normal 2 2 2 9 4 3 9" xfId="15878" xr:uid="{00000000-0005-0000-0000-0000AC3B0000}"/>
    <cellStyle name="Normal 2 2 2 9 4 3 9 2" xfId="15879" xr:uid="{00000000-0005-0000-0000-0000AD3B0000}"/>
    <cellStyle name="Normal 2 2 2 9 4 4" xfId="15880" xr:uid="{00000000-0005-0000-0000-0000AE3B0000}"/>
    <cellStyle name="Normal 2 2 2 9 4 4 2" xfId="15881" xr:uid="{00000000-0005-0000-0000-0000AF3B0000}"/>
    <cellStyle name="Normal 2 2 2 9 4 5" xfId="15882" xr:uid="{00000000-0005-0000-0000-0000B03B0000}"/>
    <cellStyle name="Normal 2 2 2 9 4 5 2" xfId="15883" xr:uid="{00000000-0005-0000-0000-0000B13B0000}"/>
    <cellStyle name="Normal 2 2 2 9 4 6" xfId="15884" xr:uid="{00000000-0005-0000-0000-0000B23B0000}"/>
    <cellStyle name="Normal 2 2 2 9 4 6 2" xfId="15885" xr:uid="{00000000-0005-0000-0000-0000B33B0000}"/>
    <cellStyle name="Normal 2 2 2 9 4 7" xfId="15886" xr:uid="{00000000-0005-0000-0000-0000B43B0000}"/>
    <cellStyle name="Normal 2 2 2 9 4 7 2" xfId="15887" xr:uid="{00000000-0005-0000-0000-0000B53B0000}"/>
    <cellStyle name="Normal 2 2 2 9 4 8" xfId="15888" xr:uid="{00000000-0005-0000-0000-0000B63B0000}"/>
    <cellStyle name="Normal 2 2 2 9 4 8 2" xfId="15889" xr:uid="{00000000-0005-0000-0000-0000B73B0000}"/>
    <cellStyle name="Normal 2 2 2 9 4 9" xfId="15890" xr:uid="{00000000-0005-0000-0000-0000B83B0000}"/>
    <cellStyle name="Normal 2 2 2 9 4 9 2" xfId="15891" xr:uid="{00000000-0005-0000-0000-0000B93B0000}"/>
    <cellStyle name="Normal 2 2 2 9 5" xfId="418" xr:uid="{00000000-0005-0000-0000-0000BA3B0000}"/>
    <cellStyle name="Normal 2 2 2 9 5 10" xfId="15892" xr:uid="{00000000-0005-0000-0000-0000BB3B0000}"/>
    <cellStyle name="Normal 2 2 2 9 5 10 2" xfId="15893" xr:uid="{00000000-0005-0000-0000-0000BC3B0000}"/>
    <cellStyle name="Normal 2 2 2 9 5 11" xfId="15894" xr:uid="{00000000-0005-0000-0000-0000BD3B0000}"/>
    <cellStyle name="Normal 2 2 2 9 5 11 2" xfId="15895" xr:uid="{00000000-0005-0000-0000-0000BE3B0000}"/>
    <cellStyle name="Normal 2 2 2 9 5 12" xfId="15896" xr:uid="{00000000-0005-0000-0000-0000BF3B0000}"/>
    <cellStyle name="Normal 2 2 2 9 5 12 2" xfId="15897" xr:uid="{00000000-0005-0000-0000-0000C03B0000}"/>
    <cellStyle name="Normal 2 2 2 9 5 13" xfId="15898" xr:uid="{00000000-0005-0000-0000-0000C13B0000}"/>
    <cellStyle name="Normal 2 2 2 9 5 2" xfId="15899" xr:uid="{00000000-0005-0000-0000-0000C23B0000}"/>
    <cellStyle name="Normal 2 2 2 9 5 2 10" xfId="15900" xr:uid="{00000000-0005-0000-0000-0000C33B0000}"/>
    <cellStyle name="Normal 2 2 2 9 5 2 10 2" xfId="15901" xr:uid="{00000000-0005-0000-0000-0000C43B0000}"/>
    <cellStyle name="Normal 2 2 2 9 5 2 11" xfId="15902" xr:uid="{00000000-0005-0000-0000-0000C53B0000}"/>
    <cellStyle name="Normal 2 2 2 9 5 2 11 2" xfId="15903" xr:uid="{00000000-0005-0000-0000-0000C63B0000}"/>
    <cellStyle name="Normal 2 2 2 9 5 2 12" xfId="15904" xr:uid="{00000000-0005-0000-0000-0000C73B0000}"/>
    <cellStyle name="Normal 2 2 2 9 5 2 2" xfId="15905" xr:uid="{00000000-0005-0000-0000-0000C83B0000}"/>
    <cellStyle name="Normal 2 2 2 9 5 2 2 10" xfId="15906" xr:uid="{00000000-0005-0000-0000-0000C93B0000}"/>
    <cellStyle name="Normal 2 2 2 9 5 2 2 10 2" xfId="15907" xr:uid="{00000000-0005-0000-0000-0000CA3B0000}"/>
    <cellStyle name="Normal 2 2 2 9 5 2 2 11" xfId="15908" xr:uid="{00000000-0005-0000-0000-0000CB3B0000}"/>
    <cellStyle name="Normal 2 2 2 9 5 2 2 2" xfId="15909" xr:uid="{00000000-0005-0000-0000-0000CC3B0000}"/>
    <cellStyle name="Normal 2 2 2 9 5 2 2 2 2" xfId="15910" xr:uid="{00000000-0005-0000-0000-0000CD3B0000}"/>
    <cellStyle name="Normal 2 2 2 9 5 2 2 3" xfId="15911" xr:uid="{00000000-0005-0000-0000-0000CE3B0000}"/>
    <cellStyle name="Normal 2 2 2 9 5 2 2 3 2" xfId="15912" xr:uid="{00000000-0005-0000-0000-0000CF3B0000}"/>
    <cellStyle name="Normal 2 2 2 9 5 2 2 4" xfId="15913" xr:uid="{00000000-0005-0000-0000-0000D03B0000}"/>
    <cellStyle name="Normal 2 2 2 9 5 2 2 4 2" xfId="15914" xr:uid="{00000000-0005-0000-0000-0000D13B0000}"/>
    <cellStyle name="Normal 2 2 2 9 5 2 2 5" xfId="15915" xr:uid="{00000000-0005-0000-0000-0000D23B0000}"/>
    <cellStyle name="Normal 2 2 2 9 5 2 2 5 2" xfId="15916" xr:uid="{00000000-0005-0000-0000-0000D33B0000}"/>
    <cellStyle name="Normal 2 2 2 9 5 2 2 6" xfId="15917" xr:uid="{00000000-0005-0000-0000-0000D43B0000}"/>
    <cellStyle name="Normal 2 2 2 9 5 2 2 6 2" xfId="15918" xr:uid="{00000000-0005-0000-0000-0000D53B0000}"/>
    <cellStyle name="Normal 2 2 2 9 5 2 2 7" xfId="15919" xr:uid="{00000000-0005-0000-0000-0000D63B0000}"/>
    <cellStyle name="Normal 2 2 2 9 5 2 2 7 2" xfId="15920" xr:uid="{00000000-0005-0000-0000-0000D73B0000}"/>
    <cellStyle name="Normal 2 2 2 9 5 2 2 8" xfId="15921" xr:uid="{00000000-0005-0000-0000-0000D83B0000}"/>
    <cellStyle name="Normal 2 2 2 9 5 2 2 8 2" xfId="15922" xr:uid="{00000000-0005-0000-0000-0000D93B0000}"/>
    <cellStyle name="Normal 2 2 2 9 5 2 2 9" xfId="15923" xr:uid="{00000000-0005-0000-0000-0000DA3B0000}"/>
    <cellStyle name="Normal 2 2 2 9 5 2 2 9 2" xfId="15924" xr:uid="{00000000-0005-0000-0000-0000DB3B0000}"/>
    <cellStyle name="Normal 2 2 2 9 5 2 3" xfId="15925" xr:uid="{00000000-0005-0000-0000-0000DC3B0000}"/>
    <cellStyle name="Normal 2 2 2 9 5 2 3 2" xfId="15926" xr:uid="{00000000-0005-0000-0000-0000DD3B0000}"/>
    <cellStyle name="Normal 2 2 2 9 5 2 4" xfId="15927" xr:uid="{00000000-0005-0000-0000-0000DE3B0000}"/>
    <cellStyle name="Normal 2 2 2 9 5 2 4 2" xfId="15928" xr:uid="{00000000-0005-0000-0000-0000DF3B0000}"/>
    <cellStyle name="Normal 2 2 2 9 5 2 5" xfId="15929" xr:uid="{00000000-0005-0000-0000-0000E03B0000}"/>
    <cellStyle name="Normal 2 2 2 9 5 2 5 2" xfId="15930" xr:uid="{00000000-0005-0000-0000-0000E13B0000}"/>
    <cellStyle name="Normal 2 2 2 9 5 2 6" xfId="15931" xr:uid="{00000000-0005-0000-0000-0000E23B0000}"/>
    <cellStyle name="Normal 2 2 2 9 5 2 6 2" xfId="15932" xr:uid="{00000000-0005-0000-0000-0000E33B0000}"/>
    <cellStyle name="Normal 2 2 2 9 5 2 7" xfId="15933" xr:uid="{00000000-0005-0000-0000-0000E43B0000}"/>
    <cellStyle name="Normal 2 2 2 9 5 2 7 2" xfId="15934" xr:uid="{00000000-0005-0000-0000-0000E53B0000}"/>
    <cellStyle name="Normal 2 2 2 9 5 2 8" xfId="15935" xr:uid="{00000000-0005-0000-0000-0000E63B0000}"/>
    <cellStyle name="Normal 2 2 2 9 5 2 8 2" xfId="15936" xr:uid="{00000000-0005-0000-0000-0000E73B0000}"/>
    <cellStyle name="Normal 2 2 2 9 5 2 9" xfId="15937" xr:uid="{00000000-0005-0000-0000-0000E83B0000}"/>
    <cellStyle name="Normal 2 2 2 9 5 2 9 2" xfId="15938" xr:uid="{00000000-0005-0000-0000-0000E93B0000}"/>
    <cellStyle name="Normal 2 2 2 9 5 3" xfId="15939" xr:uid="{00000000-0005-0000-0000-0000EA3B0000}"/>
    <cellStyle name="Normal 2 2 2 9 5 3 10" xfId="15940" xr:uid="{00000000-0005-0000-0000-0000EB3B0000}"/>
    <cellStyle name="Normal 2 2 2 9 5 3 10 2" xfId="15941" xr:uid="{00000000-0005-0000-0000-0000EC3B0000}"/>
    <cellStyle name="Normal 2 2 2 9 5 3 11" xfId="15942" xr:uid="{00000000-0005-0000-0000-0000ED3B0000}"/>
    <cellStyle name="Normal 2 2 2 9 5 3 2" xfId="15943" xr:uid="{00000000-0005-0000-0000-0000EE3B0000}"/>
    <cellStyle name="Normal 2 2 2 9 5 3 2 2" xfId="15944" xr:uid="{00000000-0005-0000-0000-0000EF3B0000}"/>
    <cellStyle name="Normal 2 2 2 9 5 3 3" xfId="15945" xr:uid="{00000000-0005-0000-0000-0000F03B0000}"/>
    <cellStyle name="Normal 2 2 2 9 5 3 3 2" xfId="15946" xr:uid="{00000000-0005-0000-0000-0000F13B0000}"/>
    <cellStyle name="Normal 2 2 2 9 5 3 4" xfId="15947" xr:uid="{00000000-0005-0000-0000-0000F23B0000}"/>
    <cellStyle name="Normal 2 2 2 9 5 3 4 2" xfId="15948" xr:uid="{00000000-0005-0000-0000-0000F33B0000}"/>
    <cellStyle name="Normal 2 2 2 9 5 3 5" xfId="15949" xr:uid="{00000000-0005-0000-0000-0000F43B0000}"/>
    <cellStyle name="Normal 2 2 2 9 5 3 5 2" xfId="15950" xr:uid="{00000000-0005-0000-0000-0000F53B0000}"/>
    <cellStyle name="Normal 2 2 2 9 5 3 6" xfId="15951" xr:uid="{00000000-0005-0000-0000-0000F63B0000}"/>
    <cellStyle name="Normal 2 2 2 9 5 3 6 2" xfId="15952" xr:uid="{00000000-0005-0000-0000-0000F73B0000}"/>
    <cellStyle name="Normal 2 2 2 9 5 3 7" xfId="15953" xr:uid="{00000000-0005-0000-0000-0000F83B0000}"/>
    <cellStyle name="Normal 2 2 2 9 5 3 7 2" xfId="15954" xr:uid="{00000000-0005-0000-0000-0000F93B0000}"/>
    <cellStyle name="Normal 2 2 2 9 5 3 8" xfId="15955" xr:uid="{00000000-0005-0000-0000-0000FA3B0000}"/>
    <cellStyle name="Normal 2 2 2 9 5 3 8 2" xfId="15956" xr:uid="{00000000-0005-0000-0000-0000FB3B0000}"/>
    <cellStyle name="Normal 2 2 2 9 5 3 9" xfId="15957" xr:uid="{00000000-0005-0000-0000-0000FC3B0000}"/>
    <cellStyle name="Normal 2 2 2 9 5 3 9 2" xfId="15958" xr:uid="{00000000-0005-0000-0000-0000FD3B0000}"/>
    <cellStyle name="Normal 2 2 2 9 5 4" xfId="15959" xr:uid="{00000000-0005-0000-0000-0000FE3B0000}"/>
    <cellStyle name="Normal 2 2 2 9 5 4 2" xfId="15960" xr:uid="{00000000-0005-0000-0000-0000FF3B0000}"/>
    <cellStyle name="Normal 2 2 2 9 5 5" xfId="15961" xr:uid="{00000000-0005-0000-0000-0000003C0000}"/>
    <cellStyle name="Normal 2 2 2 9 5 5 2" xfId="15962" xr:uid="{00000000-0005-0000-0000-0000013C0000}"/>
    <cellStyle name="Normal 2 2 2 9 5 6" xfId="15963" xr:uid="{00000000-0005-0000-0000-0000023C0000}"/>
    <cellStyle name="Normal 2 2 2 9 5 6 2" xfId="15964" xr:uid="{00000000-0005-0000-0000-0000033C0000}"/>
    <cellStyle name="Normal 2 2 2 9 5 7" xfId="15965" xr:uid="{00000000-0005-0000-0000-0000043C0000}"/>
    <cellStyle name="Normal 2 2 2 9 5 7 2" xfId="15966" xr:uid="{00000000-0005-0000-0000-0000053C0000}"/>
    <cellStyle name="Normal 2 2 2 9 5 8" xfId="15967" xr:uid="{00000000-0005-0000-0000-0000063C0000}"/>
    <cellStyle name="Normal 2 2 2 9 5 8 2" xfId="15968" xr:uid="{00000000-0005-0000-0000-0000073C0000}"/>
    <cellStyle name="Normal 2 2 2 9 5 9" xfId="15969" xr:uid="{00000000-0005-0000-0000-0000083C0000}"/>
    <cellStyle name="Normal 2 2 2 9 5 9 2" xfId="15970" xr:uid="{00000000-0005-0000-0000-0000093C0000}"/>
    <cellStyle name="Normal 2 2 2 9 6" xfId="419" xr:uid="{00000000-0005-0000-0000-00000A3C0000}"/>
    <cellStyle name="Normal 2 2 2 9 6 10" xfId="15971" xr:uid="{00000000-0005-0000-0000-00000B3C0000}"/>
    <cellStyle name="Normal 2 2 2 9 6 10 2" xfId="15972" xr:uid="{00000000-0005-0000-0000-00000C3C0000}"/>
    <cellStyle name="Normal 2 2 2 9 6 11" xfId="15973" xr:uid="{00000000-0005-0000-0000-00000D3C0000}"/>
    <cellStyle name="Normal 2 2 2 9 6 11 2" xfId="15974" xr:uid="{00000000-0005-0000-0000-00000E3C0000}"/>
    <cellStyle name="Normal 2 2 2 9 6 12" xfId="15975" xr:uid="{00000000-0005-0000-0000-00000F3C0000}"/>
    <cellStyle name="Normal 2 2 2 9 6 12 2" xfId="15976" xr:uid="{00000000-0005-0000-0000-0000103C0000}"/>
    <cellStyle name="Normal 2 2 2 9 6 13" xfId="15977" xr:uid="{00000000-0005-0000-0000-0000113C0000}"/>
    <cellStyle name="Normal 2 2 2 9 6 2" xfId="15978" xr:uid="{00000000-0005-0000-0000-0000123C0000}"/>
    <cellStyle name="Normal 2 2 2 9 6 2 10" xfId="15979" xr:uid="{00000000-0005-0000-0000-0000133C0000}"/>
    <cellStyle name="Normal 2 2 2 9 6 2 10 2" xfId="15980" xr:uid="{00000000-0005-0000-0000-0000143C0000}"/>
    <cellStyle name="Normal 2 2 2 9 6 2 11" xfId="15981" xr:uid="{00000000-0005-0000-0000-0000153C0000}"/>
    <cellStyle name="Normal 2 2 2 9 6 2 11 2" xfId="15982" xr:uid="{00000000-0005-0000-0000-0000163C0000}"/>
    <cellStyle name="Normal 2 2 2 9 6 2 12" xfId="15983" xr:uid="{00000000-0005-0000-0000-0000173C0000}"/>
    <cellStyle name="Normal 2 2 2 9 6 2 2" xfId="15984" xr:uid="{00000000-0005-0000-0000-0000183C0000}"/>
    <cellStyle name="Normal 2 2 2 9 6 2 2 10" xfId="15985" xr:uid="{00000000-0005-0000-0000-0000193C0000}"/>
    <cellStyle name="Normal 2 2 2 9 6 2 2 10 2" xfId="15986" xr:uid="{00000000-0005-0000-0000-00001A3C0000}"/>
    <cellStyle name="Normal 2 2 2 9 6 2 2 11" xfId="15987" xr:uid="{00000000-0005-0000-0000-00001B3C0000}"/>
    <cellStyle name="Normal 2 2 2 9 6 2 2 2" xfId="15988" xr:uid="{00000000-0005-0000-0000-00001C3C0000}"/>
    <cellStyle name="Normal 2 2 2 9 6 2 2 2 2" xfId="15989" xr:uid="{00000000-0005-0000-0000-00001D3C0000}"/>
    <cellStyle name="Normal 2 2 2 9 6 2 2 3" xfId="15990" xr:uid="{00000000-0005-0000-0000-00001E3C0000}"/>
    <cellStyle name="Normal 2 2 2 9 6 2 2 3 2" xfId="15991" xr:uid="{00000000-0005-0000-0000-00001F3C0000}"/>
    <cellStyle name="Normal 2 2 2 9 6 2 2 4" xfId="15992" xr:uid="{00000000-0005-0000-0000-0000203C0000}"/>
    <cellStyle name="Normal 2 2 2 9 6 2 2 4 2" xfId="15993" xr:uid="{00000000-0005-0000-0000-0000213C0000}"/>
    <cellStyle name="Normal 2 2 2 9 6 2 2 5" xfId="15994" xr:uid="{00000000-0005-0000-0000-0000223C0000}"/>
    <cellStyle name="Normal 2 2 2 9 6 2 2 5 2" xfId="15995" xr:uid="{00000000-0005-0000-0000-0000233C0000}"/>
    <cellStyle name="Normal 2 2 2 9 6 2 2 6" xfId="15996" xr:uid="{00000000-0005-0000-0000-0000243C0000}"/>
    <cellStyle name="Normal 2 2 2 9 6 2 2 6 2" xfId="15997" xr:uid="{00000000-0005-0000-0000-0000253C0000}"/>
    <cellStyle name="Normal 2 2 2 9 6 2 2 7" xfId="15998" xr:uid="{00000000-0005-0000-0000-0000263C0000}"/>
    <cellStyle name="Normal 2 2 2 9 6 2 2 7 2" xfId="15999" xr:uid="{00000000-0005-0000-0000-0000273C0000}"/>
    <cellStyle name="Normal 2 2 2 9 6 2 2 8" xfId="16000" xr:uid="{00000000-0005-0000-0000-0000283C0000}"/>
    <cellStyle name="Normal 2 2 2 9 6 2 2 8 2" xfId="16001" xr:uid="{00000000-0005-0000-0000-0000293C0000}"/>
    <cellStyle name="Normal 2 2 2 9 6 2 2 9" xfId="16002" xr:uid="{00000000-0005-0000-0000-00002A3C0000}"/>
    <cellStyle name="Normal 2 2 2 9 6 2 2 9 2" xfId="16003" xr:uid="{00000000-0005-0000-0000-00002B3C0000}"/>
    <cellStyle name="Normal 2 2 2 9 6 2 3" xfId="16004" xr:uid="{00000000-0005-0000-0000-00002C3C0000}"/>
    <cellStyle name="Normal 2 2 2 9 6 2 3 2" xfId="16005" xr:uid="{00000000-0005-0000-0000-00002D3C0000}"/>
    <cellStyle name="Normal 2 2 2 9 6 2 4" xfId="16006" xr:uid="{00000000-0005-0000-0000-00002E3C0000}"/>
    <cellStyle name="Normal 2 2 2 9 6 2 4 2" xfId="16007" xr:uid="{00000000-0005-0000-0000-00002F3C0000}"/>
    <cellStyle name="Normal 2 2 2 9 6 2 5" xfId="16008" xr:uid="{00000000-0005-0000-0000-0000303C0000}"/>
    <cellStyle name="Normal 2 2 2 9 6 2 5 2" xfId="16009" xr:uid="{00000000-0005-0000-0000-0000313C0000}"/>
    <cellStyle name="Normal 2 2 2 9 6 2 6" xfId="16010" xr:uid="{00000000-0005-0000-0000-0000323C0000}"/>
    <cellStyle name="Normal 2 2 2 9 6 2 6 2" xfId="16011" xr:uid="{00000000-0005-0000-0000-0000333C0000}"/>
    <cellStyle name="Normal 2 2 2 9 6 2 7" xfId="16012" xr:uid="{00000000-0005-0000-0000-0000343C0000}"/>
    <cellStyle name="Normal 2 2 2 9 6 2 7 2" xfId="16013" xr:uid="{00000000-0005-0000-0000-0000353C0000}"/>
    <cellStyle name="Normal 2 2 2 9 6 2 8" xfId="16014" xr:uid="{00000000-0005-0000-0000-0000363C0000}"/>
    <cellStyle name="Normal 2 2 2 9 6 2 8 2" xfId="16015" xr:uid="{00000000-0005-0000-0000-0000373C0000}"/>
    <cellStyle name="Normal 2 2 2 9 6 2 9" xfId="16016" xr:uid="{00000000-0005-0000-0000-0000383C0000}"/>
    <cellStyle name="Normal 2 2 2 9 6 2 9 2" xfId="16017" xr:uid="{00000000-0005-0000-0000-0000393C0000}"/>
    <cellStyle name="Normal 2 2 2 9 6 3" xfId="16018" xr:uid="{00000000-0005-0000-0000-00003A3C0000}"/>
    <cellStyle name="Normal 2 2 2 9 6 3 10" xfId="16019" xr:uid="{00000000-0005-0000-0000-00003B3C0000}"/>
    <cellStyle name="Normal 2 2 2 9 6 3 10 2" xfId="16020" xr:uid="{00000000-0005-0000-0000-00003C3C0000}"/>
    <cellStyle name="Normal 2 2 2 9 6 3 11" xfId="16021" xr:uid="{00000000-0005-0000-0000-00003D3C0000}"/>
    <cellStyle name="Normal 2 2 2 9 6 3 2" xfId="16022" xr:uid="{00000000-0005-0000-0000-00003E3C0000}"/>
    <cellStyle name="Normal 2 2 2 9 6 3 2 2" xfId="16023" xr:uid="{00000000-0005-0000-0000-00003F3C0000}"/>
    <cellStyle name="Normal 2 2 2 9 6 3 3" xfId="16024" xr:uid="{00000000-0005-0000-0000-0000403C0000}"/>
    <cellStyle name="Normal 2 2 2 9 6 3 3 2" xfId="16025" xr:uid="{00000000-0005-0000-0000-0000413C0000}"/>
    <cellStyle name="Normal 2 2 2 9 6 3 4" xfId="16026" xr:uid="{00000000-0005-0000-0000-0000423C0000}"/>
    <cellStyle name="Normal 2 2 2 9 6 3 4 2" xfId="16027" xr:uid="{00000000-0005-0000-0000-0000433C0000}"/>
    <cellStyle name="Normal 2 2 2 9 6 3 5" xfId="16028" xr:uid="{00000000-0005-0000-0000-0000443C0000}"/>
    <cellStyle name="Normal 2 2 2 9 6 3 5 2" xfId="16029" xr:uid="{00000000-0005-0000-0000-0000453C0000}"/>
    <cellStyle name="Normal 2 2 2 9 6 3 6" xfId="16030" xr:uid="{00000000-0005-0000-0000-0000463C0000}"/>
    <cellStyle name="Normal 2 2 2 9 6 3 6 2" xfId="16031" xr:uid="{00000000-0005-0000-0000-0000473C0000}"/>
    <cellStyle name="Normal 2 2 2 9 6 3 7" xfId="16032" xr:uid="{00000000-0005-0000-0000-0000483C0000}"/>
    <cellStyle name="Normal 2 2 2 9 6 3 7 2" xfId="16033" xr:uid="{00000000-0005-0000-0000-0000493C0000}"/>
    <cellStyle name="Normal 2 2 2 9 6 3 8" xfId="16034" xr:uid="{00000000-0005-0000-0000-00004A3C0000}"/>
    <cellStyle name="Normal 2 2 2 9 6 3 8 2" xfId="16035" xr:uid="{00000000-0005-0000-0000-00004B3C0000}"/>
    <cellStyle name="Normal 2 2 2 9 6 3 9" xfId="16036" xr:uid="{00000000-0005-0000-0000-00004C3C0000}"/>
    <cellStyle name="Normal 2 2 2 9 6 3 9 2" xfId="16037" xr:uid="{00000000-0005-0000-0000-00004D3C0000}"/>
    <cellStyle name="Normal 2 2 2 9 6 4" xfId="16038" xr:uid="{00000000-0005-0000-0000-00004E3C0000}"/>
    <cellStyle name="Normal 2 2 2 9 6 4 2" xfId="16039" xr:uid="{00000000-0005-0000-0000-00004F3C0000}"/>
    <cellStyle name="Normal 2 2 2 9 6 5" xfId="16040" xr:uid="{00000000-0005-0000-0000-0000503C0000}"/>
    <cellStyle name="Normal 2 2 2 9 6 5 2" xfId="16041" xr:uid="{00000000-0005-0000-0000-0000513C0000}"/>
    <cellStyle name="Normal 2 2 2 9 6 6" xfId="16042" xr:uid="{00000000-0005-0000-0000-0000523C0000}"/>
    <cellStyle name="Normal 2 2 2 9 6 6 2" xfId="16043" xr:uid="{00000000-0005-0000-0000-0000533C0000}"/>
    <cellStyle name="Normal 2 2 2 9 6 7" xfId="16044" xr:uid="{00000000-0005-0000-0000-0000543C0000}"/>
    <cellStyle name="Normal 2 2 2 9 6 7 2" xfId="16045" xr:uid="{00000000-0005-0000-0000-0000553C0000}"/>
    <cellStyle name="Normal 2 2 2 9 6 8" xfId="16046" xr:uid="{00000000-0005-0000-0000-0000563C0000}"/>
    <cellStyle name="Normal 2 2 2 9 6 8 2" xfId="16047" xr:uid="{00000000-0005-0000-0000-0000573C0000}"/>
    <cellStyle name="Normal 2 2 2 9 6 9" xfId="16048" xr:uid="{00000000-0005-0000-0000-0000583C0000}"/>
    <cellStyle name="Normal 2 2 2 9 6 9 2" xfId="16049" xr:uid="{00000000-0005-0000-0000-0000593C0000}"/>
    <cellStyle name="Normal 2 2 2 9 7" xfId="420" xr:uid="{00000000-0005-0000-0000-00005A3C0000}"/>
    <cellStyle name="Normal 2 2 20" xfId="16050" xr:uid="{00000000-0005-0000-0000-00005B3C0000}"/>
    <cellStyle name="Normal 2 2 21" xfId="16051" xr:uid="{00000000-0005-0000-0000-00005C3C0000}"/>
    <cellStyle name="Normal 2 2 22" xfId="16052" xr:uid="{00000000-0005-0000-0000-00005D3C0000}"/>
    <cellStyle name="Normal 2 2 23" xfId="16053" xr:uid="{00000000-0005-0000-0000-00005E3C0000}"/>
    <cellStyle name="Normal 2 2 24" xfId="16054" xr:uid="{00000000-0005-0000-0000-00005F3C0000}"/>
    <cellStyle name="Normal 2 2 25" xfId="16055" xr:uid="{00000000-0005-0000-0000-0000603C0000}"/>
    <cellStyle name="Normal 2 2 26" xfId="16056" xr:uid="{00000000-0005-0000-0000-0000613C0000}"/>
    <cellStyle name="Normal 2 2 27" xfId="16057" xr:uid="{00000000-0005-0000-0000-0000623C0000}"/>
    <cellStyle name="Normal 2 2 28" xfId="16058" xr:uid="{00000000-0005-0000-0000-0000633C0000}"/>
    <cellStyle name="Normal 2 2 29" xfId="16059" xr:uid="{00000000-0005-0000-0000-0000643C0000}"/>
    <cellStyle name="Normal 2 2 3" xfId="421" xr:uid="{00000000-0005-0000-0000-0000653C0000}"/>
    <cellStyle name="Normal 2 2 3 2" xfId="422" xr:uid="{00000000-0005-0000-0000-0000663C0000}"/>
    <cellStyle name="Normal 2 2 30" xfId="16060" xr:uid="{00000000-0005-0000-0000-0000673C0000}"/>
    <cellStyle name="Normal 2 2 31" xfId="16061" xr:uid="{00000000-0005-0000-0000-0000683C0000}"/>
    <cellStyle name="Normal 2 2 4" xfId="423" xr:uid="{00000000-0005-0000-0000-0000693C0000}"/>
    <cellStyle name="Normal 2 2 4 10" xfId="16062" xr:uid="{00000000-0005-0000-0000-00006A3C0000}"/>
    <cellStyle name="Normal 2 2 4 10 10" xfId="16063" xr:uid="{00000000-0005-0000-0000-00006B3C0000}"/>
    <cellStyle name="Normal 2 2 4 10 10 2" xfId="16064" xr:uid="{00000000-0005-0000-0000-00006C3C0000}"/>
    <cellStyle name="Normal 2 2 4 10 11" xfId="16065" xr:uid="{00000000-0005-0000-0000-00006D3C0000}"/>
    <cellStyle name="Normal 2 2 4 10 11 2" xfId="16066" xr:uid="{00000000-0005-0000-0000-00006E3C0000}"/>
    <cellStyle name="Normal 2 2 4 10 12" xfId="16067" xr:uid="{00000000-0005-0000-0000-00006F3C0000}"/>
    <cellStyle name="Normal 2 2 4 10 2" xfId="16068" xr:uid="{00000000-0005-0000-0000-0000703C0000}"/>
    <cellStyle name="Normal 2 2 4 10 2 10" xfId="16069" xr:uid="{00000000-0005-0000-0000-0000713C0000}"/>
    <cellStyle name="Normal 2 2 4 10 2 10 2" xfId="16070" xr:uid="{00000000-0005-0000-0000-0000723C0000}"/>
    <cellStyle name="Normal 2 2 4 10 2 11" xfId="16071" xr:uid="{00000000-0005-0000-0000-0000733C0000}"/>
    <cellStyle name="Normal 2 2 4 10 2 2" xfId="16072" xr:uid="{00000000-0005-0000-0000-0000743C0000}"/>
    <cellStyle name="Normal 2 2 4 10 2 2 2" xfId="16073" xr:uid="{00000000-0005-0000-0000-0000753C0000}"/>
    <cellStyle name="Normal 2 2 4 10 2 3" xfId="16074" xr:uid="{00000000-0005-0000-0000-0000763C0000}"/>
    <cellStyle name="Normal 2 2 4 10 2 3 2" xfId="16075" xr:uid="{00000000-0005-0000-0000-0000773C0000}"/>
    <cellStyle name="Normal 2 2 4 10 2 4" xfId="16076" xr:uid="{00000000-0005-0000-0000-0000783C0000}"/>
    <cellStyle name="Normal 2 2 4 10 2 4 2" xfId="16077" xr:uid="{00000000-0005-0000-0000-0000793C0000}"/>
    <cellStyle name="Normal 2 2 4 10 2 5" xfId="16078" xr:uid="{00000000-0005-0000-0000-00007A3C0000}"/>
    <cellStyle name="Normal 2 2 4 10 2 5 2" xfId="16079" xr:uid="{00000000-0005-0000-0000-00007B3C0000}"/>
    <cellStyle name="Normal 2 2 4 10 2 6" xfId="16080" xr:uid="{00000000-0005-0000-0000-00007C3C0000}"/>
    <cellStyle name="Normal 2 2 4 10 2 6 2" xfId="16081" xr:uid="{00000000-0005-0000-0000-00007D3C0000}"/>
    <cellStyle name="Normal 2 2 4 10 2 7" xfId="16082" xr:uid="{00000000-0005-0000-0000-00007E3C0000}"/>
    <cellStyle name="Normal 2 2 4 10 2 7 2" xfId="16083" xr:uid="{00000000-0005-0000-0000-00007F3C0000}"/>
    <cellStyle name="Normal 2 2 4 10 2 8" xfId="16084" xr:uid="{00000000-0005-0000-0000-0000803C0000}"/>
    <cellStyle name="Normal 2 2 4 10 2 8 2" xfId="16085" xr:uid="{00000000-0005-0000-0000-0000813C0000}"/>
    <cellStyle name="Normal 2 2 4 10 2 9" xfId="16086" xr:uid="{00000000-0005-0000-0000-0000823C0000}"/>
    <cellStyle name="Normal 2 2 4 10 2 9 2" xfId="16087" xr:uid="{00000000-0005-0000-0000-0000833C0000}"/>
    <cellStyle name="Normal 2 2 4 10 3" xfId="16088" xr:uid="{00000000-0005-0000-0000-0000843C0000}"/>
    <cellStyle name="Normal 2 2 4 10 3 2" xfId="16089" xr:uid="{00000000-0005-0000-0000-0000853C0000}"/>
    <cellStyle name="Normal 2 2 4 10 4" xfId="16090" xr:uid="{00000000-0005-0000-0000-0000863C0000}"/>
    <cellStyle name="Normal 2 2 4 10 4 2" xfId="16091" xr:uid="{00000000-0005-0000-0000-0000873C0000}"/>
    <cellStyle name="Normal 2 2 4 10 5" xfId="16092" xr:uid="{00000000-0005-0000-0000-0000883C0000}"/>
    <cellStyle name="Normal 2 2 4 10 5 2" xfId="16093" xr:uid="{00000000-0005-0000-0000-0000893C0000}"/>
    <cellStyle name="Normal 2 2 4 10 6" xfId="16094" xr:uid="{00000000-0005-0000-0000-00008A3C0000}"/>
    <cellStyle name="Normal 2 2 4 10 6 2" xfId="16095" xr:uid="{00000000-0005-0000-0000-00008B3C0000}"/>
    <cellStyle name="Normal 2 2 4 10 7" xfId="16096" xr:uid="{00000000-0005-0000-0000-00008C3C0000}"/>
    <cellStyle name="Normal 2 2 4 10 7 2" xfId="16097" xr:uid="{00000000-0005-0000-0000-00008D3C0000}"/>
    <cellStyle name="Normal 2 2 4 10 8" xfId="16098" xr:uid="{00000000-0005-0000-0000-00008E3C0000}"/>
    <cellStyle name="Normal 2 2 4 10 8 2" xfId="16099" xr:uid="{00000000-0005-0000-0000-00008F3C0000}"/>
    <cellStyle name="Normal 2 2 4 10 9" xfId="16100" xr:uid="{00000000-0005-0000-0000-0000903C0000}"/>
    <cellStyle name="Normal 2 2 4 10 9 2" xfId="16101" xr:uid="{00000000-0005-0000-0000-0000913C0000}"/>
    <cellStyle name="Normal 2 2 4 11" xfId="16102" xr:uid="{00000000-0005-0000-0000-0000923C0000}"/>
    <cellStyle name="Normal 2 2 4 11 10" xfId="16103" xr:uid="{00000000-0005-0000-0000-0000933C0000}"/>
    <cellStyle name="Normal 2 2 4 11 10 2" xfId="16104" xr:uid="{00000000-0005-0000-0000-0000943C0000}"/>
    <cellStyle name="Normal 2 2 4 11 11" xfId="16105" xr:uid="{00000000-0005-0000-0000-0000953C0000}"/>
    <cellStyle name="Normal 2 2 4 11 2" xfId="16106" xr:uid="{00000000-0005-0000-0000-0000963C0000}"/>
    <cellStyle name="Normal 2 2 4 11 2 2" xfId="16107" xr:uid="{00000000-0005-0000-0000-0000973C0000}"/>
    <cellStyle name="Normal 2 2 4 11 3" xfId="16108" xr:uid="{00000000-0005-0000-0000-0000983C0000}"/>
    <cellStyle name="Normal 2 2 4 11 3 2" xfId="16109" xr:uid="{00000000-0005-0000-0000-0000993C0000}"/>
    <cellStyle name="Normal 2 2 4 11 4" xfId="16110" xr:uid="{00000000-0005-0000-0000-00009A3C0000}"/>
    <cellStyle name="Normal 2 2 4 11 4 2" xfId="16111" xr:uid="{00000000-0005-0000-0000-00009B3C0000}"/>
    <cellStyle name="Normal 2 2 4 11 5" xfId="16112" xr:uid="{00000000-0005-0000-0000-00009C3C0000}"/>
    <cellStyle name="Normal 2 2 4 11 5 2" xfId="16113" xr:uid="{00000000-0005-0000-0000-00009D3C0000}"/>
    <cellStyle name="Normal 2 2 4 11 6" xfId="16114" xr:uid="{00000000-0005-0000-0000-00009E3C0000}"/>
    <cellStyle name="Normal 2 2 4 11 6 2" xfId="16115" xr:uid="{00000000-0005-0000-0000-00009F3C0000}"/>
    <cellStyle name="Normal 2 2 4 11 7" xfId="16116" xr:uid="{00000000-0005-0000-0000-0000A03C0000}"/>
    <cellStyle name="Normal 2 2 4 11 7 2" xfId="16117" xr:uid="{00000000-0005-0000-0000-0000A13C0000}"/>
    <cellStyle name="Normal 2 2 4 11 8" xfId="16118" xr:uid="{00000000-0005-0000-0000-0000A23C0000}"/>
    <cellStyle name="Normal 2 2 4 11 8 2" xfId="16119" xr:uid="{00000000-0005-0000-0000-0000A33C0000}"/>
    <cellStyle name="Normal 2 2 4 11 9" xfId="16120" xr:uid="{00000000-0005-0000-0000-0000A43C0000}"/>
    <cellStyle name="Normal 2 2 4 11 9 2" xfId="16121" xr:uid="{00000000-0005-0000-0000-0000A53C0000}"/>
    <cellStyle name="Normal 2 2 4 12" xfId="16122" xr:uid="{00000000-0005-0000-0000-0000A63C0000}"/>
    <cellStyle name="Normal 2 2 4 12 2" xfId="16123" xr:uid="{00000000-0005-0000-0000-0000A73C0000}"/>
    <cellStyle name="Normal 2 2 4 13" xfId="16124" xr:uid="{00000000-0005-0000-0000-0000A83C0000}"/>
    <cellStyle name="Normal 2 2 4 13 2" xfId="16125" xr:uid="{00000000-0005-0000-0000-0000A93C0000}"/>
    <cellStyle name="Normal 2 2 4 14" xfId="16126" xr:uid="{00000000-0005-0000-0000-0000AA3C0000}"/>
    <cellStyle name="Normal 2 2 4 14 2" xfId="16127" xr:uid="{00000000-0005-0000-0000-0000AB3C0000}"/>
    <cellStyle name="Normal 2 2 4 15" xfId="16128" xr:uid="{00000000-0005-0000-0000-0000AC3C0000}"/>
    <cellStyle name="Normal 2 2 4 15 2" xfId="16129" xr:uid="{00000000-0005-0000-0000-0000AD3C0000}"/>
    <cellStyle name="Normal 2 2 4 16" xfId="16130" xr:uid="{00000000-0005-0000-0000-0000AE3C0000}"/>
    <cellStyle name="Normal 2 2 4 16 2" xfId="16131" xr:uid="{00000000-0005-0000-0000-0000AF3C0000}"/>
    <cellStyle name="Normal 2 2 4 17" xfId="16132" xr:uid="{00000000-0005-0000-0000-0000B03C0000}"/>
    <cellStyle name="Normal 2 2 4 17 2" xfId="16133" xr:uid="{00000000-0005-0000-0000-0000B13C0000}"/>
    <cellStyle name="Normal 2 2 4 18" xfId="16134" xr:uid="{00000000-0005-0000-0000-0000B23C0000}"/>
    <cellStyle name="Normal 2 2 4 18 2" xfId="16135" xr:uid="{00000000-0005-0000-0000-0000B33C0000}"/>
    <cellStyle name="Normal 2 2 4 19" xfId="16136" xr:uid="{00000000-0005-0000-0000-0000B43C0000}"/>
    <cellStyle name="Normal 2 2 4 19 2" xfId="16137" xr:uid="{00000000-0005-0000-0000-0000B53C0000}"/>
    <cellStyle name="Normal 2 2 4 2" xfId="424" xr:uid="{00000000-0005-0000-0000-0000B63C0000}"/>
    <cellStyle name="Normal 2 2 4 2 10" xfId="425" xr:uid="{00000000-0005-0000-0000-0000B73C0000}"/>
    <cellStyle name="Normal 2 2 4 2 2" xfId="426" xr:uid="{00000000-0005-0000-0000-0000B83C0000}"/>
    <cellStyle name="Normal 2 2 4 2 2 10" xfId="16138" xr:uid="{00000000-0005-0000-0000-0000B93C0000}"/>
    <cellStyle name="Normal 2 2 4 2 2 10 2" xfId="16139" xr:uid="{00000000-0005-0000-0000-0000BA3C0000}"/>
    <cellStyle name="Normal 2 2 4 2 2 11" xfId="16140" xr:uid="{00000000-0005-0000-0000-0000BB3C0000}"/>
    <cellStyle name="Normal 2 2 4 2 2 11 2" xfId="16141" xr:uid="{00000000-0005-0000-0000-0000BC3C0000}"/>
    <cellStyle name="Normal 2 2 4 2 2 12" xfId="16142" xr:uid="{00000000-0005-0000-0000-0000BD3C0000}"/>
    <cellStyle name="Normal 2 2 4 2 2 12 2" xfId="16143" xr:uid="{00000000-0005-0000-0000-0000BE3C0000}"/>
    <cellStyle name="Normal 2 2 4 2 2 13" xfId="16144" xr:uid="{00000000-0005-0000-0000-0000BF3C0000}"/>
    <cellStyle name="Normal 2 2 4 2 2 13 2" xfId="16145" xr:uid="{00000000-0005-0000-0000-0000C03C0000}"/>
    <cellStyle name="Normal 2 2 4 2 2 14" xfId="16146" xr:uid="{00000000-0005-0000-0000-0000C13C0000}"/>
    <cellStyle name="Normal 2 2 4 2 2 14 2" xfId="16147" xr:uid="{00000000-0005-0000-0000-0000C23C0000}"/>
    <cellStyle name="Normal 2 2 4 2 2 15" xfId="16148" xr:uid="{00000000-0005-0000-0000-0000C33C0000}"/>
    <cellStyle name="Normal 2 2 4 2 2 15 2" xfId="16149" xr:uid="{00000000-0005-0000-0000-0000C43C0000}"/>
    <cellStyle name="Normal 2 2 4 2 2 16" xfId="16150" xr:uid="{00000000-0005-0000-0000-0000C53C0000}"/>
    <cellStyle name="Normal 2 2 4 2 2 16 2" xfId="16151" xr:uid="{00000000-0005-0000-0000-0000C63C0000}"/>
    <cellStyle name="Normal 2 2 4 2 2 17" xfId="16152" xr:uid="{00000000-0005-0000-0000-0000C73C0000}"/>
    <cellStyle name="Normal 2 2 4 2 2 17 2" xfId="16153" xr:uid="{00000000-0005-0000-0000-0000C83C0000}"/>
    <cellStyle name="Normal 2 2 4 2 2 18" xfId="16154" xr:uid="{00000000-0005-0000-0000-0000C93C0000}"/>
    <cellStyle name="Normal 2 2 4 2 2 2" xfId="427" xr:uid="{00000000-0005-0000-0000-0000CA3C0000}"/>
    <cellStyle name="Normal 2 2 4 2 2 2 2" xfId="428" xr:uid="{00000000-0005-0000-0000-0000CB3C0000}"/>
    <cellStyle name="Normal 2 2 4 2 2 2 2 10" xfId="16155" xr:uid="{00000000-0005-0000-0000-0000CC3C0000}"/>
    <cellStyle name="Normal 2 2 4 2 2 2 2 10 2" xfId="16156" xr:uid="{00000000-0005-0000-0000-0000CD3C0000}"/>
    <cellStyle name="Normal 2 2 4 2 2 2 2 11" xfId="16157" xr:uid="{00000000-0005-0000-0000-0000CE3C0000}"/>
    <cellStyle name="Normal 2 2 4 2 2 2 2 11 2" xfId="16158" xr:uid="{00000000-0005-0000-0000-0000CF3C0000}"/>
    <cellStyle name="Normal 2 2 4 2 2 2 2 12" xfId="16159" xr:uid="{00000000-0005-0000-0000-0000D03C0000}"/>
    <cellStyle name="Normal 2 2 4 2 2 2 2 12 2" xfId="16160" xr:uid="{00000000-0005-0000-0000-0000D13C0000}"/>
    <cellStyle name="Normal 2 2 4 2 2 2 2 13" xfId="16161" xr:uid="{00000000-0005-0000-0000-0000D23C0000}"/>
    <cellStyle name="Normal 2 2 4 2 2 2 2 13 2" xfId="16162" xr:uid="{00000000-0005-0000-0000-0000D33C0000}"/>
    <cellStyle name="Normal 2 2 4 2 2 2 2 14" xfId="16163" xr:uid="{00000000-0005-0000-0000-0000D43C0000}"/>
    <cellStyle name="Normal 2 2 4 2 2 2 2 14 2" xfId="16164" xr:uid="{00000000-0005-0000-0000-0000D53C0000}"/>
    <cellStyle name="Normal 2 2 4 2 2 2 2 15" xfId="16165" xr:uid="{00000000-0005-0000-0000-0000D63C0000}"/>
    <cellStyle name="Normal 2 2 4 2 2 2 2 15 2" xfId="16166" xr:uid="{00000000-0005-0000-0000-0000D73C0000}"/>
    <cellStyle name="Normal 2 2 4 2 2 2 2 16" xfId="16167" xr:uid="{00000000-0005-0000-0000-0000D83C0000}"/>
    <cellStyle name="Normal 2 2 4 2 2 2 2 16 2" xfId="16168" xr:uid="{00000000-0005-0000-0000-0000D93C0000}"/>
    <cellStyle name="Normal 2 2 4 2 2 2 2 17" xfId="16169" xr:uid="{00000000-0005-0000-0000-0000DA3C0000}"/>
    <cellStyle name="Normal 2 2 4 2 2 2 2 2" xfId="429" xr:uid="{00000000-0005-0000-0000-0000DB3C0000}"/>
    <cellStyle name="Normal 2 2 4 2 2 2 2 2 2" xfId="430" xr:uid="{00000000-0005-0000-0000-0000DC3C0000}"/>
    <cellStyle name="Normal 2 2 4 2 2 2 2 3" xfId="431" xr:uid="{00000000-0005-0000-0000-0000DD3C0000}"/>
    <cellStyle name="Normal 2 2 4 2 2 2 2 3 2" xfId="432" xr:uid="{00000000-0005-0000-0000-0000DE3C0000}"/>
    <cellStyle name="Normal 2 2 4 2 2 2 2 4" xfId="433" xr:uid="{00000000-0005-0000-0000-0000DF3C0000}"/>
    <cellStyle name="Normal 2 2 4 2 2 2 2 4 2" xfId="434" xr:uid="{00000000-0005-0000-0000-0000E03C0000}"/>
    <cellStyle name="Normal 2 2 4 2 2 2 2 5" xfId="435" xr:uid="{00000000-0005-0000-0000-0000E13C0000}"/>
    <cellStyle name="Normal 2 2 4 2 2 2 2 5 2" xfId="436" xr:uid="{00000000-0005-0000-0000-0000E23C0000}"/>
    <cellStyle name="Normal 2 2 4 2 2 2 2 6" xfId="16170" xr:uid="{00000000-0005-0000-0000-0000E33C0000}"/>
    <cellStyle name="Normal 2 2 4 2 2 2 2 6 10" xfId="16171" xr:uid="{00000000-0005-0000-0000-0000E43C0000}"/>
    <cellStyle name="Normal 2 2 4 2 2 2 2 6 10 2" xfId="16172" xr:uid="{00000000-0005-0000-0000-0000E53C0000}"/>
    <cellStyle name="Normal 2 2 4 2 2 2 2 6 11" xfId="16173" xr:uid="{00000000-0005-0000-0000-0000E63C0000}"/>
    <cellStyle name="Normal 2 2 4 2 2 2 2 6 11 2" xfId="16174" xr:uid="{00000000-0005-0000-0000-0000E73C0000}"/>
    <cellStyle name="Normal 2 2 4 2 2 2 2 6 12" xfId="16175" xr:uid="{00000000-0005-0000-0000-0000E83C0000}"/>
    <cellStyle name="Normal 2 2 4 2 2 2 2 6 2" xfId="16176" xr:uid="{00000000-0005-0000-0000-0000E93C0000}"/>
    <cellStyle name="Normal 2 2 4 2 2 2 2 6 2 10" xfId="16177" xr:uid="{00000000-0005-0000-0000-0000EA3C0000}"/>
    <cellStyle name="Normal 2 2 4 2 2 2 2 6 2 10 2" xfId="16178" xr:uid="{00000000-0005-0000-0000-0000EB3C0000}"/>
    <cellStyle name="Normal 2 2 4 2 2 2 2 6 2 11" xfId="16179" xr:uid="{00000000-0005-0000-0000-0000EC3C0000}"/>
    <cellStyle name="Normal 2 2 4 2 2 2 2 6 2 2" xfId="16180" xr:uid="{00000000-0005-0000-0000-0000ED3C0000}"/>
    <cellStyle name="Normal 2 2 4 2 2 2 2 6 2 2 2" xfId="16181" xr:uid="{00000000-0005-0000-0000-0000EE3C0000}"/>
    <cellStyle name="Normal 2 2 4 2 2 2 2 6 2 3" xfId="16182" xr:uid="{00000000-0005-0000-0000-0000EF3C0000}"/>
    <cellStyle name="Normal 2 2 4 2 2 2 2 6 2 3 2" xfId="16183" xr:uid="{00000000-0005-0000-0000-0000F03C0000}"/>
    <cellStyle name="Normal 2 2 4 2 2 2 2 6 2 4" xfId="16184" xr:uid="{00000000-0005-0000-0000-0000F13C0000}"/>
    <cellStyle name="Normal 2 2 4 2 2 2 2 6 2 4 2" xfId="16185" xr:uid="{00000000-0005-0000-0000-0000F23C0000}"/>
    <cellStyle name="Normal 2 2 4 2 2 2 2 6 2 5" xfId="16186" xr:uid="{00000000-0005-0000-0000-0000F33C0000}"/>
    <cellStyle name="Normal 2 2 4 2 2 2 2 6 2 5 2" xfId="16187" xr:uid="{00000000-0005-0000-0000-0000F43C0000}"/>
    <cellStyle name="Normal 2 2 4 2 2 2 2 6 2 6" xfId="16188" xr:uid="{00000000-0005-0000-0000-0000F53C0000}"/>
    <cellStyle name="Normal 2 2 4 2 2 2 2 6 2 6 2" xfId="16189" xr:uid="{00000000-0005-0000-0000-0000F63C0000}"/>
    <cellStyle name="Normal 2 2 4 2 2 2 2 6 2 7" xfId="16190" xr:uid="{00000000-0005-0000-0000-0000F73C0000}"/>
    <cellStyle name="Normal 2 2 4 2 2 2 2 6 2 7 2" xfId="16191" xr:uid="{00000000-0005-0000-0000-0000F83C0000}"/>
    <cellStyle name="Normal 2 2 4 2 2 2 2 6 2 8" xfId="16192" xr:uid="{00000000-0005-0000-0000-0000F93C0000}"/>
    <cellStyle name="Normal 2 2 4 2 2 2 2 6 2 8 2" xfId="16193" xr:uid="{00000000-0005-0000-0000-0000FA3C0000}"/>
    <cellStyle name="Normal 2 2 4 2 2 2 2 6 2 9" xfId="16194" xr:uid="{00000000-0005-0000-0000-0000FB3C0000}"/>
    <cellStyle name="Normal 2 2 4 2 2 2 2 6 2 9 2" xfId="16195" xr:uid="{00000000-0005-0000-0000-0000FC3C0000}"/>
    <cellStyle name="Normal 2 2 4 2 2 2 2 6 3" xfId="16196" xr:uid="{00000000-0005-0000-0000-0000FD3C0000}"/>
    <cellStyle name="Normal 2 2 4 2 2 2 2 6 3 2" xfId="16197" xr:uid="{00000000-0005-0000-0000-0000FE3C0000}"/>
    <cellStyle name="Normal 2 2 4 2 2 2 2 6 4" xfId="16198" xr:uid="{00000000-0005-0000-0000-0000FF3C0000}"/>
    <cellStyle name="Normal 2 2 4 2 2 2 2 6 4 2" xfId="16199" xr:uid="{00000000-0005-0000-0000-0000003D0000}"/>
    <cellStyle name="Normal 2 2 4 2 2 2 2 6 5" xfId="16200" xr:uid="{00000000-0005-0000-0000-0000013D0000}"/>
    <cellStyle name="Normal 2 2 4 2 2 2 2 6 5 2" xfId="16201" xr:uid="{00000000-0005-0000-0000-0000023D0000}"/>
    <cellStyle name="Normal 2 2 4 2 2 2 2 6 6" xfId="16202" xr:uid="{00000000-0005-0000-0000-0000033D0000}"/>
    <cellStyle name="Normal 2 2 4 2 2 2 2 6 6 2" xfId="16203" xr:uid="{00000000-0005-0000-0000-0000043D0000}"/>
    <cellStyle name="Normal 2 2 4 2 2 2 2 6 7" xfId="16204" xr:uid="{00000000-0005-0000-0000-0000053D0000}"/>
    <cellStyle name="Normal 2 2 4 2 2 2 2 6 7 2" xfId="16205" xr:uid="{00000000-0005-0000-0000-0000063D0000}"/>
    <cellStyle name="Normal 2 2 4 2 2 2 2 6 8" xfId="16206" xr:uid="{00000000-0005-0000-0000-0000073D0000}"/>
    <cellStyle name="Normal 2 2 4 2 2 2 2 6 8 2" xfId="16207" xr:uid="{00000000-0005-0000-0000-0000083D0000}"/>
    <cellStyle name="Normal 2 2 4 2 2 2 2 6 9" xfId="16208" xr:uid="{00000000-0005-0000-0000-0000093D0000}"/>
    <cellStyle name="Normal 2 2 4 2 2 2 2 6 9 2" xfId="16209" xr:uid="{00000000-0005-0000-0000-00000A3D0000}"/>
    <cellStyle name="Normal 2 2 4 2 2 2 2 7" xfId="16210" xr:uid="{00000000-0005-0000-0000-00000B3D0000}"/>
    <cellStyle name="Normal 2 2 4 2 2 2 2 7 10" xfId="16211" xr:uid="{00000000-0005-0000-0000-00000C3D0000}"/>
    <cellStyle name="Normal 2 2 4 2 2 2 2 7 10 2" xfId="16212" xr:uid="{00000000-0005-0000-0000-00000D3D0000}"/>
    <cellStyle name="Normal 2 2 4 2 2 2 2 7 11" xfId="16213" xr:uid="{00000000-0005-0000-0000-00000E3D0000}"/>
    <cellStyle name="Normal 2 2 4 2 2 2 2 7 2" xfId="16214" xr:uid="{00000000-0005-0000-0000-00000F3D0000}"/>
    <cellStyle name="Normal 2 2 4 2 2 2 2 7 2 2" xfId="16215" xr:uid="{00000000-0005-0000-0000-0000103D0000}"/>
    <cellStyle name="Normal 2 2 4 2 2 2 2 7 3" xfId="16216" xr:uid="{00000000-0005-0000-0000-0000113D0000}"/>
    <cellStyle name="Normal 2 2 4 2 2 2 2 7 3 2" xfId="16217" xr:uid="{00000000-0005-0000-0000-0000123D0000}"/>
    <cellStyle name="Normal 2 2 4 2 2 2 2 7 4" xfId="16218" xr:uid="{00000000-0005-0000-0000-0000133D0000}"/>
    <cellStyle name="Normal 2 2 4 2 2 2 2 7 4 2" xfId="16219" xr:uid="{00000000-0005-0000-0000-0000143D0000}"/>
    <cellStyle name="Normal 2 2 4 2 2 2 2 7 5" xfId="16220" xr:uid="{00000000-0005-0000-0000-0000153D0000}"/>
    <cellStyle name="Normal 2 2 4 2 2 2 2 7 5 2" xfId="16221" xr:uid="{00000000-0005-0000-0000-0000163D0000}"/>
    <cellStyle name="Normal 2 2 4 2 2 2 2 7 6" xfId="16222" xr:uid="{00000000-0005-0000-0000-0000173D0000}"/>
    <cellStyle name="Normal 2 2 4 2 2 2 2 7 6 2" xfId="16223" xr:uid="{00000000-0005-0000-0000-0000183D0000}"/>
    <cellStyle name="Normal 2 2 4 2 2 2 2 7 7" xfId="16224" xr:uid="{00000000-0005-0000-0000-0000193D0000}"/>
    <cellStyle name="Normal 2 2 4 2 2 2 2 7 7 2" xfId="16225" xr:uid="{00000000-0005-0000-0000-00001A3D0000}"/>
    <cellStyle name="Normal 2 2 4 2 2 2 2 7 8" xfId="16226" xr:uid="{00000000-0005-0000-0000-00001B3D0000}"/>
    <cellStyle name="Normal 2 2 4 2 2 2 2 7 8 2" xfId="16227" xr:uid="{00000000-0005-0000-0000-00001C3D0000}"/>
    <cellStyle name="Normal 2 2 4 2 2 2 2 7 9" xfId="16228" xr:uid="{00000000-0005-0000-0000-00001D3D0000}"/>
    <cellStyle name="Normal 2 2 4 2 2 2 2 7 9 2" xfId="16229" xr:uid="{00000000-0005-0000-0000-00001E3D0000}"/>
    <cellStyle name="Normal 2 2 4 2 2 2 2 8" xfId="16230" xr:uid="{00000000-0005-0000-0000-00001F3D0000}"/>
    <cellStyle name="Normal 2 2 4 2 2 2 2 8 2" xfId="16231" xr:uid="{00000000-0005-0000-0000-0000203D0000}"/>
    <cellStyle name="Normal 2 2 4 2 2 2 2 9" xfId="16232" xr:uid="{00000000-0005-0000-0000-0000213D0000}"/>
    <cellStyle name="Normal 2 2 4 2 2 2 2 9 2" xfId="16233" xr:uid="{00000000-0005-0000-0000-0000223D0000}"/>
    <cellStyle name="Normal 2 2 4 2 2 2 3" xfId="437" xr:uid="{00000000-0005-0000-0000-0000233D0000}"/>
    <cellStyle name="Normal 2 2 4 2 2 2 3 10" xfId="16234" xr:uid="{00000000-0005-0000-0000-0000243D0000}"/>
    <cellStyle name="Normal 2 2 4 2 2 2 3 10 2" xfId="16235" xr:uid="{00000000-0005-0000-0000-0000253D0000}"/>
    <cellStyle name="Normal 2 2 4 2 2 2 3 11" xfId="16236" xr:uid="{00000000-0005-0000-0000-0000263D0000}"/>
    <cellStyle name="Normal 2 2 4 2 2 2 3 11 2" xfId="16237" xr:uid="{00000000-0005-0000-0000-0000273D0000}"/>
    <cellStyle name="Normal 2 2 4 2 2 2 3 12" xfId="16238" xr:uid="{00000000-0005-0000-0000-0000283D0000}"/>
    <cellStyle name="Normal 2 2 4 2 2 2 3 12 2" xfId="16239" xr:uid="{00000000-0005-0000-0000-0000293D0000}"/>
    <cellStyle name="Normal 2 2 4 2 2 2 3 13" xfId="16240" xr:uid="{00000000-0005-0000-0000-00002A3D0000}"/>
    <cellStyle name="Normal 2 2 4 2 2 2 3 2" xfId="16241" xr:uid="{00000000-0005-0000-0000-00002B3D0000}"/>
    <cellStyle name="Normal 2 2 4 2 2 2 3 2 10" xfId="16242" xr:uid="{00000000-0005-0000-0000-00002C3D0000}"/>
    <cellStyle name="Normal 2 2 4 2 2 2 3 2 10 2" xfId="16243" xr:uid="{00000000-0005-0000-0000-00002D3D0000}"/>
    <cellStyle name="Normal 2 2 4 2 2 2 3 2 11" xfId="16244" xr:uid="{00000000-0005-0000-0000-00002E3D0000}"/>
    <cellStyle name="Normal 2 2 4 2 2 2 3 2 11 2" xfId="16245" xr:uid="{00000000-0005-0000-0000-00002F3D0000}"/>
    <cellStyle name="Normal 2 2 4 2 2 2 3 2 12" xfId="16246" xr:uid="{00000000-0005-0000-0000-0000303D0000}"/>
    <cellStyle name="Normal 2 2 4 2 2 2 3 2 2" xfId="16247" xr:uid="{00000000-0005-0000-0000-0000313D0000}"/>
    <cellStyle name="Normal 2 2 4 2 2 2 3 2 2 10" xfId="16248" xr:uid="{00000000-0005-0000-0000-0000323D0000}"/>
    <cellStyle name="Normal 2 2 4 2 2 2 3 2 2 10 2" xfId="16249" xr:uid="{00000000-0005-0000-0000-0000333D0000}"/>
    <cellStyle name="Normal 2 2 4 2 2 2 3 2 2 11" xfId="16250" xr:uid="{00000000-0005-0000-0000-0000343D0000}"/>
    <cellStyle name="Normal 2 2 4 2 2 2 3 2 2 2" xfId="16251" xr:uid="{00000000-0005-0000-0000-0000353D0000}"/>
    <cellStyle name="Normal 2 2 4 2 2 2 3 2 2 2 2" xfId="16252" xr:uid="{00000000-0005-0000-0000-0000363D0000}"/>
    <cellStyle name="Normal 2 2 4 2 2 2 3 2 2 3" xfId="16253" xr:uid="{00000000-0005-0000-0000-0000373D0000}"/>
    <cellStyle name="Normal 2 2 4 2 2 2 3 2 2 3 2" xfId="16254" xr:uid="{00000000-0005-0000-0000-0000383D0000}"/>
    <cellStyle name="Normal 2 2 4 2 2 2 3 2 2 4" xfId="16255" xr:uid="{00000000-0005-0000-0000-0000393D0000}"/>
    <cellStyle name="Normal 2 2 4 2 2 2 3 2 2 4 2" xfId="16256" xr:uid="{00000000-0005-0000-0000-00003A3D0000}"/>
    <cellStyle name="Normal 2 2 4 2 2 2 3 2 2 5" xfId="16257" xr:uid="{00000000-0005-0000-0000-00003B3D0000}"/>
    <cellStyle name="Normal 2 2 4 2 2 2 3 2 2 5 2" xfId="16258" xr:uid="{00000000-0005-0000-0000-00003C3D0000}"/>
    <cellStyle name="Normal 2 2 4 2 2 2 3 2 2 6" xfId="16259" xr:uid="{00000000-0005-0000-0000-00003D3D0000}"/>
    <cellStyle name="Normal 2 2 4 2 2 2 3 2 2 6 2" xfId="16260" xr:uid="{00000000-0005-0000-0000-00003E3D0000}"/>
    <cellStyle name="Normal 2 2 4 2 2 2 3 2 2 7" xfId="16261" xr:uid="{00000000-0005-0000-0000-00003F3D0000}"/>
    <cellStyle name="Normal 2 2 4 2 2 2 3 2 2 7 2" xfId="16262" xr:uid="{00000000-0005-0000-0000-0000403D0000}"/>
    <cellStyle name="Normal 2 2 4 2 2 2 3 2 2 8" xfId="16263" xr:uid="{00000000-0005-0000-0000-0000413D0000}"/>
    <cellStyle name="Normal 2 2 4 2 2 2 3 2 2 8 2" xfId="16264" xr:uid="{00000000-0005-0000-0000-0000423D0000}"/>
    <cellStyle name="Normal 2 2 4 2 2 2 3 2 2 9" xfId="16265" xr:uid="{00000000-0005-0000-0000-0000433D0000}"/>
    <cellStyle name="Normal 2 2 4 2 2 2 3 2 2 9 2" xfId="16266" xr:uid="{00000000-0005-0000-0000-0000443D0000}"/>
    <cellStyle name="Normal 2 2 4 2 2 2 3 2 3" xfId="16267" xr:uid="{00000000-0005-0000-0000-0000453D0000}"/>
    <cellStyle name="Normal 2 2 4 2 2 2 3 2 3 2" xfId="16268" xr:uid="{00000000-0005-0000-0000-0000463D0000}"/>
    <cellStyle name="Normal 2 2 4 2 2 2 3 2 4" xfId="16269" xr:uid="{00000000-0005-0000-0000-0000473D0000}"/>
    <cellStyle name="Normal 2 2 4 2 2 2 3 2 4 2" xfId="16270" xr:uid="{00000000-0005-0000-0000-0000483D0000}"/>
    <cellStyle name="Normal 2 2 4 2 2 2 3 2 5" xfId="16271" xr:uid="{00000000-0005-0000-0000-0000493D0000}"/>
    <cellStyle name="Normal 2 2 4 2 2 2 3 2 5 2" xfId="16272" xr:uid="{00000000-0005-0000-0000-00004A3D0000}"/>
    <cellStyle name="Normal 2 2 4 2 2 2 3 2 6" xfId="16273" xr:uid="{00000000-0005-0000-0000-00004B3D0000}"/>
    <cellStyle name="Normal 2 2 4 2 2 2 3 2 6 2" xfId="16274" xr:uid="{00000000-0005-0000-0000-00004C3D0000}"/>
    <cellStyle name="Normal 2 2 4 2 2 2 3 2 7" xfId="16275" xr:uid="{00000000-0005-0000-0000-00004D3D0000}"/>
    <cellStyle name="Normal 2 2 4 2 2 2 3 2 7 2" xfId="16276" xr:uid="{00000000-0005-0000-0000-00004E3D0000}"/>
    <cellStyle name="Normal 2 2 4 2 2 2 3 2 8" xfId="16277" xr:uid="{00000000-0005-0000-0000-00004F3D0000}"/>
    <cellStyle name="Normal 2 2 4 2 2 2 3 2 8 2" xfId="16278" xr:uid="{00000000-0005-0000-0000-0000503D0000}"/>
    <cellStyle name="Normal 2 2 4 2 2 2 3 2 9" xfId="16279" xr:uid="{00000000-0005-0000-0000-0000513D0000}"/>
    <cellStyle name="Normal 2 2 4 2 2 2 3 2 9 2" xfId="16280" xr:uid="{00000000-0005-0000-0000-0000523D0000}"/>
    <cellStyle name="Normal 2 2 4 2 2 2 3 3" xfId="16281" xr:uid="{00000000-0005-0000-0000-0000533D0000}"/>
    <cellStyle name="Normal 2 2 4 2 2 2 3 3 10" xfId="16282" xr:uid="{00000000-0005-0000-0000-0000543D0000}"/>
    <cellStyle name="Normal 2 2 4 2 2 2 3 3 10 2" xfId="16283" xr:uid="{00000000-0005-0000-0000-0000553D0000}"/>
    <cellStyle name="Normal 2 2 4 2 2 2 3 3 11" xfId="16284" xr:uid="{00000000-0005-0000-0000-0000563D0000}"/>
    <cellStyle name="Normal 2 2 4 2 2 2 3 3 2" xfId="16285" xr:uid="{00000000-0005-0000-0000-0000573D0000}"/>
    <cellStyle name="Normal 2 2 4 2 2 2 3 3 2 2" xfId="16286" xr:uid="{00000000-0005-0000-0000-0000583D0000}"/>
    <cellStyle name="Normal 2 2 4 2 2 2 3 3 3" xfId="16287" xr:uid="{00000000-0005-0000-0000-0000593D0000}"/>
    <cellStyle name="Normal 2 2 4 2 2 2 3 3 3 2" xfId="16288" xr:uid="{00000000-0005-0000-0000-00005A3D0000}"/>
    <cellStyle name="Normal 2 2 4 2 2 2 3 3 4" xfId="16289" xr:uid="{00000000-0005-0000-0000-00005B3D0000}"/>
    <cellStyle name="Normal 2 2 4 2 2 2 3 3 4 2" xfId="16290" xr:uid="{00000000-0005-0000-0000-00005C3D0000}"/>
    <cellStyle name="Normal 2 2 4 2 2 2 3 3 5" xfId="16291" xr:uid="{00000000-0005-0000-0000-00005D3D0000}"/>
    <cellStyle name="Normal 2 2 4 2 2 2 3 3 5 2" xfId="16292" xr:uid="{00000000-0005-0000-0000-00005E3D0000}"/>
    <cellStyle name="Normal 2 2 4 2 2 2 3 3 6" xfId="16293" xr:uid="{00000000-0005-0000-0000-00005F3D0000}"/>
    <cellStyle name="Normal 2 2 4 2 2 2 3 3 6 2" xfId="16294" xr:uid="{00000000-0005-0000-0000-0000603D0000}"/>
    <cellStyle name="Normal 2 2 4 2 2 2 3 3 7" xfId="16295" xr:uid="{00000000-0005-0000-0000-0000613D0000}"/>
    <cellStyle name="Normal 2 2 4 2 2 2 3 3 7 2" xfId="16296" xr:uid="{00000000-0005-0000-0000-0000623D0000}"/>
    <cellStyle name="Normal 2 2 4 2 2 2 3 3 8" xfId="16297" xr:uid="{00000000-0005-0000-0000-0000633D0000}"/>
    <cellStyle name="Normal 2 2 4 2 2 2 3 3 8 2" xfId="16298" xr:uid="{00000000-0005-0000-0000-0000643D0000}"/>
    <cellStyle name="Normal 2 2 4 2 2 2 3 3 9" xfId="16299" xr:uid="{00000000-0005-0000-0000-0000653D0000}"/>
    <cellStyle name="Normal 2 2 4 2 2 2 3 3 9 2" xfId="16300" xr:uid="{00000000-0005-0000-0000-0000663D0000}"/>
    <cellStyle name="Normal 2 2 4 2 2 2 3 4" xfId="16301" xr:uid="{00000000-0005-0000-0000-0000673D0000}"/>
    <cellStyle name="Normal 2 2 4 2 2 2 3 4 2" xfId="16302" xr:uid="{00000000-0005-0000-0000-0000683D0000}"/>
    <cellStyle name="Normal 2 2 4 2 2 2 3 5" xfId="16303" xr:uid="{00000000-0005-0000-0000-0000693D0000}"/>
    <cellStyle name="Normal 2 2 4 2 2 2 3 5 2" xfId="16304" xr:uid="{00000000-0005-0000-0000-00006A3D0000}"/>
    <cellStyle name="Normal 2 2 4 2 2 2 3 6" xfId="16305" xr:uid="{00000000-0005-0000-0000-00006B3D0000}"/>
    <cellStyle name="Normal 2 2 4 2 2 2 3 6 2" xfId="16306" xr:uid="{00000000-0005-0000-0000-00006C3D0000}"/>
    <cellStyle name="Normal 2 2 4 2 2 2 3 7" xfId="16307" xr:uid="{00000000-0005-0000-0000-00006D3D0000}"/>
    <cellStyle name="Normal 2 2 4 2 2 2 3 7 2" xfId="16308" xr:uid="{00000000-0005-0000-0000-00006E3D0000}"/>
    <cellStyle name="Normal 2 2 4 2 2 2 3 8" xfId="16309" xr:uid="{00000000-0005-0000-0000-00006F3D0000}"/>
    <cellStyle name="Normal 2 2 4 2 2 2 3 8 2" xfId="16310" xr:uid="{00000000-0005-0000-0000-0000703D0000}"/>
    <cellStyle name="Normal 2 2 4 2 2 2 3 9" xfId="16311" xr:uid="{00000000-0005-0000-0000-0000713D0000}"/>
    <cellStyle name="Normal 2 2 4 2 2 2 3 9 2" xfId="16312" xr:uid="{00000000-0005-0000-0000-0000723D0000}"/>
    <cellStyle name="Normal 2 2 4 2 2 2 4" xfId="438" xr:uid="{00000000-0005-0000-0000-0000733D0000}"/>
    <cellStyle name="Normal 2 2 4 2 2 2 4 10" xfId="16313" xr:uid="{00000000-0005-0000-0000-0000743D0000}"/>
    <cellStyle name="Normal 2 2 4 2 2 2 4 10 2" xfId="16314" xr:uid="{00000000-0005-0000-0000-0000753D0000}"/>
    <cellStyle name="Normal 2 2 4 2 2 2 4 11" xfId="16315" xr:uid="{00000000-0005-0000-0000-0000763D0000}"/>
    <cellStyle name="Normal 2 2 4 2 2 2 4 11 2" xfId="16316" xr:uid="{00000000-0005-0000-0000-0000773D0000}"/>
    <cellStyle name="Normal 2 2 4 2 2 2 4 12" xfId="16317" xr:uid="{00000000-0005-0000-0000-0000783D0000}"/>
    <cellStyle name="Normal 2 2 4 2 2 2 4 12 2" xfId="16318" xr:uid="{00000000-0005-0000-0000-0000793D0000}"/>
    <cellStyle name="Normal 2 2 4 2 2 2 4 13" xfId="16319" xr:uid="{00000000-0005-0000-0000-00007A3D0000}"/>
    <cellStyle name="Normal 2 2 4 2 2 2 4 2" xfId="16320" xr:uid="{00000000-0005-0000-0000-00007B3D0000}"/>
    <cellStyle name="Normal 2 2 4 2 2 2 4 2 10" xfId="16321" xr:uid="{00000000-0005-0000-0000-00007C3D0000}"/>
    <cellStyle name="Normal 2 2 4 2 2 2 4 2 10 2" xfId="16322" xr:uid="{00000000-0005-0000-0000-00007D3D0000}"/>
    <cellStyle name="Normal 2 2 4 2 2 2 4 2 11" xfId="16323" xr:uid="{00000000-0005-0000-0000-00007E3D0000}"/>
    <cellStyle name="Normal 2 2 4 2 2 2 4 2 11 2" xfId="16324" xr:uid="{00000000-0005-0000-0000-00007F3D0000}"/>
    <cellStyle name="Normal 2 2 4 2 2 2 4 2 12" xfId="16325" xr:uid="{00000000-0005-0000-0000-0000803D0000}"/>
    <cellStyle name="Normal 2 2 4 2 2 2 4 2 2" xfId="16326" xr:uid="{00000000-0005-0000-0000-0000813D0000}"/>
    <cellStyle name="Normal 2 2 4 2 2 2 4 2 2 10" xfId="16327" xr:uid="{00000000-0005-0000-0000-0000823D0000}"/>
    <cellStyle name="Normal 2 2 4 2 2 2 4 2 2 10 2" xfId="16328" xr:uid="{00000000-0005-0000-0000-0000833D0000}"/>
    <cellStyle name="Normal 2 2 4 2 2 2 4 2 2 11" xfId="16329" xr:uid="{00000000-0005-0000-0000-0000843D0000}"/>
    <cellStyle name="Normal 2 2 4 2 2 2 4 2 2 2" xfId="16330" xr:uid="{00000000-0005-0000-0000-0000853D0000}"/>
    <cellStyle name="Normal 2 2 4 2 2 2 4 2 2 2 2" xfId="16331" xr:uid="{00000000-0005-0000-0000-0000863D0000}"/>
    <cellStyle name="Normal 2 2 4 2 2 2 4 2 2 3" xfId="16332" xr:uid="{00000000-0005-0000-0000-0000873D0000}"/>
    <cellStyle name="Normal 2 2 4 2 2 2 4 2 2 3 2" xfId="16333" xr:uid="{00000000-0005-0000-0000-0000883D0000}"/>
    <cellStyle name="Normal 2 2 4 2 2 2 4 2 2 4" xfId="16334" xr:uid="{00000000-0005-0000-0000-0000893D0000}"/>
    <cellStyle name="Normal 2 2 4 2 2 2 4 2 2 4 2" xfId="16335" xr:uid="{00000000-0005-0000-0000-00008A3D0000}"/>
    <cellStyle name="Normal 2 2 4 2 2 2 4 2 2 5" xfId="16336" xr:uid="{00000000-0005-0000-0000-00008B3D0000}"/>
    <cellStyle name="Normal 2 2 4 2 2 2 4 2 2 5 2" xfId="16337" xr:uid="{00000000-0005-0000-0000-00008C3D0000}"/>
    <cellStyle name="Normal 2 2 4 2 2 2 4 2 2 6" xfId="16338" xr:uid="{00000000-0005-0000-0000-00008D3D0000}"/>
    <cellStyle name="Normal 2 2 4 2 2 2 4 2 2 6 2" xfId="16339" xr:uid="{00000000-0005-0000-0000-00008E3D0000}"/>
    <cellStyle name="Normal 2 2 4 2 2 2 4 2 2 7" xfId="16340" xr:uid="{00000000-0005-0000-0000-00008F3D0000}"/>
    <cellStyle name="Normal 2 2 4 2 2 2 4 2 2 7 2" xfId="16341" xr:uid="{00000000-0005-0000-0000-0000903D0000}"/>
    <cellStyle name="Normal 2 2 4 2 2 2 4 2 2 8" xfId="16342" xr:uid="{00000000-0005-0000-0000-0000913D0000}"/>
    <cellStyle name="Normal 2 2 4 2 2 2 4 2 2 8 2" xfId="16343" xr:uid="{00000000-0005-0000-0000-0000923D0000}"/>
    <cellStyle name="Normal 2 2 4 2 2 2 4 2 2 9" xfId="16344" xr:uid="{00000000-0005-0000-0000-0000933D0000}"/>
    <cellStyle name="Normal 2 2 4 2 2 2 4 2 2 9 2" xfId="16345" xr:uid="{00000000-0005-0000-0000-0000943D0000}"/>
    <cellStyle name="Normal 2 2 4 2 2 2 4 2 3" xfId="16346" xr:uid="{00000000-0005-0000-0000-0000953D0000}"/>
    <cellStyle name="Normal 2 2 4 2 2 2 4 2 3 2" xfId="16347" xr:uid="{00000000-0005-0000-0000-0000963D0000}"/>
    <cellStyle name="Normal 2 2 4 2 2 2 4 2 4" xfId="16348" xr:uid="{00000000-0005-0000-0000-0000973D0000}"/>
    <cellStyle name="Normal 2 2 4 2 2 2 4 2 4 2" xfId="16349" xr:uid="{00000000-0005-0000-0000-0000983D0000}"/>
    <cellStyle name="Normal 2 2 4 2 2 2 4 2 5" xfId="16350" xr:uid="{00000000-0005-0000-0000-0000993D0000}"/>
    <cellStyle name="Normal 2 2 4 2 2 2 4 2 5 2" xfId="16351" xr:uid="{00000000-0005-0000-0000-00009A3D0000}"/>
    <cellStyle name="Normal 2 2 4 2 2 2 4 2 6" xfId="16352" xr:uid="{00000000-0005-0000-0000-00009B3D0000}"/>
    <cellStyle name="Normal 2 2 4 2 2 2 4 2 6 2" xfId="16353" xr:uid="{00000000-0005-0000-0000-00009C3D0000}"/>
    <cellStyle name="Normal 2 2 4 2 2 2 4 2 7" xfId="16354" xr:uid="{00000000-0005-0000-0000-00009D3D0000}"/>
    <cellStyle name="Normal 2 2 4 2 2 2 4 2 7 2" xfId="16355" xr:uid="{00000000-0005-0000-0000-00009E3D0000}"/>
    <cellStyle name="Normal 2 2 4 2 2 2 4 2 8" xfId="16356" xr:uid="{00000000-0005-0000-0000-00009F3D0000}"/>
    <cellStyle name="Normal 2 2 4 2 2 2 4 2 8 2" xfId="16357" xr:uid="{00000000-0005-0000-0000-0000A03D0000}"/>
    <cellStyle name="Normal 2 2 4 2 2 2 4 2 9" xfId="16358" xr:uid="{00000000-0005-0000-0000-0000A13D0000}"/>
    <cellStyle name="Normal 2 2 4 2 2 2 4 2 9 2" xfId="16359" xr:uid="{00000000-0005-0000-0000-0000A23D0000}"/>
    <cellStyle name="Normal 2 2 4 2 2 2 4 3" xfId="16360" xr:uid="{00000000-0005-0000-0000-0000A33D0000}"/>
    <cellStyle name="Normal 2 2 4 2 2 2 4 3 10" xfId="16361" xr:uid="{00000000-0005-0000-0000-0000A43D0000}"/>
    <cellStyle name="Normal 2 2 4 2 2 2 4 3 10 2" xfId="16362" xr:uid="{00000000-0005-0000-0000-0000A53D0000}"/>
    <cellStyle name="Normal 2 2 4 2 2 2 4 3 11" xfId="16363" xr:uid="{00000000-0005-0000-0000-0000A63D0000}"/>
    <cellStyle name="Normal 2 2 4 2 2 2 4 3 2" xfId="16364" xr:uid="{00000000-0005-0000-0000-0000A73D0000}"/>
    <cellStyle name="Normal 2 2 4 2 2 2 4 3 2 2" xfId="16365" xr:uid="{00000000-0005-0000-0000-0000A83D0000}"/>
    <cellStyle name="Normal 2 2 4 2 2 2 4 3 3" xfId="16366" xr:uid="{00000000-0005-0000-0000-0000A93D0000}"/>
    <cellStyle name="Normal 2 2 4 2 2 2 4 3 3 2" xfId="16367" xr:uid="{00000000-0005-0000-0000-0000AA3D0000}"/>
    <cellStyle name="Normal 2 2 4 2 2 2 4 3 4" xfId="16368" xr:uid="{00000000-0005-0000-0000-0000AB3D0000}"/>
    <cellStyle name="Normal 2 2 4 2 2 2 4 3 4 2" xfId="16369" xr:uid="{00000000-0005-0000-0000-0000AC3D0000}"/>
    <cellStyle name="Normal 2 2 4 2 2 2 4 3 5" xfId="16370" xr:uid="{00000000-0005-0000-0000-0000AD3D0000}"/>
    <cellStyle name="Normal 2 2 4 2 2 2 4 3 5 2" xfId="16371" xr:uid="{00000000-0005-0000-0000-0000AE3D0000}"/>
    <cellStyle name="Normal 2 2 4 2 2 2 4 3 6" xfId="16372" xr:uid="{00000000-0005-0000-0000-0000AF3D0000}"/>
    <cellStyle name="Normal 2 2 4 2 2 2 4 3 6 2" xfId="16373" xr:uid="{00000000-0005-0000-0000-0000B03D0000}"/>
    <cellStyle name="Normal 2 2 4 2 2 2 4 3 7" xfId="16374" xr:uid="{00000000-0005-0000-0000-0000B13D0000}"/>
    <cellStyle name="Normal 2 2 4 2 2 2 4 3 7 2" xfId="16375" xr:uid="{00000000-0005-0000-0000-0000B23D0000}"/>
    <cellStyle name="Normal 2 2 4 2 2 2 4 3 8" xfId="16376" xr:uid="{00000000-0005-0000-0000-0000B33D0000}"/>
    <cellStyle name="Normal 2 2 4 2 2 2 4 3 8 2" xfId="16377" xr:uid="{00000000-0005-0000-0000-0000B43D0000}"/>
    <cellStyle name="Normal 2 2 4 2 2 2 4 3 9" xfId="16378" xr:uid="{00000000-0005-0000-0000-0000B53D0000}"/>
    <cellStyle name="Normal 2 2 4 2 2 2 4 3 9 2" xfId="16379" xr:uid="{00000000-0005-0000-0000-0000B63D0000}"/>
    <cellStyle name="Normal 2 2 4 2 2 2 4 4" xfId="16380" xr:uid="{00000000-0005-0000-0000-0000B73D0000}"/>
    <cellStyle name="Normal 2 2 4 2 2 2 4 4 2" xfId="16381" xr:uid="{00000000-0005-0000-0000-0000B83D0000}"/>
    <cellStyle name="Normal 2 2 4 2 2 2 4 5" xfId="16382" xr:uid="{00000000-0005-0000-0000-0000B93D0000}"/>
    <cellStyle name="Normal 2 2 4 2 2 2 4 5 2" xfId="16383" xr:uid="{00000000-0005-0000-0000-0000BA3D0000}"/>
    <cellStyle name="Normal 2 2 4 2 2 2 4 6" xfId="16384" xr:uid="{00000000-0005-0000-0000-0000BB3D0000}"/>
    <cellStyle name="Normal 2 2 4 2 2 2 4 6 2" xfId="16385" xr:uid="{00000000-0005-0000-0000-0000BC3D0000}"/>
    <cellStyle name="Normal 2 2 4 2 2 2 4 7" xfId="16386" xr:uid="{00000000-0005-0000-0000-0000BD3D0000}"/>
    <cellStyle name="Normal 2 2 4 2 2 2 4 7 2" xfId="16387" xr:uid="{00000000-0005-0000-0000-0000BE3D0000}"/>
    <cellStyle name="Normal 2 2 4 2 2 2 4 8" xfId="16388" xr:uid="{00000000-0005-0000-0000-0000BF3D0000}"/>
    <cellStyle name="Normal 2 2 4 2 2 2 4 8 2" xfId="16389" xr:uid="{00000000-0005-0000-0000-0000C03D0000}"/>
    <cellStyle name="Normal 2 2 4 2 2 2 4 9" xfId="16390" xr:uid="{00000000-0005-0000-0000-0000C13D0000}"/>
    <cellStyle name="Normal 2 2 4 2 2 2 4 9 2" xfId="16391" xr:uid="{00000000-0005-0000-0000-0000C23D0000}"/>
    <cellStyle name="Normal 2 2 4 2 2 2 5" xfId="439" xr:uid="{00000000-0005-0000-0000-0000C33D0000}"/>
    <cellStyle name="Normal 2 2 4 2 2 2 5 10" xfId="16392" xr:uid="{00000000-0005-0000-0000-0000C43D0000}"/>
    <cellStyle name="Normal 2 2 4 2 2 2 5 10 2" xfId="16393" xr:uid="{00000000-0005-0000-0000-0000C53D0000}"/>
    <cellStyle name="Normal 2 2 4 2 2 2 5 11" xfId="16394" xr:uid="{00000000-0005-0000-0000-0000C63D0000}"/>
    <cellStyle name="Normal 2 2 4 2 2 2 5 11 2" xfId="16395" xr:uid="{00000000-0005-0000-0000-0000C73D0000}"/>
    <cellStyle name="Normal 2 2 4 2 2 2 5 12" xfId="16396" xr:uid="{00000000-0005-0000-0000-0000C83D0000}"/>
    <cellStyle name="Normal 2 2 4 2 2 2 5 12 2" xfId="16397" xr:uid="{00000000-0005-0000-0000-0000C93D0000}"/>
    <cellStyle name="Normal 2 2 4 2 2 2 5 13" xfId="16398" xr:uid="{00000000-0005-0000-0000-0000CA3D0000}"/>
    <cellStyle name="Normal 2 2 4 2 2 2 5 2" xfId="16399" xr:uid="{00000000-0005-0000-0000-0000CB3D0000}"/>
    <cellStyle name="Normal 2 2 4 2 2 2 5 2 10" xfId="16400" xr:uid="{00000000-0005-0000-0000-0000CC3D0000}"/>
    <cellStyle name="Normal 2 2 4 2 2 2 5 2 10 2" xfId="16401" xr:uid="{00000000-0005-0000-0000-0000CD3D0000}"/>
    <cellStyle name="Normal 2 2 4 2 2 2 5 2 11" xfId="16402" xr:uid="{00000000-0005-0000-0000-0000CE3D0000}"/>
    <cellStyle name="Normal 2 2 4 2 2 2 5 2 11 2" xfId="16403" xr:uid="{00000000-0005-0000-0000-0000CF3D0000}"/>
    <cellStyle name="Normal 2 2 4 2 2 2 5 2 12" xfId="16404" xr:uid="{00000000-0005-0000-0000-0000D03D0000}"/>
    <cellStyle name="Normal 2 2 4 2 2 2 5 2 2" xfId="16405" xr:uid="{00000000-0005-0000-0000-0000D13D0000}"/>
    <cellStyle name="Normal 2 2 4 2 2 2 5 2 2 10" xfId="16406" xr:uid="{00000000-0005-0000-0000-0000D23D0000}"/>
    <cellStyle name="Normal 2 2 4 2 2 2 5 2 2 10 2" xfId="16407" xr:uid="{00000000-0005-0000-0000-0000D33D0000}"/>
    <cellStyle name="Normal 2 2 4 2 2 2 5 2 2 11" xfId="16408" xr:uid="{00000000-0005-0000-0000-0000D43D0000}"/>
    <cellStyle name="Normal 2 2 4 2 2 2 5 2 2 2" xfId="16409" xr:uid="{00000000-0005-0000-0000-0000D53D0000}"/>
    <cellStyle name="Normal 2 2 4 2 2 2 5 2 2 2 2" xfId="16410" xr:uid="{00000000-0005-0000-0000-0000D63D0000}"/>
    <cellStyle name="Normal 2 2 4 2 2 2 5 2 2 3" xfId="16411" xr:uid="{00000000-0005-0000-0000-0000D73D0000}"/>
    <cellStyle name="Normal 2 2 4 2 2 2 5 2 2 3 2" xfId="16412" xr:uid="{00000000-0005-0000-0000-0000D83D0000}"/>
    <cellStyle name="Normal 2 2 4 2 2 2 5 2 2 4" xfId="16413" xr:uid="{00000000-0005-0000-0000-0000D93D0000}"/>
    <cellStyle name="Normal 2 2 4 2 2 2 5 2 2 4 2" xfId="16414" xr:uid="{00000000-0005-0000-0000-0000DA3D0000}"/>
    <cellStyle name="Normal 2 2 4 2 2 2 5 2 2 5" xfId="16415" xr:uid="{00000000-0005-0000-0000-0000DB3D0000}"/>
    <cellStyle name="Normal 2 2 4 2 2 2 5 2 2 5 2" xfId="16416" xr:uid="{00000000-0005-0000-0000-0000DC3D0000}"/>
    <cellStyle name="Normal 2 2 4 2 2 2 5 2 2 6" xfId="16417" xr:uid="{00000000-0005-0000-0000-0000DD3D0000}"/>
    <cellStyle name="Normal 2 2 4 2 2 2 5 2 2 6 2" xfId="16418" xr:uid="{00000000-0005-0000-0000-0000DE3D0000}"/>
    <cellStyle name="Normal 2 2 4 2 2 2 5 2 2 7" xfId="16419" xr:uid="{00000000-0005-0000-0000-0000DF3D0000}"/>
    <cellStyle name="Normal 2 2 4 2 2 2 5 2 2 7 2" xfId="16420" xr:uid="{00000000-0005-0000-0000-0000E03D0000}"/>
    <cellStyle name="Normal 2 2 4 2 2 2 5 2 2 8" xfId="16421" xr:uid="{00000000-0005-0000-0000-0000E13D0000}"/>
    <cellStyle name="Normal 2 2 4 2 2 2 5 2 2 8 2" xfId="16422" xr:uid="{00000000-0005-0000-0000-0000E23D0000}"/>
    <cellStyle name="Normal 2 2 4 2 2 2 5 2 2 9" xfId="16423" xr:uid="{00000000-0005-0000-0000-0000E33D0000}"/>
    <cellStyle name="Normal 2 2 4 2 2 2 5 2 2 9 2" xfId="16424" xr:uid="{00000000-0005-0000-0000-0000E43D0000}"/>
    <cellStyle name="Normal 2 2 4 2 2 2 5 2 3" xfId="16425" xr:uid="{00000000-0005-0000-0000-0000E53D0000}"/>
    <cellStyle name="Normal 2 2 4 2 2 2 5 2 3 2" xfId="16426" xr:uid="{00000000-0005-0000-0000-0000E63D0000}"/>
    <cellStyle name="Normal 2 2 4 2 2 2 5 2 4" xfId="16427" xr:uid="{00000000-0005-0000-0000-0000E73D0000}"/>
    <cellStyle name="Normal 2 2 4 2 2 2 5 2 4 2" xfId="16428" xr:uid="{00000000-0005-0000-0000-0000E83D0000}"/>
    <cellStyle name="Normal 2 2 4 2 2 2 5 2 5" xfId="16429" xr:uid="{00000000-0005-0000-0000-0000E93D0000}"/>
    <cellStyle name="Normal 2 2 4 2 2 2 5 2 5 2" xfId="16430" xr:uid="{00000000-0005-0000-0000-0000EA3D0000}"/>
    <cellStyle name="Normal 2 2 4 2 2 2 5 2 6" xfId="16431" xr:uid="{00000000-0005-0000-0000-0000EB3D0000}"/>
    <cellStyle name="Normal 2 2 4 2 2 2 5 2 6 2" xfId="16432" xr:uid="{00000000-0005-0000-0000-0000EC3D0000}"/>
    <cellStyle name="Normal 2 2 4 2 2 2 5 2 7" xfId="16433" xr:uid="{00000000-0005-0000-0000-0000ED3D0000}"/>
    <cellStyle name="Normal 2 2 4 2 2 2 5 2 7 2" xfId="16434" xr:uid="{00000000-0005-0000-0000-0000EE3D0000}"/>
    <cellStyle name="Normal 2 2 4 2 2 2 5 2 8" xfId="16435" xr:uid="{00000000-0005-0000-0000-0000EF3D0000}"/>
    <cellStyle name="Normal 2 2 4 2 2 2 5 2 8 2" xfId="16436" xr:uid="{00000000-0005-0000-0000-0000F03D0000}"/>
    <cellStyle name="Normal 2 2 4 2 2 2 5 2 9" xfId="16437" xr:uid="{00000000-0005-0000-0000-0000F13D0000}"/>
    <cellStyle name="Normal 2 2 4 2 2 2 5 2 9 2" xfId="16438" xr:uid="{00000000-0005-0000-0000-0000F23D0000}"/>
    <cellStyle name="Normal 2 2 4 2 2 2 5 3" xfId="16439" xr:uid="{00000000-0005-0000-0000-0000F33D0000}"/>
    <cellStyle name="Normal 2 2 4 2 2 2 5 3 10" xfId="16440" xr:uid="{00000000-0005-0000-0000-0000F43D0000}"/>
    <cellStyle name="Normal 2 2 4 2 2 2 5 3 10 2" xfId="16441" xr:uid="{00000000-0005-0000-0000-0000F53D0000}"/>
    <cellStyle name="Normal 2 2 4 2 2 2 5 3 11" xfId="16442" xr:uid="{00000000-0005-0000-0000-0000F63D0000}"/>
    <cellStyle name="Normal 2 2 4 2 2 2 5 3 2" xfId="16443" xr:uid="{00000000-0005-0000-0000-0000F73D0000}"/>
    <cellStyle name="Normal 2 2 4 2 2 2 5 3 2 2" xfId="16444" xr:uid="{00000000-0005-0000-0000-0000F83D0000}"/>
    <cellStyle name="Normal 2 2 4 2 2 2 5 3 3" xfId="16445" xr:uid="{00000000-0005-0000-0000-0000F93D0000}"/>
    <cellStyle name="Normal 2 2 4 2 2 2 5 3 3 2" xfId="16446" xr:uid="{00000000-0005-0000-0000-0000FA3D0000}"/>
    <cellStyle name="Normal 2 2 4 2 2 2 5 3 4" xfId="16447" xr:uid="{00000000-0005-0000-0000-0000FB3D0000}"/>
    <cellStyle name="Normal 2 2 4 2 2 2 5 3 4 2" xfId="16448" xr:uid="{00000000-0005-0000-0000-0000FC3D0000}"/>
    <cellStyle name="Normal 2 2 4 2 2 2 5 3 5" xfId="16449" xr:uid="{00000000-0005-0000-0000-0000FD3D0000}"/>
    <cellStyle name="Normal 2 2 4 2 2 2 5 3 5 2" xfId="16450" xr:uid="{00000000-0005-0000-0000-0000FE3D0000}"/>
    <cellStyle name="Normal 2 2 4 2 2 2 5 3 6" xfId="16451" xr:uid="{00000000-0005-0000-0000-0000FF3D0000}"/>
    <cellStyle name="Normal 2 2 4 2 2 2 5 3 6 2" xfId="16452" xr:uid="{00000000-0005-0000-0000-0000003E0000}"/>
    <cellStyle name="Normal 2 2 4 2 2 2 5 3 7" xfId="16453" xr:uid="{00000000-0005-0000-0000-0000013E0000}"/>
    <cellStyle name="Normal 2 2 4 2 2 2 5 3 7 2" xfId="16454" xr:uid="{00000000-0005-0000-0000-0000023E0000}"/>
    <cellStyle name="Normal 2 2 4 2 2 2 5 3 8" xfId="16455" xr:uid="{00000000-0005-0000-0000-0000033E0000}"/>
    <cellStyle name="Normal 2 2 4 2 2 2 5 3 8 2" xfId="16456" xr:uid="{00000000-0005-0000-0000-0000043E0000}"/>
    <cellStyle name="Normal 2 2 4 2 2 2 5 3 9" xfId="16457" xr:uid="{00000000-0005-0000-0000-0000053E0000}"/>
    <cellStyle name="Normal 2 2 4 2 2 2 5 3 9 2" xfId="16458" xr:uid="{00000000-0005-0000-0000-0000063E0000}"/>
    <cellStyle name="Normal 2 2 4 2 2 2 5 4" xfId="16459" xr:uid="{00000000-0005-0000-0000-0000073E0000}"/>
    <cellStyle name="Normal 2 2 4 2 2 2 5 4 2" xfId="16460" xr:uid="{00000000-0005-0000-0000-0000083E0000}"/>
    <cellStyle name="Normal 2 2 4 2 2 2 5 5" xfId="16461" xr:uid="{00000000-0005-0000-0000-0000093E0000}"/>
    <cellStyle name="Normal 2 2 4 2 2 2 5 5 2" xfId="16462" xr:uid="{00000000-0005-0000-0000-00000A3E0000}"/>
    <cellStyle name="Normal 2 2 4 2 2 2 5 6" xfId="16463" xr:uid="{00000000-0005-0000-0000-00000B3E0000}"/>
    <cellStyle name="Normal 2 2 4 2 2 2 5 6 2" xfId="16464" xr:uid="{00000000-0005-0000-0000-00000C3E0000}"/>
    <cellStyle name="Normal 2 2 4 2 2 2 5 7" xfId="16465" xr:uid="{00000000-0005-0000-0000-00000D3E0000}"/>
    <cellStyle name="Normal 2 2 4 2 2 2 5 7 2" xfId="16466" xr:uid="{00000000-0005-0000-0000-00000E3E0000}"/>
    <cellStyle name="Normal 2 2 4 2 2 2 5 8" xfId="16467" xr:uid="{00000000-0005-0000-0000-00000F3E0000}"/>
    <cellStyle name="Normal 2 2 4 2 2 2 5 8 2" xfId="16468" xr:uid="{00000000-0005-0000-0000-0000103E0000}"/>
    <cellStyle name="Normal 2 2 4 2 2 2 5 9" xfId="16469" xr:uid="{00000000-0005-0000-0000-0000113E0000}"/>
    <cellStyle name="Normal 2 2 4 2 2 2 5 9 2" xfId="16470" xr:uid="{00000000-0005-0000-0000-0000123E0000}"/>
    <cellStyle name="Normal 2 2 4 2 2 2 6" xfId="440" xr:uid="{00000000-0005-0000-0000-0000133E0000}"/>
    <cellStyle name="Normal 2 2 4 2 2 3" xfId="441" xr:uid="{00000000-0005-0000-0000-0000143E0000}"/>
    <cellStyle name="Normal 2 2 4 2 2 3 2" xfId="442" xr:uid="{00000000-0005-0000-0000-0000153E0000}"/>
    <cellStyle name="Normal 2 2 4 2 2 4" xfId="443" xr:uid="{00000000-0005-0000-0000-0000163E0000}"/>
    <cellStyle name="Normal 2 2 4 2 2 4 2" xfId="444" xr:uid="{00000000-0005-0000-0000-0000173E0000}"/>
    <cellStyle name="Normal 2 2 4 2 2 5" xfId="445" xr:uid="{00000000-0005-0000-0000-0000183E0000}"/>
    <cellStyle name="Normal 2 2 4 2 2 5 2" xfId="446" xr:uid="{00000000-0005-0000-0000-0000193E0000}"/>
    <cellStyle name="Normal 2 2 4 2 2 6" xfId="447" xr:uid="{00000000-0005-0000-0000-00001A3E0000}"/>
    <cellStyle name="Normal 2 2 4 2 2 6 2" xfId="448" xr:uid="{00000000-0005-0000-0000-00001B3E0000}"/>
    <cellStyle name="Normal 2 2 4 2 2 7" xfId="16471" xr:uid="{00000000-0005-0000-0000-00001C3E0000}"/>
    <cellStyle name="Normal 2 2 4 2 2 7 10" xfId="16472" xr:uid="{00000000-0005-0000-0000-00001D3E0000}"/>
    <cellStyle name="Normal 2 2 4 2 2 7 10 2" xfId="16473" xr:uid="{00000000-0005-0000-0000-00001E3E0000}"/>
    <cellStyle name="Normal 2 2 4 2 2 7 11" xfId="16474" xr:uid="{00000000-0005-0000-0000-00001F3E0000}"/>
    <cellStyle name="Normal 2 2 4 2 2 7 11 2" xfId="16475" xr:uid="{00000000-0005-0000-0000-0000203E0000}"/>
    <cellStyle name="Normal 2 2 4 2 2 7 12" xfId="16476" xr:uid="{00000000-0005-0000-0000-0000213E0000}"/>
    <cellStyle name="Normal 2 2 4 2 2 7 2" xfId="16477" xr:uid="{00000000-0005-0000-0000-0000223E0000}"/>
    <cellStyle name="Normal 2 2 4 2 2 7 2 10" xfId="16478" xr:uid="{00000000-0005-0000-0000-0000233E0000}"/>
    <cellStyle name="Normal 2 2 4 2 2 7 2 10 2" xfId="16479" xr:uid="{00000000-0005-0000-0000-0000243E0000}"/>
    <cellStyle name="Normal 2 2 4 2 2 7 2 11" xfId="16480" xr:uid="{00000000-0005-0000-0000-0000253E0000}"/>
    <cellStyle name="Normal 2 2 4 2 2 7 2 2" xfId="16481" xr:uid="{00000000-0005-0000-0000-0000263E0000}"/>
    <cellStyle name="Normal 2 2 4 2 2 7 2 2 2" xfId="16482" xr:uid="{00000000-0005-0000-0000-0000273E0000}"/>
    <cellStyle name="Normal 2 2 4 2 2 7 2 3" xfId="16483" xr:uid="{00000000-0005-0000-0000-0000283E0000}"/>
    <cellStyle name="Normal 2 2 4 2 2 7 2 3 2" xfId="16484" xr:uid="{00000000-0005-0000-0000-0000293E0000}"/>
    <cellStyle name="Normal 2 2 4 2 2 7 2 4" xfId="16485" xr:uid="{00000000-0005-0000-0000-00002A3E0000}"/>
    <cellStyle name="Normal 2 2 4 2 2 7 2 4 2" xfId="16486" xr:uid="{00000000-0005-0000-0000-00002B3E0000}"/>
    <cellStyle name="Normal 2 2 4 2 2 7 2 5" xfId="16487" xr:uid="{00000000-0005-0000-0000-00002C3E0000}"/>
    <cellStyle name="Normal 2 2 4 2 2 7 2 5 2" xfId="16488" xr:uid="{00000000-0005-0000-0000-00002D3E0000}"/>
    <cellStyle name="Normal 2 2 4 2 2 7 2 6" xfId="16489" xr:uid="{00000000-0005-0000-0000-00002E3E0000}"/>
    <cellStyle name="Normal 2 2 4 2 2 7 2 6 2" xfId="16490" xr:uid="{00000000-0005-0000-0000-00002F3E0000}"/>
    <cellStyle name="Normal 2 2 4 2 2 7 2 7" xfId="16491" xr:uid="{00000000-0005-0000-0000-0000303E0000}"/>
    <cellStyle name="Normal 2 2 4 2 2 7 2 7 2" xfId="16492" xr:uid="{00000000-0005-0000-0000-0000313E0000}"/>
    <cellStyle name="Normal 2 2 4 2 2 7 2 8" xfId="16493" xr:uid="{00000000-0005-0000-0000-0000323E0000}"/>
    <cellStyle name="Normal 2 2 4 2 2 7 2 8 2" xfId="16494" xr:uid="{00000000-0005-0000-0000-0000333E0000}"/>
    <cellStyle name="Normal 2 2 4 2 2 7 2 9" xfId="16495" xr:uid="{00000000-0005-0000-0000-0000343E0000}"/>
    <cellStyle name="Normal 2 2 4 2 2 7 2 9 2" xfId="16496" xr:uid="{00000000-0005-0000-0000-0000353E0000}"/>
    <cellStyle name="Normal 2 2 4 2 2 7 3" xfId="16497" xr:uid="{00000000-0005-0000-0000-0000363E0000}"/>
    <cellStyle name="Normal 2 2 4 2 2 7 3 2" xfId="16498" xr:uid="{00000000-0005-0000-0000-0000373E0000}"/>
    <cellStyle name="Normal 2 2 4 2 2 7 4" xfId="16499" xr:uid="{00000000-0005-0000-0000-0000383E0000}"/>
    <cellStyle name="Normal 2 2 4 2 2 7 4 2" xfId="16500" xr:uid="{00000000-0005-0000-0000-0000393E0000}"/>
    <cellStyle name="Normal 2 2 4 2 2 7 5" xfId="16501" xr:uid="{00000000-0005-0000-0000-00003A3E0000}"/>
    <cellStyle name="Normal 2 2 4 2 2 7 5 2" xfId="16502" xr:uid="{00000000-0005-0000-0000-00003B3E0000}"/>
    <cellStyle name="Normal 2 2 4 2 2 7 6" xfId="16503" xr:uid="{00000000-0005-0000-0000-00003C3E0000}"/>
    <cellStyle name="Normal 2 2 4 2 2 7 6 2" xfId="16504" xr:uid="{00000000-0005-0000-0000-00003D3E0000}"/>
    <cellStyle name="Normal 2 2 4 2 2 7 7" xfId="16505" xr:uid="{00000000-0005-0000-0000-00003E3E0000}"/>
    <cellStyle name="Normal 2 2 4 2 2 7 7 2" xfId="16506" xr:uid="{00000000-0005-0000-0000-00003F3E0000}"/>
    <cellStyle name="Normal 2 2 4 2 2 7 8" xfId="16507" xr:uid="{00000000-0005-0000-0000-0000403E0000}"/>
    <cellStyle name="Normal 2 2 4 2 2 7 8 2" xfId="16508" xr:uid="{00000000-0005-0000-0000-0000413E0000}"/>
    <cellStyle name="Normal 2 2 4 2 2 7 9" xfId="16509" xr:uid="{00000000-0005-0000-0000-0000423E0000}"/>
    <cellStyle name="Normal 2 2 4 2 2 7 9 2" xfId="16510" xr:uid="{00000000-0005-0000-0000-0000433E0000}"/>
    <cellStyle name="Normal 2 2 4 2 2 8" xfId="16511" xr:uid="{00000000-0005-0000-0000-0000443E0000}"/>
    <cellStyle name="Normal 2 2 4 2 2 8 10" xfId="16512" xr:uid="{00000000-0005-0000-0000-0000453E0000}"/>
    <cellStyle name="Normal 2 2 4 2 2 8 10 2" xfId="16513" xr:uid="{00000000-0005-0000-0000-0000463E0000}"/>
    <cellStyle name="Normal 2 2 4 2 2 8 11" xfId="16514" xr:uid="{00000000-0005-0000-0000-0000473E0000}"/>
    <cellStyle name="Normal 2 2 4 2 2 8 2" xfId="16515" xr:uid="{00000000-0005-0000-0000-0000483E0000}"/>
    <cellStyle name="Normal 2 2 4 2 2 8 2 2" xfId="16516" xr:uid="{00000000-0005-0000-0000-0000493E0000}"/>
    <cellStyle name="Normal 2 2 4 2 2 8 3" xfId="16517" xr:uid="{00000000-0005-0000-0000-00004A3E0000}"/>
    <cellStyle name="Normal 2 2 4 2 2 8 3 2" xfId="16518" xr:uid="{00000000-0005-0000-0000-00004B3E0000}"/>
    <cellStyle name="Normal 2 2 4 2 2 8 4" xfId="16519" xr:uid="{00000000-0005-0000-0000-00004C3E0000}"/>
    <cellStyle name="Normal 2 2 4 2 2 8 4 2" xfId="16520" xr:uid="{00000000-0005-0000-0000-00004D3E0000}"/>
    <cellStyle name="Normal 2 2 4 2 2 8 5" xfId="16521" xr:uid="{00000000-0005-0000-0000-00004E3E0000}"/>
    <cellStyle name="Normal 2 2 4 2 2 8 5 2" xfId="16522" xr:uid="{00000000-0005-0000-0000-00004F3E0000}"/>
    <cellStyle name="Normal 2 2 4 2 2 8 6" xfId="16523" xr:uid="{00000000-0005-0000-0000-0000503E0000}"/>
    <cellStyle name="Normal 2 2 4 2 2 8 6 2" xfId="16524" xr:uid="{00000000-0005-0000-0000-0000513E0000}"/>
    <cellStyle name="Normal 2 2 4 2 2 8 7" xfId="16525" xr:uid="{00000000-0005-0000-0000-0000523E0000}"/>
    <cellStyle name="Normal 2 2 4 2 2 8 7 2" xfId="16526" xr:uid="{00000000-0005-0000-0000-0000533E0000}"/>
    <cellStyle name="Normal 2 2 4 2 2 8 8" xfId="16527" xr:uid="{00000000-0005-0000-0000-0000543E0000}"/>
    <cellStyle name="Normal 2 2 4 2 2 8 8 2" xfId="16528" xr:uid="{00000000-0005-0000-0000-0000553E0000}"/>
    <cellStyle name="Normal 2 2 4 2 2 8 9" xfId="16529" xr:uid="{00000000-0005-0000-0000-0000563E0000}"/>
    <cellStyle name="Normal 2 2 4 2 2 8 9 2" xfId="16530" xr:uid="{00000000-0005-0000-0000-0000573E0000}"/>
    <cellStyle name="Normal 2 2 4 2 2 9" xfId="16531" xr:uid="{00000000-0005-0000-0000-0000583E0000}"/>
    <cellStyle name="Normal 2 2 4 2 2 9 2" xfId="16532" xr:uid="{00000000-0005-0000-0000-0000593E0000}"/>
    <cellStyle name="Normal 2 2 4 2 3" xfId="449" xr:uid="{00000000-0005-0000-0000-00005A3E0000}"/>
    <cellStyle name="Normal 2 2 4 2 3 2" xfId="450" xr:uid="{00000000-0005-0000-0000-00005B3E0000}"/>
    <cellStyle name="Normal 2 2 4 2 4" xfId="451" xr:uid="{00000000-0005-0000-0000-00005C3E0000}"/>
    <cellStyle name="Normal 2 2 4 2 4 2" xfId="452" xr:uid="{00000000-0005-0000-0000-00005D3E0000}"/>
    <cellStyle name="Normal 2 2 4 2 5" xfId="453" xr:uid="{00000000-0005-0000-0000-00005E3E0000}"/>
    <cellStyle name="Normal 2 2 4 2 5 2" xfId="454" xr:uid="{00000000-0005-0000-0000-00005F3E0000}"/>
    <cellStyle name="Normal 2 2 4 2 6" xfId="455" xr:uid="{00000000-0005-0000-0000-0000603E0000}"/>
    <cellStyle name="Normal 2 2 4 2 6 10" xfId="16533" xr:uid="{00000000-0005-0000-0000-0000613E0000}"/>
    <cellStyle name="Normal 2 2 4 2 6 10 2" xfId="16534" xr:uid="{00000000-0005-0000-0000-0000623E0000}"/>
    <cellStyle name="Normal 2 2 4 2 6 11" xfId="16535" xr:uid="{00000000-0005-0000-0000-0000633E0000}"/>
    <cellStyle name="Normal 2 2 4 2 6 11 2" xfId="16536" xr:uid="{00000000-0005-0000-0000-0000643E0000}"/>
    <cellStyle name="Normal 2 2 4 2 6 12" xfId="16537" xr:uid="{00000000-0005-0000-0000-0000653E0000}"/>
    <cellStyle name="Normal 2 2 4 2 6 12 2" xfId="16538" xr:uid="{00000000-0005-0000-0000-0000663E0000}"/>
    <cellStyle name="Normal 2 2 4 2 6 13" xfId="16539" xr:uid="{00000000-0005-0000-0000-0000673E0000}"/>
    <cellStyle name="Normal 2 2 4 2 6 13 2" xfId="16540" xr:uid="{00000000-0005-0000-0000-0000683E0000}"/>
    <cellStyle name="Normal 2 2 4 2 6 14" xfId="16541" xr:uid="{00000000-0005-0000-0000-0000693E0000}"/>
    <cellStyle name="Normal 2 2 4 2 6 14 2" xfId="16542" xr:uid="{00000000-0005-0000-0000-00006A3E0000}"/>
    <cellStyle name="Normal 2 2 4 2 6 15" xfId="16543" xr:uid="{00000000-0005-0000-0000-00006B3E0000}"/>
    <cellStyle name="Normal 2 2 4 2 6 15 2" xfId="16544" xr:uid="{00000000-0005-0000-0000-00006C3E0000}"/>
    <cellStyle name="Normal 2 2 4 2 6 16" xfId="16545" xr:uid="{00000000-0005-0000-0000-00006D3E0000}"/>
    <cellStyle name="Normal 2 2 4 2 6 16 2" xfId="16546" xr:uid="{00000000-0005-0000-0000-00006E3E0000}"/>
    <cellStyle name="Normal 2 2 4 2 6 17" xfId="16547" xr:uid="{00000000-0005-0000-0000-00006F3E0000}"/>
    <cellStyle name="Normal 2 2 4 2 6 2" xfId="456" xr:uid="{00000000-0005-0000-0000-0000703E0000}"/>
    <cellStyle name="Normal 2 2 4 2 6 2 2" xfId="457" xr:uid="{00000000-0005-0000-0000-0000713E0000}"/>
    <cellStyle name="Normal 2 2 4 2 6 3" xfId="458" xr:uid="{00000000-0005-0000-0000-0000723E0000}"/>
    <cellStyle name="Normal 2 2 4 2 6 3 2" xfId="459" xr:uid="{00000000-0005-0000-0000-0000733E0000}"/>
    <cellStyle name="Normal 2 2 4 2 6 4" xfId="460" xr:uid="{00000000-0005-0000-0000-0000743E0000}"/>
    <cellStyle name="Normal 2 2 4 2 6 4 2" xfId="461" xr:uid="{00000000-0005-0000-0000-0000753E0000}"/>
    <cellStyle name="Normal 2 2 4 2 6 5" xfId="462" xr:uid="{00000000-0005-0000-0000-0000763E0000}"/>
    <cellStyle name="Normal 2 2 4 2 6 5 2" xfId="463" xr:uid="{00000000-0005-0000-0000-0000773E0000}"/>
    <cellStyle name="Normal 2 2 4 2 6 6" xfId="16548" xr:uid="{00000000-0005-0000-0000-0000783E0000}"/>
    <cellStyle name="Normal 2 2 4 2 6 6 10" xfId="16549" xr:uid="{00000000-0005-0000-0000-0000793E0000}"/>
    <cellStyle name="Normal 2 2 4 2 6 6 10 2" xfId="16550" xr:uid="{00000000-0005-0000-0000-00007A3E0000}"/>
    <cellStyle name="Normal 2 2 4 2 6 6 11" xfId="16551" xr:uid="{00000000-0005-0000-0000-00007B3E0000}"/>
    <cellStyle name="Normal 2 2 4 2 6 6 11 2" xfId="16552" xr:uid="{00000000-0005-0000-0000-00007C3E0000}"/>
    <cellStyle name="Normal 2 2 4 2 6 6 12" xfId="16553" xr:uid="{00000000-0005-0000-0000-00007D3E0000}"/>
    <cellStyle name="Normal 2 2 4 2 6 6 2" xfId="16554" xr:uid="{00000000-0005-0000-0000-00007E3E0000}"/>
    <cellStyle name="Normal 2 2 4 2 6 6 2 10" xfId="16555" xr:uid="{00000000-0005-0000-0000-00007F3E0000}"/>
    <cellStyle name="Normal 2 2 4 2 6 6 2 10 2" xfId="16556" xr:uid="{00000000-0005-0000-0000-0000803E0000}"/>
    <cellStyle name="Normal 2 2 4 2 6 6 2 11" xfId="16557" xr:uid="{00000000-0005-0000-0000-0000813E0000}"/>
    <cellStyle name="Normal 2 2 4 2 6 6 2 2" xfId="16558" xr:uid="{00000000-0005-0000-0000-0000823E0000}"/>
    <cellStyle name="Normal 2 2 4 2 6 6 2 2 2" xfId="16559" xr:uid="{00000000-0005-0000-0000-0000833E0000}"/>
    <cellStyle name="Normal 2 2 4 2 6 6 2 3" xfId="16560" xr:uid="{00000000-0005-0000-0000-0000843E0000}"/>
    <cellStyle name="Normal 2 2 4 2 6 6 2 3 2" xfId="16561" xr:uid="{00000000-0005-0000-0000-0000853E0000}"/>
    <cellStyle name="Normal 2 2 4 2 6 6 2 4" xfId="16562" xr:uid="{00000000-0005-0000-0000-0000863E0000}"/>
    <cellStyle name="Normal 2 2 4 2 6 6 2 4 2" xfId="16563" xr:uid="{00000000-0005-0000-0000-0000873E0000}"/>
    <cellStyle name="Normal 2 2 4 2 6 6 2 5" xfId="16564" xr:uid="{00000000-0005-0000-0000-0000883E0000}"/>
    <cellStyle name="Normal 2 2 4 2 6 6 2 5 2" xfId="16565" xr:uid="{00000000-0005-0000-0000-0000893E0000}"/>
    <cellStyle name="Normal 2 2 4 2 6 6 2 6" xfId="16566" xr:uid="{00000000-0005-0000-0000-00008A3E0000}"/>
    <cellStyle name="Normal 2 2 4 2 6 6 2 6 2" xfId="16567" xr:uid="{00000000-0005-0000-0000-00008B3E0000}"/>
    <cellStyle name="Normal 2 2 4 2 6 6 2 7" xfId="16568" xr:uid="{00000000-0005-0000-0000-00008C3E0000}"/>
    <cellStyle name="Normal 2 2 4 2 6 6 2 7 2" xfId="16569" xr:uid="{00000000-0005-0000-0000-00008D3E0000}"/>
    <cellStyle name="Normal 2 2 4 2 6 6 2 8" xfId="16570" xr:uid="{00000000-0005-0000-0000-00008E3E0000}"/>
    <cellStyle name="Normal 2 2 4 2 6 6 2 8 2" xfId="16571" xr:uid="{00000000-0005-0000-0000-00008F3E0000}"/>
    <cellStyle name="Normal 2 2 4 2 6 6 2 9" xfId="16572" xr:uid="{00000000-0005-0000-0000-0000903E0000}"/>
    <cellStyle name="Normal 2 2 4 2 6 6 2 9 2" xfId="16573" xr:uid="{00000000-0005-0000-0000-0000913E0000}"/>
    <cellStyle name="Normal 2 2 4 2 6 6 3" xfId="16574" xr:uid="{00000000-0005-0000-0000-0000923E0000}"/>
    <cellStyle name="Normal 2 2 4 2 6 6 3 2" xfId="16575" xr:uid="{00000000-0005-0000-0000-0000933E0000}"/>
    <cellStyle name="Normal 2 2 4 2 6 6 4" xfId="16576" xr:uid="{00000000-0005-0000-0000-0000943E0000}"/>
    <cellStyle name="Normal 2 2 4 2 6 6 4 2" xfId="16577" xr:uid="{00000000-0005-0000-0000-0000953E0000}"/>
    <cellStyle name="Normal 2 2 4 2 6 6 5" xfId="16578" xr:uid="{00000000-0005-0000-0000-0000963E0000}"/>
    <cellStyle name="Normal 2 2 4 2 6 6 5 2" xfId="16579" xr:uid="{00000000-0005-0000-0000-0000973E0000}"/>
    <cellStyle name="Normal 2 2 4 2 6 6 6" xfId="16580" xr:uid="{00000000-0005-0000-0000-0000983E0000}"/>
    <cellStyle name="Normal 2 2 4 2 6 6 6 2" xfId="16581" xr:uid="{00000000-0005-0000-0000-0000993E0000}"/>
    <cellStyle name="Normal 2 2 4 2 6 6 7" xfId="16582" xr:uid="{00000000-0005-0000-0000-00009A3E0000}"/>
    <cellStyle name="Normal 2 2 4 2 6 6 7 2" xfId="16583" xr:uid="{00000000-0005-0000-0000-00009B3E0000}"/>
    <cellStyle name="Normal 2 2 4 2 6 6 8" xfId="16584" xr:uid="{00000000-0005-0000-0000-00009C3E0000}"/>
    <cellStyle name="Normal 2 2 4 2 6 6 8 2" xfId="16585" xr:uid="{00000000-0005-0000-0000-00009D3E0000}"/>
    <cellStyle name="Normal 2 2 4 2 6 6 9" xfId="16586" xr:uid="{00000000-0005-0000-0000-00009E3E0000}"/>
    <cellStyle name="Normal 2 2 4 2 6 6 9 2" xfId="16587" xr:uid="{00000000-0005-0000-0000-00009F3E0000}"/>
    <cellStyle name="Normal 2 2 4 2 6 7" xfId="16588" xr:uid="{00000000-0005-0000-0000-0000A03E0000}"/>
    <cellStyle name="Normal 2 2 4 2 6 7 10" xfId="16589" xr:uid="{00000000-0005-0000-0000-0000A13E0000}"/>
    <cellStyle name="Normal 2 2 4 2 6 7 10 2" xfId="16590" xr:uid="{00000000-0005-0000-0000-0000A23E0000}"/>
    <cellStyle name="Normal 2 2 4 2 6 7 11" xfId="16591" xr:uid="{00000000-0005-0000-0000-0000A33E0000}"/>
    <cellStyle name="Normal 2 2 4 2 6 7 2" xfId="16592" xr:uid="{00000000-0005-0000-0000-0000A43E0000}"/>
    <cellStyle name="Normal 2 2 4 2 6 7 2 2" xfId="16593" xr:uid="{00000000-0005-0000-0000-0000A53E0000}"/>
    <cellStyle name="Normal 2 2 4 2 6 7 3" xfId="16594" xr:uid="{00000000-0005-0000-0000-0000A63E0000}"/>
    <cellStyle name="Normal 2 2 4 2 6 7 3 2" xfId="16595" xr:uid="{00000000-0005-0000-0000-0000A73E0000}"/>
    <cellStyle name="Normal 2 2 4 2 6 7 4" xfId="16596" xr:uid="{00000000-0005-0000-0000-0000A83E0000}"/>
    <cellStyle name="Normal 2 2 4 2 6 7 4 2" xfId="16597" xr:uid="{00000000-0005-0000-0000-0000A93E0000}"/>
    <cellStyle name="Normal 2 2 4 2 6 7 5" xfId="16598" xr:uid="{00000000-0005-0000-0000-0000AA3E0000}"/>
    <cellStyle name="Normal 2 2 4 2 6 7 5 2" xfId="16599" xr:uid="{00000000-0005-0000-0000-0000AB3E0000}"/>
    <cellStyle name="Normal 2 2 4 2 6 7 6" xfId="16600" xr:uid="{00000000-0005-0000-0000-0000AC3E0000}"/>
    <cellStyle name="Normal 2 2 4 2 6 7 6 2" xfId="16601" xr:uid="{00000000-0005-0000-0000-0000AD3E0000}"/>
    <cellStyle name="Normal 2 2 4 2 6 7 7" xfId="16602" xr:uid="{00000000-0005-0000-0000-0000AE3E0000}"/>
    <cellStyle name="Normal 2 2 4 2 6 7 7 2" xfId="16603" xr:uid="{00000000-0005-0000-0000-0000AF3E0000}"/>
    <cellStyle name="Normal 2 2 4 2 6 7 8" xfId="16604" xr:uid="{00000000-0005-0000-0000-0000B03E0000}"/>
    <cellStyle name="Normal 2 2 4 2 6 7 8 2" xfId="16605" xr:uid="{00000000-0005-0000-0000-0000B13E0000}"/>
    <cellStyle name="Normal 2 2 4 2 6 7 9" xfId="16606" xr:uid="{00000000-0005-0000-0000-0000B23E0000}"/>
    <cellStyle name="Normal 2 2 4 2 6 7 9 2" xfId="16607" xr:uid="{00000000-0005-0000-0000-0000B33E0000}"/>
    <cellStyle name="Normal 2 2 4 2 6 8" xfId="16608" xr:uid="{00000000-0005-0000-0000-0000B43E0000}"/>
    <cellStyle name="Normal 2 2 4 2 6 8 2" xfId="16609" xr:uid="{00000000-0005-0000-0000-0000B53E0000}"/>
    <cellStyle name="Normal 2 2 4 2 6 9" xfId="16610" xr:uid="{00000000-0005-0000-0000-0000B63E0000}"/>
    <cellStyle name="Normal 2 2 4 2 6 9 2" xfId="16611" xr:uid="{00000000-0005-0000-0000-0000B73E0000}"/>
    <cellStyle name="Normal 2 2 4 2 7" xfId="464" xr:uid="{00000000-0005-0000-0000-0000B83E0000}"/>
    <cellStyle name="Normal 2 2 4 2 7 10" xfId="16612" xr:uid="{00000000-0005-0000-0000-0000B93E0000}"/>
    <cellStyle name="Normal 2 2 4 2 7 10 2" xfId="16613" xr:uid="{00000000-0005-0000-0000-0000BA3E0000}"/>
    <cellStyle name="Normal 2 2 4 2 7 11" xfId="16614" xr:uid="{00000000-0005-0000-0000-0000BB3E0000}"/>
    <cellStyle name="Normal 2 2 4 2 7 11 2" xfId="16615" xr:uid="{00000000-0005-0000-0000-0000BC3E0000}"/>
    <cellStyle name="Normal 2 2 4 2 7 12" xfId="16616" xr:uid="{00000000-0005-0000-0000-0000BD3E0000}"/>
    <cellStyle name="Normal 2 2 4 2 7 12 2" xfId="16617" xr:uid="{00000000-0005-0000-0000-0000BE3E0000}"/>
    <cellStyle name="Normal 2 2 4 2 7 13" xfId="16618" xr:uid="{00000000-0005-0000-0000-0000BF3E0000}"/>
    <cellStyle name="Normal 2 2 4 2 7 2" xfId="16619" xr:uid="{00000000-0005-0000-0000-0000C03E0000}"/>
    <cellStyle name="Normal 2 2 4 2 7 2 10" xfId="16620" xr:uid="{00000000-0005-0000-0000-0000C13E0000}"/>
    <cellStyle name="Normal 2 2 4 2 7 2 10 2" xfId="16621" xr:uid="{00000000-0005-0000-0000-0000C23E0000}"/>
    <cellStyle name="Normal 2 2 4 2 7 2 11" xfId="16622" xr:uid="{00000000-0005-0000-0000-0000C33E0000}"/>
    <cellStyle name="Normal 2 2 4 2 7 2 11 2" xfId="16623" xr:uid="{00000000-0005-0000-0000-0000C43E0000}"/>
    <cellStyle name="Normal 2 2 4 2 7 2 12" xfId="16624" xr:uid="{00000000-0005-0000-0000-0000C53E0000}"/>
    <cellStyle name="Normal 2 2 4 2 7 2 2" xfId="16625" xr:uid="{00000000-0005-0000-0000-0000C63E0000}"/>
    <cellStyle name="Normal 2 2 4 2 7 2 2 10" xfId="16626" xr:uid="{00000000-0005-0000-0000-0000C73E0000}"/>
    <cellStyle name="Normal 2 2 4 2 7 2 2 10 2" xfId="16627" xr:uid="{00000000-0005-0000-0000-0000C83E0000}"/>
    <cellStyle name="Normal 2 2 4 2 7 2 2 11" xfId="16628" xr:uid="{00000000-0005-0000-0000-0000C93E0000}"/>
    <cellStyle name="Normal 2 2 4 2 7 2 2 2" xfId="16629" xr:uid="{00000000-0005-0000-0000-0000CA3E0000}"/>
    <cellStyle name="Normal 2 2 4 2 7 2 2 2 2" xfId="16630" xr:uid="{00000000-0005-0000-0000-0000CB3E0000}"/>
    <cellStyle name="Normal 2 2 4 2 7 2 2 3" xfId="16631" xr:uid="{00000000-0005-0000-0000-0000CC3E0000}"/>
    <cellStyle name="Normal 2 2 4 2 7 2 2 3 2" xfId="16632" xr:uid="{00000000-0005-0000-0000-0000CD3E0000}"/>
    <cellStyle name="Normal 2 2 4 2 7 2 2 4" xfId="16633" xr:uid="{00000000-0005-0000-0000-0000CE3E0000}"/>
    <cellStyle name="Normal 2 2 4 2 7 2 2 4 2" xfId="16634" xr:uid="{00000000-0005-0000-0000-0000CF3E0000}"/>
    <cellStyle name="Normal 2 2 4 2 7 2 2 5" xfId="16635" xr:uid="{00000000-0005-0000-0000-0000D03E0000}"/>
    <cellStyle name="Normal 2 2 4 2 7 2 2 5 2" xfId="16636" xr:uid="{00000000-0005-0000-0000-0000D13E0000}"/>
    <cellStyle name="Normal 2 2 4 2 7 2 2 6" xfId="16637" xr:uid="{00000000-0005-0000-0000-0000D23E0000}"/>
    <cellStyle name="Normal 2 2 4 2 7 2 2 6 2" xfId="16638" xr:uid="{00000000-0005-0000-0000-0000D33E0000}"/>
    <cellStyle name="Normal 2 2 4 2 7 2 2 7" xfId="16639" xr:uid="{00000000-0005-0000-0000-0000D43E0000}"/>
    <cellStyle name="Normal 2 2 4 2 7 2 2 7 2" xfId="16640" xr:uid="{00000000-0005-0000-0000-0000D53E0000}"/>
    <cellStyle name="Normal 2 2 4 2 7 2 2 8" xfId="16641" xr:uid="{00000000-0005-0000-0000-0000D63E0000}"/>
    <cellStyle name="Normal 2 2 4 2 7 2 2 8 2" xfId="16642" xr:uid="{00000000-0005-0000-0000-0000D73E0000}"/>
    <cellStyle name="Normal 2 2 4 2 7 2 2 9" xfId="16643" xr:uid="{00000000-0005-0000-0000-0000D83E0000}"/>
    <cellStyle name="Normal 2 2 4 2 7 2 2 9 2" xfId="16644" xr:uid="{00000000-0005-0000-0000-0000D93E0000}"/>
    <cellStyle name="Normal 2 2 4 2 7 2 3" xfId="16645" xr:uid="{00000000-0005-0000-0000-0000DA3E0000}"/>
    <cellStyle name="Normal 2 2 4 2 7 2 3 2" xfId="16646" xr:uid="{00000000-0005-0000-0000-0000DB3E0000}"/>
    <cellStyle name="Normal 2 2 4 2 7 2 4" xfId="16647" xr:uid="{00000000-0005-0000-0000-0000DC3E0000}"/>
    <cellStyle name="Normal 2 2 4 2 7 2 4 2" xfId="16648" xr:uid="{00000000-0005-0000-0000-0000DD3E0000}"/>
    <cellStyle name="Normal 2 2 4 2 7 2 5" xfId="16649" xr:uid="{00000000-0005-0000-0000-0000DE3E0000}"/>
    <cellStyle name="Normal 2 2 4 2 7 2 5 2" xfId="16650" xr:uid="{00000000-0005-0000-0000-0000DF3E0000}"/>
    <cellStyle name="Normal 2 2 4 2 7 2 6" xfId="16651" xr:uid="{00000000-0005-0000-0000-0000E03E0000}"/>
    <cellStyle name="Normal 2 2 4 2 7 2 6 2" xfId="16652" xr:uid="{00000000-0005-0000-0000-0000E13E0000}"/>
    <cellStyle name="Normal 2 2 4 2 7 2 7" xfId="16653" xr:uid="{00000000-0005-0000-0000-0000E23E0000}"/>
    <cellStyle name="Normal 2 2 4 2 7 2 7 2" xfId="16654" xr:uid="{00000000-0005-0000-0000-0000E33E0000}"/>
    <cellStyle name="Normal 2 2 4 2 7 2 8" xfId="16655" xr:uid="{00000000-0005-0000-0000-0000E43E0000}"/>
    <cellStyle name="Normal 2 2 4 2 7 2 8 2" xfId="16656" xr:uid="{00000000-0005-0000-0000-0000E53E0000}"/>
    <cellStyle name="Normal 2 2 4 2 7 2 9" xfId="16657" xr:uid="{00000000-0005-0000-0000-0000E63E0000}"/>
    <cellStyle name="Normal 2 2 4 2 7 2 9 2" xfId="16658" xr:uid="{00000000-0005-0000-0000-0000E73E0000}"/>
    <cellStyle name="Normal 2 2 4 2 7 3" xfId="16659" xr:uid="{00000000-0005-0000-0000-0000E83E0000}"/>
    <cellStyle name="Normal 2 2 4 2 7 3 10" xfId="16660" xr:uid="{00000000-0005-0000-0000-0000E93E0000}"/>
    <cellStyle name="Normal 2 2 4 2 7 3 10 2" xfId="16661" xr:uid="{00000000-0005-0000-0000-0000EA3E0000}"/>
    <cellStyle name="Normal 2 2 4 2 7 3 11" xfId="16662" xr:uid="{00000000-0005-0000-0000-0000EB3E0000}"/>
    <cellStyle name="Normal 2 2 4 2 7 3 2" xfId="16663" xr:uid="{00000000-0005-0000-0000-0000EC3E0000}"/>
    <cellStyle name="Normal 2 2 4 2 7 3 2 2" xfId="16664" xr:uid="{00000000-0005-0000-0000-0000ED3E0000}"/>
    <cellStyle name="Normal 2 2 4 2 7 3 3" xfId="16665" xr:uid="{00000000-0005-0000-0000-0000EE3E0000}"/>
    <cellStyle name="Normal 2 2 4 2 7 3 3 2" xfId="16666" xr:uid="{00000000-0005-0000-0000-0000EF3E0000}"/>
    <cellStyle name="Normal 2 2 4 2 7 3 4" xfId="16667" xr:uid="{00000000-0005-0000-0000-0000F03E0000}"/>
    <cellStyle name="Normal 2 2 4 2 7 3 4 2" xfId="16668" xr:uid="{00000000-0005-0000-0000-0000F13E0000}"/>
    <cellStyle name="Normal 2 2 4 2 7 3 5" xfId="16669" xr:uid="{00000000-0005-0000-0000-0000F23E0000}"/>
    <cellStyle name="Normal 2 2 4 2 7 3 5 2" xfId="16670" xr:uid="{00000000-0005-0000-0000-0000F33E0000}"/>
    <cellStyle name="Normal 2 2 4 2 7 3 6" xfId="16671" xr:uid="{00000000-0005-0000-0000-0000F43E0000}"/>
    <cellStyle name="Normal 2 2 4 2 7 3 6 2" xfId="16672" xr:uid="{00000000-0005-0000-0000-0000F53E0000}"/>
    <cellStyle name="Normal 2 2 4 2 7 3 7" xfId="16673" xr:uid="{00000000-0005-0000-0000-0000F63E0000}"/>
    <cellStyle name="Normal 2 2 4 2 7 3 7 2" xfId="16674" xr:uid="{00000000-0005-0000-0000-0000F73E0000}"/>
    <cellStyle name="Normal 2 2 4 2 7 3 8" xfId="16675" xr:uid="{00000000-0005-0000-0000-0000F83E0000}"/>
    <cellStyle name="Normal 2 2 4 2 7 3 8 2" xfId="16676" xr:uid="{00000000-0005-0000-0000-0000F93E0000}"/>
    <cellStyle name="Normal 2 2 4 2 7 3 9" xfId="16677" xr:uid="{00000000-0005-0000-0000-0000FA3E0000}"/>
    <cellStyle name="Normal 2 2 4 2 7 3 9 2" xfId="16678" xr:uid="{00000000-0005-0000-0000-0000FB3E0000}"/>
    <cellStyle name="Normal 2 2 4 2 7 4" xfId="16679" xr:uid="{00000000-0005-0000-0000-0000FC3E0000}"/>
    <cellStyle name="Normal 2 2 4 2 7 4 2" xfId="16680" xr:uid="{00000000-0005-0000-0000-0000FD3E0000}"/>
    <cellStyle name="Normal 2 2 4 2 7 5" xfId="16681" xr:uid="{00000000-0005-0000-0000-0000FE3E0000}"/>
    <cellStyle name="Normal 2 2 4 2 7 5 2" xfId="16682" xr:uid="{00000000-0005-0000-0000-0000FF3E0000}"/>
    <cellStyle name="Normal 2 2 4 2 7 6" xfId="16683" xr:uid="{00000000-0005-0000-0000-0000003F0000}"/>
    <cellStyle name="Normal 2 2 4 2 7 6 2" xfId="16684" xr:uid="{00000000-0005-0000-0000-0000013F0000}"/>
    <cellStyle name="Normal 2 2 4 2 7 7" xfId="16685" xr:uid="{00000000-0005-0000-0000-0000023F0000}"/>
    <cellStyle name="Normal 2 2 4 2 7 7 2" xfId="16686" xr:uid="{00000000-0005-0000-0000-0000033F0000}"/>
    <cellStyle name="Normal 2 2 4 2 7 8" xfId="16687" xr:uid="{00000000-0005-0000-0000-0000043F0000}"/>
    <cellStyle name="Normal 2 2 4 2 7 8 2" xfId="16688" xr:uid="{00000000-0005-0000-0000-0000053F0000}"/>
    <cellStyle name="Normal 2 2 4 2 7 9" xfId="16689" xr:uid="{00000000-0005-0000-0000-0000063F0000}"/>
    <cellStyle name="Normal 2 2 4 2 7 9 2" xfId="16690" xr:uid="{00000000-0005-0000-0000-0000073F0000}"/>
    <cellStyle name="Normal 2 2 4 2 8" xfId="465" xr:uid="{00000000-0005-0000-0000-0000083F0000}"/>
    <cellStyle name="Normal 2 2 4 2 8 10" xfId="16691" xr:uid="{00000000-0005-0000-0000-0000093F0000}"/>
    <cellStyle name="Normal 2 2 4 2 8 10 2" xfId="16692" xr:uid="{00000000-0005-0000-0000-00000A3F0000}"/>
    <cellStyle name="Normal 2 2 4 2 8 11" xfId="16693" xr:uid="{00000000-0005-0000-0000-00000B3F0000}"/>
    <cellStyle name="Normal 2 2 4 2 8 11 2" xfId="16694" xr:uid="{00000000-0005-0000-0000-00000C3F0000}"/>
    <cellStyle name="Normal 2 2 4 2 8 12" xfId="16695" xr:uid="{00000000-0005-0000-0000-00000D3F0000}"/>
    <cellStyle name="Normal 2 2 4 2 8 12 2" xfId="16696" xr:uid="{00000000-0005-0000-0000-00000E3F0000}"/>
    <cellStyle name="Normal 2 2 4 2 8 13" xfId="16697" xr:uid="{00000000-0005-0000-0000-00000F3F0000}"/>
    <cellStyle name="Normal 2 2 4 2 8 2" xfId="16698" xr:uid="{00000000-0005-0000-0000-0000103F0000}"/>
    <cellStyle name="Normal 2 2 4 2 8 2 10" xfId="16699" xr:uid="{00000000-0005-0000-0000-0000113F0000}"/>
    <cellStyle name="Normal 2 2 4 2 8 2 10 2" xfId="16700" xr:uid="{00000000-0005-0000-0000-0000123F0000}"/>
    <cellStyle name="Normal 2 2 4 2 8 2 11" xfId="16701" xr:uid="{00000000-0005-0000-0000-0000133F0000}"/>
    <cellStyle name="Normal 2 2 4 2 8 2 11 2" xfId="16702" xr:uid="{00000000-0005-0000-0000-0000143F0000}"/>
    <cellStyle name="Normal 2 2 4 2 8 2 12" xfId="16703" xr:uid="{00000000-0005-0000-0000-0000153F0000}"/>
    <cellStyle name="Normal 2 2 4 2 8 2 2" xfId="16704" xr:uid="{00000000-0005-0000-0000-0000163F0000}"/>
    <cellStyle name="Normal 2 2 4 2 8 2 2 10" xfId="16705" xr:uid="{00000000-0005-0000-0000-0000173F0000}"/>
    <cellStyle name="Normal 2 2 4 2 8 2 2 10 2" xfId="16706" xr:uid="{00000000-0005-0000-0000-0000183F0000}"/>
    <cellStyle name="Normal 2 2 4 2 8 2 2 11" xfId="16707" xr:uid="{00000000-0005-0000-0000-0000193F0000}"/>
    <cellStyle name="Normal 2 2 4 2 8 2 2 2" xfId="16708" xr:uid="{00000000-0005-0000-0000-00001A3F0000}"/>
    <cellStyle name="Normal 2 2 4 2 8 2 2 2 2" xfId="16709" xr:uid="{00000000-0005-0000-0000-00001B3F0000}"/>
    <cellStyle name="Normal 2 2 4 2 8 2 2 3" xfId="16710" xr:uid="{00000000-0005-0000-0000-00001C3F0000}"/>
    <cellStyle name="Normal 2 2 4 2 8 2 2 3 2" xfId="16711" xr:uid="{00000000-0005-0000-0000-00001D3F0000}"/>
    <cellStyle name="Normal 2 2 4 2 8 2 2 4" xfId="16712" xr:uid="{00000000-0005-0000-0000-00001E3F0000}"/>
    <cellStyle name="Normal 2 2 4 2 8 2 2 4 2" xfId="16713" xr:uid="{00000000-0005-0000-0000-00001F3F0000}"/>
    <cellStyle name="Normal 2 2 4 2 8 2 2 5" xfId="16714" xr:uid="{00000000-0005-0000-0000-0000203F0000}"/>
    <cellStyle name="Normal 2 2 4 2 8 2 2 5 2" xfId="16715" xr:uid="{00000000-0005-0000-0000-0000213F0000}"/>
    <cellStyle name="Normal 2 2 4 2 8 2 2 6" xfId="16716" xr:uid="{00000000-0005-0000-0000-0000223F0000}"/>
    <cellStyle name="Normal 2 2 4 2 8 2 2 6 2" xfId="16717" xr:uid="{00000000-0005-0000-0000-0000233F0000}"/>
    <cellStyle name="Normal 2 2 4 2 8 2 2 7" xfId="16718" xr:uid="{00000000-0005-0000-0000-0000243F0000}"/>
    <cellStyle name="Normal 2 2 4 2 8 2 2 7 2" xfId="16719" xr:uid="{00000000-0005-0000-0000-0000253F0000}"/>
    <cellStyle name="Normal 2 2 4 2 8 2 2 8" xfId="16720" xr:uid="{00000000-0005-0000-0000-0000263F0000}"/>
    <cellStyle name="Normal 2 2 4 2 8 2 2 8 2" xfId="16721" xr:uid="{00000000-0005-0000-0000-0000273F0000}"/>
    <cellStyle name="Normal 2 2 4 2 8 2 2 9" xfId="16722" xr:uid="{00000000-0005-0000-0000-0000283F0000}"/>
    <cellStyle name="Normal 2 2 4 2 8 2 2 9 2" xfId="16723" xr:uid="{00000000-0005-0000-0000-0000293F0000}"/>
    <cellStyle name="Normal 2 2 4 2 8 2 3" xfId="16724" xr:uid="{00000000-0005-0000-0000-00002A3F0000}"/>
    <cellStyle name="Normal 2 2 4 2 8 2 3 2" xfId="16725" xr:uid="{00000000-0005-0000-0000-00002B3F0000}"/>
    <cellStyle name="Normal 2 2 4 2 8 2 4" xfId="16726" xr:uid="{00000000-0005-0000-0000-00002C3F0000}"/>
    <cellStyle name="Normal 2 2 4 2 8 2 4 2" xfId="16727" xr:uid="{00000000-0005-0000-0000-00002D3F0000}"/>
    <cellStyle name="Normal 2 2 4 2 8 2 5" xfId="16728" xr:uid="{00000000-0005-0000-0000-00002E3F0000}"/>
    <cellStyle name="Normal 2 2 4 2 8 2 5 2" xfId="16729" xr:uid="{00000000-0005-0000-0000-00002F3F0000}"/>
    <cellStyle name="Normal 2 2 4 2 8 2 6" xfId="16730" xr:uid="{00000000-0005-0000-0000-0000303F0000}"/>
    <cellStyle name="Normal 2 2 4 2 8 2 6 2" xfId="16731" xr:uid="{00000000-0005-0000-0000-0000313F0000}"/>
    <cellStyle name="Normal 2 2 4 2 8 2 7" xfId="16732" xr:uid="{00000000-0005-0000-0000-0000323F0000}"/>
    <cellStyle name="Normal 2 2 4 2 8 2 7 2" xfId="16733" xr:uid="{00000000-0005-0000-0000-0000333F0000}"/>
    <cellStyle name="Normal 2 2 4 2 8 2 8" xfId="16734" xr:uid="{00000000-0005-0000-0000-0000343F0000}"/>
    <cellStyle name="Normal 2 2 4 2 8 2 8 2" xfId="16735" xr:uid="{00000000-0005-0000-0000-0000353F0000}"/>
    <cellStyle name="Normal 2 2 4 2 8 2 9" xfId="16736" xr:uid="{00000000-0005-0000-0000-0000363F0000}"/>
    <cellStyle name="Normal 2 2 4 2 8 2 9 2" xfId="16737" xr:uid="{00000000-0005-0000-0000-0000373F0000}"/>
    <cellStyle name="Normal 2 2 4 2 8 3" xfId="16738" xr:uid="{00000000-0005-0000-0000-0000383F0000}"/>
    <cellStyle name="Normal 2 2 4 2 8 3 10" xfId="16739" xr:uid="{00000000-0005-0000-0000-0000393F0000}"/>
    <cellStyle name="Normal 2 2 4 2 8 3 10 2" xfId="16740" xr:uid="{00000000-0005-0000-0000-00003A3F0000}"/>
    <cellStyle name="Normal 2 2 4 2 8 3 11" xfId="16741" xr:uid="{00000000-0005-0000-0000-00003B3F0000}"/>
    <cellStyle name="Normal 2 2 4 2 8 3 2" xfId="16742" xr:uid="{00000000-0005-0000-0000-00003C3F0000}"/>
    <cellStyle name="Normal 2 2 4 2 8 3 2 2" xfId="16743" xr:uid="{00000000-0005-0000-0000-00003D3F0000}"/>
    <cellStyle name="Normal 2 2 4 2 8 3 3" xfId="16744" xr:uid="{00000000-0005-0000-0000-00003E3F0000}"/>
    <cellStyle name="Normal 2 2 4 2 8 3 3 2" xfId="16745" xr:uid="{00000000-0005-0000-0000-00003F3F0000}"/>
    <cellStyle name="Normal 2 2 4 2 8 3 4" xfId="16746" xr:uid="{00000000-0005-0000-0000-0000403F0000}"/>
    <cellStyle name="Normal 2 2 4 2 8 3 4 2" xfId="16747" xr:uid="{00000000-0005-0000-0000-0000413F0000}"/>
    <cellStyle name="Normal 2 2 4 2 8 3 5" xfId="16748" xr:uid="{00000000-0005-0000-0000-0000423F0000}"/>
    <cellStyle name="Normal 2 2 4 2 8 3 5 2" xfId="16749" xr:uid="{00000000-0005-0000-0000-0000433F0000}"/>
    <cellStyle name="Normal 2 2 4 2 8 3 6" xfId="16750" xr:uid="{00000000-0005-0000-0000-0000443F0000}"/>
    <cellStyle name="Normal 2 2 4 2 8 3 6 2" xfId="16751" xr:uid="{00000000-0005-0000-0000-0000453F0000}"/>
    <cellStyle name="Normal 2 2 4 2 8 3 7" xfId="16752" xr:uid="{00000000-0005-0000-0000-0000463F0000}"/>
    <cellStyle name="Normal 2 2 4 2 8 3 7 2" xfId="16753" xr:uid="{00000000-0005-0000-0000-0000473F0000}"/>
    <cellStyle name="Normal 2 2 4 2 8 3 8" xfId="16754" xr:uid="{00000000-0005-0000-0000-0000483F0000}"/>
    <cellStyle name="Normal 2 2 4 2 8 3 8 2" xfId="16755" xr:uid="{00000000-0005-0000-0000-0000493F0000}"/>
    <cellStyle name="Normal 2 2 4 2 8 3 9" xfId="16756" xr:uid="{00000000-0005-0000-0000-00004A3F0000}"/>
    <cellStyle name="Normal 2 2 4 2 8 3 9 2" xfId="16757" xr:uid="{00000000-0005-0000-0000-00004B3F0000}"/>
    <cellStyle name="Normal 2 2 4 2 8 4" xfId="16758" xr:uid="{00000000-0005-0000-0000-00004C3F0000}"/>
    <cellStyle name="Normal 2 2 4 2 8 4 2" xfId="16759" xr:uid="{00000000-0005-0000-0000-00004D3F0000}"/>
    <cellStyle name="Normal 2 2 4 2 8 5" xfId="16760" xr:uid="{00000000-0005-0000-0000-00004E3F0000}"/>
    <cellStyle name="Normal 2 2 4 2 8 5 2" xfId="16761" xr:uid="{00000000-0005-0000-0000-00004F3F0000}"/>
    <cellStyle name="Normal 2 2 4 2 8 6" xfId="16762" xr:uid="{00000000-0005-0000-0000-0000503F0000}"/>
    <cellStyle name="Normal 2 2 4 2 8 6 2" xfId="16763" xr:uid="{00000000-0005-0000-0000-0000513F0000}"/>
    <cellStyle name="Normal 2 2 4 2 8 7" xfId="16764" xr:uid="{00000000-0005-0000-0000-0000523F0000}"/>
    <cellStyle name="Normal 2 2 4 2 8 7 2" xfId="16765" xr:uid="{00000000-0005-0000-0000-0000533F0000}"/>
    <cellStyle name="Normal 2 2 4 2 8 8" xfId="16766" xr:uid="{00000000-0005-0000-0000-0000543F0000}"/>
    <cellStyle name="Normal 2 2 4 2 8 8 2" xfId="16767" xr:uid="{00000000-0005-0000-0000-0000553F0000}"/>
    <cellStyle name="Normal 2 2 4 2 8 9" xfId="16768" xr:uid="{00000000-0005-0000-0000-0000563F0000}"/>
    <cellStyle name="Normal 2 2 4 2 8 9 2" xfId="16769" xr:uid="{00000000-0005-0000-0000-0000573F0000}"/>
    <cellStyle name="Normal 2 2 4 2 9" xfId="466" xr:uid="{00000000-0005-0000-0000-0000583F0000}"/>
    <cellStyle name="Normal 2 2 4 2 9 10" xfId="16770" xr:uid="{00000000-0005-0000-0000-0000593F0000}"/>
    <cellStyle name="Normal 2 2 4 2 9 10 2" xfId="16771" xr:uid="{00000000-0005-0000-0000-00005A3F0000}"/>
    <cellStyle name="Normal 2 2 4 2 9 11" xfId="16772" xr:uid="{00000000-0005-0000-0000-00005B3F0000}"/>
    <cellStyle name="Normal 2 2 4 2 9 11 2" xfId="16773" xr:uid="{00000000-0005-0000-0000-00005C3F0000}"/>
    <cellStyle name="Normal 2 2 4 2 9 12" xfId="16774" xr:uid="{00000000-0005-0000-0000-00005D3F0000}"/>
    <cellStyle name="Normal 2 2 4 2 9 12 2" xfId="16775" xr:uid="{00000000-0005-0000-0000-00005E3F0000}"/>
    <cellStyle name="Normal 2 2 4 2 9 13" xfId="16776" xr:uid="{00000000-0005-0000-0000-00005F3F0000}"/>
    <cellStyle name="Normal 2 2 4 2 9 2" xfId="16777" xr:uid="{00000000-0005-0000-0000-0000603F0000}"/>
    <cellStyle name="Normal 2 2 4 2 9 2 10" xfId="16778" xr:uid="{00000000-0005-0000-0000-0000613F0000}"/>
    <cellStyle name="Normal 2 2 4 2 9 2 10 2" xfId="16779" xr:uid="{00000000-0005-0000-0000-0000623F0000}"/>
    <cellStyle name="Normal 2 2 4 2 9 2 11" xfId="16780" xr:uid="{00000000-0005-0000-0000-0000633F0000}"/>
    <cellStyle name="Normal 2 2 4 2 9 2 11 2" xfId="16781" xr:uid="{00000000-0005-0000-0000-0000643F0000}"/>
    <cellStyle name="Normal 2 2 4 2 9 2 12" xfId="16782" xr:uid="{00000000-0005-0000-0000-0000653F0000}"/>
    <cellStyle name="Normal 2 2 4 2 9 2 2" xfId="16783" xr:uid="{00000000-0005-0000-0000-0000663F0000}"/>
    <cellStyle name="Normal 2 2 4 2 9 2 2 10" xfId="16784" xr:uid="{00000000-0005-0000-0000-0000673F0000}"/>
    <cellStyle name="Normal 2 2 4 2 9 2 2 10 2" xfId="16785" xr:uid="{00000000-0005-0000-0000-0000683F0000}"/>
    <cellStyle name="Normal 2 2 4 2 9 2 2 11" xfId="16786" xr:uid="{00000000-0005-0000-0000-0000693F0000}"/>
    <cellStyle name="Normal 2 2 4 2 9 2 2 2" xfId="16787" xr:uid="{00000000-0005-0000-0000-00006A3F0000}"/>
    <cellStyle name="Normal 2 2 4 2 9 2 2 2 2" xfId="16788" xr:uid="{00000000-0005-0000-0000-00006B3F0000}"/>
    <cellStyle name="Normal 2 2 4 2 9 2 2 3" xfId="16789" xr:uid="{00000000-0005-0000-0000-00006C3F0000}"/>
    <cellStyle name="Normal 2 2 4 2 9 2 2 3 2" xfId="16790" xr:uid="{00000000-0005-0000-0000-00006D3F0000}"/>
    <cellStyle name="Normal 2 2 4 2 9 2 2 4" xfId="16791" xr:uid="{00000000-0005-0000-0000-00006E3F0000}"/>
    <cellStyle name="Normal 2 2 4 2 9 2 2 4 2" xfId="16792" xr:uid="{00000000-0005-0000-0000-00006F3F0000}"/>
    <cellStyle name="Normal 2 2 4 2 9 2 2 5" xfId="16793" xr:uid="{00000000-0005-0000-0000-0000703F0000}"/>
    <cellStyle name="Normal 2 2 4 2 9 2 2 5 2" xfId="16794" xr:uid="{00000000-0005-0000-0000-0000713F0000}"/>
    <cellStyle name="Normal 2 2 4 2 9 2 2 6" xfId="16795" xr:uid="{00000000-0005-0000-0000-0000723F0000}"/>
    <cellStyle name="Normal 2 2 4 2 9 2 2 6 2" xfId="16796" xr:uid="{00000000-0005-0000-0000-0000733F0000}"/>
    <cellStyle name="Normal 2 2 4 2 9 2 2 7" xfId="16797" xr:uid="{00000000-0005-0000-0000-0000743F0000}"/>
    <cellStyle name="Normal 2 2 4 2 9 2 2 7 2" xfId="16798" xr:uid="{00000000-0005-0000-0000-0000753F0000}"/>
    <cellStyle name="Normal 2 2 4 2 9 2 2 8" xfId="16799" xr:uid="{00000000-0005-0000-0000-0000763F0000}"/>
    <cellStyle name="Normal 2 2 4 2 9 2 2 8 2" xfId="16800" xr:uid="{00000000-0005-0000-0000-0000773F0000}"/>
    <cellStyle name="Normal 2 2 4 2 9 2 2 9" xfId="16801" xr:uid="{00000000-0005-0000-0000-0000783F0000}"/>
    <cellStyle name="Normal 2 2 4 2 9 2 2 9 2" xfId="16802" xr:uid="{00000000-0005-0000-0000-0000793F0000}"/>
    <cellStyle name="Normal 2 2 4 2 9 2 3" xfId="16803" xr:uid="{00000000-0005-0000-0000-00007A3F0000}"/>
    <cellStyle name="Normal 2 2 4 2 9 2 3 2" xfId="16804" xr:uid="{00000000-0005-0000-0000-00007B3F0000}"/>
    <cellStyle name="Normal 2 2 4 2 9 2 4" xfId="16805" xr:uid="{00000000-0005-0000-0000-00007C3F0000}"/>
    <cellStyle name="Normal 2 2 4 2 9 2 4 2" xfId="16806" xr:uid="{00000000-0005-0000-0000-00007D3F0000}"/>
    <cellStyle name="Normal 2 2 4 2 9 2 5" xfId="16807" xr:uid="{00000000-0005-0000-0000-00007E3F0000}"/>
    <cellStyle name="Normal 2 2 4 2 9 2 5 2" xfId="16808" xr:uid="{00000000-0005-0000-0000-00007F3F0000}"/>
    <cellStyle name="Normal 2 2 4 2 9 2 6" xfId="16809" xr:uid="{00000000-0005-0000-0000-0000803F0000}"/>
    <cellStyle name="Normal 2 2 4 2 9 2 6 2" xfId="16810" xr:uid="{00000000-0005-0000-0000-0000813F0000}"/>
    <cellStyle name="Normal 2 2 4 2 9 2 7" xfId="16811" xr:uid="{00000000-0005-0000-0000-0000823F0000}"/>
    <cellStyle name="Normal 2 2 4 2 9 2 7 2" xfId="16812" xr:uid="{00000000-0005-0000-0000-0000833F0000}"/>
    <cellStyle name="Normal 2 2 4 2 9 2 8" xfId="16813" xr:uid="{00000000-0005-0000-0000-0000843F0000}"/>
    <cellStyle name="Normal 2 2 4 2 9 2 8 2" xfId="16814" xr:uid="{00000000-0005-0000-0000-0000853F0000}"/>
    <cellStyle name="Normal 2 2 4 2 9 2 9" xfId="16815" xr:uid="{00000000-0005-0000-0000-0000863F0000}"/>
    <cellStyle name="Normal 2 2 4 2 9 2 9 2" xfId="16816" xr:uid="{00000000-0005-0000-0000-0000873F0000}"/>
    <cellStyle name="Normal 2 2 4 2 9 3" xfId="16817" xr:uid="{00000000-0005-0000-0000-0000883F0000}"/>
    <cellStyle name="Normal 2 2 4 2 9 3 10" xfId="16818" xr:uid="{00000000-0005-0000-0000-0000893F0000}"/>
    <cellStyle name="Normal 2 2 4 2 9 3 10 2" xfId="16819" xr:uid="{00000000-0005-0000-0000-00008A3F0000}"/>
    <cellStyle name="Normal 2 2 4 2 9 3 11" xfId="16820" xr:uid="{00000000-0005-0000-0000-00008B3F0000}"/>
    <cellStyle name="Normal 2 2 4 2 9 3 2" xfId="16821" xr:uid="{00000000-0005-0000-0000-00008C3F0000}"/>
    <cellStyle name="Normal 2 2 4 2 9 3 2 2" xfId="16822" xr:uid="{00000000-0005-0000-0000-00008D3F0000}"/>
    <cellStyle name="Normal 2 2 4 2 9 3 3" xfId="16823" xr:uid="{00000000-0005-0000-0000-00008E3F0000}"/>
    <cellStyle name="Normal 2 2 4 2 9 3 3 2" xfId="16824" xr:uid="{00000000-0005-0000-0000-00008F3F0000}"/>
    <cellStyle name="Normal 2 2 4 2 9 3 4" xfId="16825" xr:uid="{00000000-0005-0000-0000-0000903F0000}"/>
    <cellStyle name="Normal 2 2 4 2 9 3 4 2" xfId="16826" xr:uid="{00000000-0005-0000-0000-0000913F0000}"/>
    <cellStyle name="Normal 2 2 4 2 9 3 5" xfId="16827" xr:uid="{00000000-0005-0000-0000-0000923F0000}"/>
    <cellStyle name="Normal 2 2 4 2 9 3 5 2" xfId="16828" xr:uid="{00000000-0005-0000-0000-0000933F0000}"/>
    <cellStyle name="Normal 2 2 4 2 9 3 6" xfId="16829" xr:uid="{00000000-0005-0000-0000-0000943F0000}"/>
    <cellStyle name="Normal 2 2 4 2 9 3 6 2" xfId="16830" xr:uid="{00000000-0005-0000-0000-0000953F0000}"/>
    <cellStyle name="Normal 2 2 4 2 9 3 7" xfId="16831" xr:uid="{00000000-0005-0000-0000-0000963F0000}"/>
    <cellStyle name="Normal 2 2 4 2 9 3 7 2" xfId="16832" xr:uid="{00000000-0005-0000-0000-0000973F0000}"/>
    <cellStyle name="Normal 2 2 4 2 9 3 8" xfId="16833" xr:uid="{00000000-0005-0000-0000-0000983F0000}"/>
    <cellStyle name="Normal 2 2 4 2 9 3 8 2" xfId="16834" xr:uid="{00000000-0005-0000-0000-0000993F0000}"/>
    <cellStyle name="Normal 2 2 4 2 9 3 9" xfId="16835" xr:uid="{00000000-0005-0000-0000-00009A3F0000}"/>
    <cellStyle name="Normal 2 2 4 2 9 3 9 2" xfId="16836" xr:uid="{00000000-0005-0000-0000-00009B3F0000}"/>
    <cellStyle name="Normal 2 2 4 2 9 4" xfId="16837" xr:uid="{00000000-0005-0000-0000-00009C3F0000}"/>
    <cellStyle name="Normal 2 2 4 2 9 4 2" xfId="16838" xr:uid="{00000000-0005-0000-0000-00009D3F0000}"/>
    <cellStyle name="Normal 2 2 4 2 9 5" xfId="16839" xr:uid="{00000000-0005-0000-0000-00009E3F0000}"/>
    <cellStyle name="Normal 2 2 4 2 9 5 2" xfId="16840" xr:uid="{00000000-0005-0000-0000-00009F3F0000}"/>
    <cellStyle name="Normal 2 2 4 2 9 6" xfId="16841" xr:uid="{00000000-0005-0000-0000-0000A03F0000}"/>
    <cellStyle name="Normal 2 2 4 2 9 6 2" xfId="16842" xr:uid="{00000000-0005-0000-0000-0000A13F0000}"/>
    <cellStyle name="Normal 2 2 4 2 9 7" xfId="16843" xr:uid="{00000000-0005-0000-0000-0000A23F0000}"/>
    <cellStyle name="Normal 2 2 4 2 9 7 2" xfId="16844" xr:uid="{00000000-0005-0000-0000-0000A33F0000}"/>
    <cellStyle name="Normal 2 2 4 2 9 8" xfId="16845" xr:uid="{00000000-0005-0000-0000-0000A43F0000}"/>
    <cellStyle name="Normal 2 2 4 2 9 8 2" xfId="16846" xr:uid="{00000000-0005-0000-0000-0000A53F0000}"/>
    <cellStyle name="Normal 2 2 4 2 9 9" xfId="16847" xr:uid="{00000000-0005-0000-0000-0000A63F0000}"/>
    <cellStyle name="Normal 2 2 4 2 9 9 2" xfId="16848" xr:uid="{00000000-0005-0000-0000-0000A73F0000}"/>
    <cellStyle name="Normal 2 2 4 20" xfId="16849" xr:uid="{00000000-0005-0000-0000-0000A83F0000}"/>
    <cellStyle name="Normal 2 2 4 20 2" xfId="16850" xr:uid="{00000000-0005-0000-0000-0000A93F0000}"/>
    <cellStyle name="Normal 2 2 4 21" xfId="16851" xr:uid="{00000000-0005-0000-0000-0000AA3F0000}"/>
    <cellStyle name="Normal 2 2 4 3" xfId="467" xr:uid="{00000000-0005-0000-0000-0000AB3F0000}"/>
    <cellStyle name="Normal 2 2 4 3 2" xfId="468" xr:uid="{00000000-0005-0000-0000-0000AC3F0000}"/>
    <cellStyle name="Normal 2 2 4 3 2 10" xfId="16852" xr:uid="{00000000-0005-0000-0000-0000AD3F0000}"/>
    <cellStyle name="Normal 2 2 4 3 2 10 2" xfId="16853" xr:uid="{00000000-0005-0000-0000-0000AE3F0000}"/>
    <cellStyle name="Normal 2 2 4 3 2 11" xfId="16854" xr:uid="{00000000-0005-0000-0000-0000AF3F0000}"/>
    <cellStyle name="Normal 2 2 4 3 2 11 2" xfId="16855" xr:uid="{00000000-0005-0000-0000-0000B03F0000}"/>
    <cellStyle name="Normal 2 2 4 3 2 12" xfId="16856" xr:uid="{00000000-0005-0000-0000-0000B13F0000}"/>
    <cellStyle name="Normal 2 2 4 3 2 12 2" xfId="16857" xr:uid="{00000000-0005-0000-0000-0000B23F0000}"/>
    <cellStyle name="Normal 2 2 4 3 2 13" xfId="16858" xr:uid="{00000000-0005-0000-0000-0000B33F0000}"/>
    <cellStyle name="Normal 2 2 4 3 2 13 2" xfId="16859" xr:uid="{00000000-0005-0000-0000-0000B43F0000}"/>
    <cellStyle name="Normal 2 2 4 3 2 14" xfId="16860" xr:uid="{00000000-0005-0000-0000-0000B53F0000}"/>
    <cellStyle name="Normal 2 2 4 3 2 14 2" xfId="16861" xr:uid="{00000000-0005-0000-0000-0000B63F0000}"/>
    <cellStyle name="Normal 2 2 4 3 2 15" xfId="16862" xr:uid="{00000000-0005-0000-0000-0000B73F0000}"/>
    <cellStyle name="Normal 2 2 4 3 2 15 2" xfId="16863" xr:uid="{00000000-0005-0000-0000-0000B83F0000}"/>
    <cellStyle name="Normal 2 2 4 3 2 16" xfId="16864" xr:uid="{00000000-0005-0000-0000-0000B93F0000}"/>
    <cellStyle name="Normal 2 2 4 3 2 16 2" xfId="16865" xr:uid="{00000000-0005-0000-0000-0000BA3F0000}"/>
    <cellStyle name="Normal 2 2 4 3 2 17" xfId="16866" xr:uid="{00000000-0005-0000-0000-0000BB3F0000}"/>
    <cellStyle name="Normal 2 2 4 3 2 2" xfId="469" xr:uid="{00000000-0005-0000-0000-0000BC3F0000}"/>
    <cellStyle name="Normal 2 2 4 3 2 2 2" xfId="470" xr:uid="{00000000-0005-0000-0000-0000BD3F0000}"/>
    <cellStyle name="Normal 2 2 4 3 2 2 2 10" xfId="16867" xr:uid="{00000000-0005-0000-0000-0000BE3F0000}"/>
    <cellStyle name="Normal 2 2 4 3 2 2 2 10 2" xfId="16868" xr:uid="{00000000-0005-0000-0000-0000BF3F0000}"/>
    <cellStyle name="Normal 2 2 4 3 2 2 2 11" xfId="16869" xr:uid="{00000000-0005-0000-0000-0000C03F0000}"/>
    <cellStyle name="Normal 2 2 4 3 2 2 2 11 2" xfId="16870" xr:uid="{00000000-0005-0000-0000-0000C13F0000}"/>
    <cellStyle name="Normal 2 2 4 3 2 2 2 12" xfId="16871" xr:uid="{00000000-0005-0000-0000-0000C23F0000}"/>
    <cellStyle name="Normal 2 2 4 3 2 2 2 12 2" xfId="16872" xr:uid="{00000000-0005-0000-0000-0000C33F0000}"/>
    <cellStyle name="Normal 2 2 4 3 2 2 2 13" xfId="16873" xr:uid="{00000000-0005-0000-0000-0000C43F0000}"/>
    <cellStyle name="Normal 2 2 4 3 2 2 2 2" xfId="16874" xr:uid="{00000000-0005-0000-0000-0000C53F0000}"/>
    <cellStyle name="Normal 2 2 4 3 2 2 2 2 10" xfId="16875" xr:uid="{00000000-0005-0000-0000-0000C63F0000}"/>
    <cellStyle name="Normal 2 2 4 3 2 2 2 2 10 2" xfId="16876" xr:uid="{00000000-0005-0000-0000-0000C73F0000}"/>
    <cellStyle name="Normal 2 2 4 3 2 2 2 2 11" xfId="16877" xr:uid="{00000000-0005-0000-0000-0000C83F0000}"/>
    <cellStyle name="Normal 2 2 4 3 2 2 2 2 11 2" xfId="16878" xr:uid="{00000000-0005-0000-0000-0000C93F0000}"/>
    <cellStyle name="Normal 2 2 4 3 2 2 2 2 12" xfId="16879" xr:uid="{00000000-0005-0000-0000-0000CA3F0000}"/>
    <cellStyle name="Normal 2 2 4 3 2 2 2 2 2" xfId="16880" xr:uid="{00000000-0005-0000-0000-0000CB3F0000}"/>
    <cellStyle name="Normal 2 2 4 3 2 2 2 2 2 10" xfId="16881" xr:uid="{00000000-0005-0000-0000-0000CC3F0000}"/>
    <cellStyle name="Normal 2 2 4 3 2 2 2 2 2 10 2" xfId="16882" xr:uid="{00000000-0005-0000-0000-0000CD3F0000}"/>
    <cellStyle name="Normal 2 2 4 3 2 2 2 2 2 11" xfId="16883" xr:uid="{00000000-0005-0000-0000-0000CE3F0000}"/>
    <cellStyle name="Normal 2 2 4 3 2 2 2 2 2 2" xfId="16884" xr:uid="{00000000-0005-0000-0000-0000CF3F0000}"/>
    <cellStyle name="Normal 2 2 4 3 2 2 2 2 2 2 2" xfId="16885" xr:uid="{00000000-0005-0000-0000-0000D03F0000}"/>
    <cellStyle name="Normal 2 2 4 3 2 2 2 2 2 3" xfId="16886" xr:uid="{00000000-0005-0000-0000-0000D13F0000}"/>
    <cellStyle name="Normal 2 2 4 3 2 2 2 2 2 3 2" xfId="16887" xr:uid="{00000000-0005-0000-0000-0000D23F0000}"/>
    <cellStyle name="Normal 2 2 4 3 2 2 2 2 2 4" xfId="16888" xr:uid="{00000000-0005-0000-0000-0000D33F0000}"/>
    <cellStyle name="Normal 2 2 4 3 2 2 2 2 2 4 2" xfId="16889" xr:uid="{00000000-0005-0000-0000-0000D43F0000}"/>
    <cellStyle name="Normal 2 2 4 3 2 2 2 2 2 5" xfId="16890" xr:uid="{00000000-0005-0000-0000-0000D53F0000}"/>
    <cellStyle name="Normal 2 2 4 3 2 2 2 2 2 5 2" xfId="16891" xr:uid="{00000000-0005-0000-0000-0000D63F0000}"/>
    <cellStyle name="Normal 2 2 4 3 2 2 2 2 2 6" xfId="16892" xr:uid="{00000000-0005-0000-0000-0000D73F0000}"/>
    <cellStyle name="Normal 2 2 4 3 2 2 2 2 2 6 2" xfId="16893" xr:uid="{00000000-0005-0000-0000-0000D83F0000}"/>
    <cellStyle name="Normal 2 2 4 3 2 2 2 2 2 7" xfId="16894" xr:uid="{00000000-0005-0000-0000-0000D93F0000}"/>
    <cellStyle name="Normal 2 2 4 3 2 2 2 2 2 7 2" xfId="16895" xr:uid="{00000000-0005-0000-0000-0000DA3F0000}"/>
    <cellStyle name="Normal 2 2 4 3 2 2 2 2 2 8" xfId="16896" xr:uid="{00000000-0005-0000-0000-0000DB3F0000}"/>
    <cellStyle name="Normal 2 2 4 3 2 2 2 2 2 8 2" xfId="16897" xr:uid="{00000000-0005-0000-0000-0000DC3F0000}"/>
    <cellStyle name="Normal 2 2 4 3 2 2 2 2 2 9" xfId="16898" xr:uid="{00000000-0005-0000-0000-0000DD3F0000}"/>
    <cellStyle name="Normal 2 2 4 3 2 2 2 2 2 9 2" xfId="16899" xr:uid="{00000000-0005-0000-0000-0000DE3F0000}"/>
    <cellStyle name="Normal 2 2 4 3 2 2 2 2 3" xfId="16900" xr:uid="{00000000-0005-0000-0000-0000DF3F0000}"/>
    <cellStyle name="Normal 2 2 4 3 2 2 2 2 3 2" xfId="16901" xr:uid="{00000000-0005-0000-0000-0000E03F0000}"/>
    <cellStyle name="Normal 2 2 4 3 2 2 2 2 4" xfId="16902" xr:uid="{00000000-0005-0000-0000-0000E13F0000}"/>
    <cellStyle name="Normal 2 2 4 3 2 2 2 2 4 2" xfId="16903" xr:uid="{00000000-0005-0000-0000-0000E23F0000}"/>
    <cellStyle name="Normal 2 2 4 3 2 2 2 2 5" xfId="16904" xr:uid="{00000000-0005-0000-0000-0000E33F0000}"/>
    <cellStyle name="Normal 2 2 4 3 2 2 2 2 5 2" xfId="16905" xr:uid="{00000000-0005-0000-0000-0000E43F0000}"/>
    <cellStyle name="Normal 2 2 4 3 2 2 2 2 6" xfId="16906" xr:uid="{00000000-0005-0000-0000-0000E53F0000}"/>
    <cellStyle name="Normal 2 2 4 3 2 2 2 2 6 2" xfId="16907" xr:uid="{00000000-0005-0000-0000-0000E63F0000}"/>
    <cellStyle name="Normal 2 2 4 3 2 2 2 2 7" xfId="16908" xr:uid="{00000000-0005-0000-0000-0000E73F0000}"/>
    <cellStyle name="Normal 2 2 4 3 2 2 2 2 7 2" xfId="16909" xr:uid="{00000000-0005-0000-0000-0000E83F0000}"/>
    <cellStyle name="Normal 2 2 4 3 2 2 2 2 8" xfId="16910" xr:uid="{00000000-0005-0000-0000-0000E93F0000}"/>
    <cellStyle name="Normal 2 2 4 3 2 2 2 2 8 2" xfId="16911" xr:uid="{00000000-0005-0000-0000-0000EA3F0000}"/>
    <cellStyle name="Normal 2 2 4 3 2 2 2 2 9" xfId="16912" xr:uid="{00000000-0005-0000-0000-0000EB3F0000}"/>
    <cellStyle name="Normal 2 2 4 3 2 2 2 2 9 2" xfId="16913" xr:uid="{00000000-0005-0000-0000-0000EC3F0000}"/>
    <cellStyle name="Normal 2 2 4 3 2 2 2 3" xfId="16914" xr:uid="{00000000-0005-0000-0000-0000ED3F0000}"/>
    <cellStyle name="Normal 2 2 4 3 2 2 2 3 10" xfId="16915" xr:uid="{00000000-0005-0000-0000-0000EE3F0000}"/>
    <cellStyle name="Normal 2 2 4 3 2 2 2 3 10 2" xfId="16916" xr:uid="{00000000-0005-0000-0000-0000EF3F0000}"/>
    <cellStyle name="Normal 2 2 4 3 2 2 2 3 11" xfId="16917" xr:uid="{00000000-0005-0000-0000-0000F03F0000}"/>
    <cellStyle name="Normal 2 2 4 3 2 2 2 3 2" xfId="16918" xr:uid="{00000000-0005-0000-0000-0000F13F0000}"/>
    <cellStyle name="Normal 2 2 4 3 2 2 2 3 2 2" xfId="16919" xr:uid="{00000000-0005-0000-0000-0000F23F0000}"/>
    <cellStyle name="Normal 2 2 4 3 2 2 2 3 3" xfId="16920" xr:uid="{00000000-0005-0000-0000-0000F33F0000}"/>
    <cellStyle name="Normal 2 2 4 3 2 2 2 3 3 2" xfId="16921" xr:uid="{00000000-0005-0000-0000-0000F43F0000}"/>
    <cellStyle name="Normal 2 2 4 3 2 2 2 3 4" xfId="16922" xr:uid="{00000000-0005-0000-0000-0000F53F0000}"/>
    <cellStyle name="Normal 2 2 4 3 2 2 2 3 4 2" xfId="16923" xr:uid="{00000000-0005-0000-0000-0000F63F0000}"/>
    <cellStyle name="Normal 2 2 4 3 2 2 2 3 5" xfId="16924" xr:uid="{00000000-0005-0000-0000-0000F73F0000}"/>
    <cellStyle name="Normal 2 2 4 3 2 2 2 3 5 2" xfId="16925" xr:uid="{00000000-0005-0000-0000-0000F83F0000}"/>
    <cellStyle name="Normal 2 2 4 3 2 2 2 3 6" xfId="16926" xr:uid="{00000000-0005-0000-0000-0000F93F0000}"/>
    <cellStyle name="Normal 2 2 4 3 2 2 2 3 6 2" xfId="16927" xr:uid="{00000000-0005-0000-0000-0000FA3F0000}"/>
    <cellStyle name="Normal 2 2 4 3 2 2 2 3 7" xfId="16928" xr:uid="{00000000-0005-0000-0000-0000FB3F0000}"/>
    <cellStyle name="Normal 2 2 4 3 2 2 2 3 7 2" xfId="16929" xr:uid="{00000000-0005-0000-0000-0000FC3F0000}"/>
    <cellStyle name="Normal 2 2 4 3 2 2 2 3 8" xfId="16930" xr:uid="{00000000-0005-0000-0000-0000FD3F0000}"/>
    <cellStyle name="Normal 2 2 4 3 2 2 2 3 8 2" xfId="16931" xr:uid="{00000000-0005-0000-0000-0000FE3F0000}"/>
    <cellStyle name="Normal 2 2 4 3 2 2 2 3 9" xfId="16932" xr:uid="{00000000-0005-0000-0000-0000FF3F0000}"/>
    <cellStyle name="Normal 2 2 4 3 2 2 2 3 9 2" xfId="16933" xr:uid="{00000000-0005-0000-0000-000000400000}"/>
    <cellStyle name="Normal 2 2 4 3 2 2 2 4" xfId="16934" xr:uid="{00000000-0005-0000-0000-000001400000}"/>
    <cellStyle name="Normal 2 2 4 3 2 2 2 4 2" xfId="16935" xr:uid="{00000000-0005-0000-0000-000002400000}"/>
    <cellStyle name="Normal 2 2 4 3 2 2 2 5" xfId="16936" xr:uid="{00000000-0005-0000-0000-000003400000}"/>
    <cellStyle name="Normal 2 2 4 3 2 2 2 5 2" xfId="16937" xr:uid="{00000000-0005-0000-0000-000004400000}"/>
    <cellStyle name="Normal 2 2 4 3 2 2 2 6" xfId="16938" xr:uid="{00000000-0005-0000-0000-000005400000}"/>
    <cellStyle name="Normal 2 2 4 3 2 2 2 6 2" xfId="16939" xr:uid="{00000000-0005-0000-0000-000006400000}"/>
    <cellStyle name="Normal 2 2 4 3 2 2 2 7" xfId="16940" xr:uid="{00000000-0005-0000-0000-000007400000}"/>
    <cellStyle name="Normal 2 2 4 3 2 2 2 7 2" xfId="16941" xr:uid="{00000000-0005-0000-0000-000008400000}"/>
    <cellStyle name="Normal 2 2 4 3 2 2 2 8" xfId="16942" xr:uid="{00000000-0005-0000-0000-000009400000}"/>
    <cellStyle name="Normal 2 2 4 3 2 2 2 8 2" xfId="16943" xr:uid="{00000000-0005-0000-0000-00000A400000}"/>
    <cellStyle name="Normal 2 2 4 3 2 2 2 9" xfId="16944" xr:uid="{00000000-0005-0000-0000-00000B400000}"/>
    <cellStyle name="Normal 2 2 4 3 2 2 2 9 2" xfId="16945" xr:uid="{00000000-0005-0000-0000-00000C400000}"/>
    <cellStyle name="Normal 2 2 4 3 2 2 3" xfId="471" xr:uid="{00000000-0005-0000-0000-00000D400000}"/>
    <cellStyle name="Normal 2 2 4 3 2 2 3 10" xfId="16946" xr:uid="{00000000-0005-0000-0000-00000E400000}"/>
    <cellStyle name="Normal 2 2 4 3 2 2 3 10 2" xfId="16947" xr:uid="{00000000-0005-0000-0000-00000F400000}"/>
    <cellStyle name="Normal 2 2 4 3 2 2 3 11" xfId="16948" xr:uid="{00000000-0005-0000-0000-000010400000}"/>
    <cellStyle name="Normal 2 2 4 3 2 2 3 11 2" xfId="16949" xr:uid="{00000000-0005-0000-0000-000011400000}"/>
    <cellStyle name="Normal 2 2 4 3 2 2 3 12" xfId="16950" xr:uid="{00000000-0005-0000-0000-000012400000}"/>
    <cellStyle name="Normal 2 2 4 3 2 2 3 12 2" xfId="16951" xr:uid="{00000000-0005-0000-0000-000013400000}"/>
    <cellStyle name="Normal 2 2 4 3 2 2 3 13" xfId="16952" xr:uid="{00000000-0005-0000-0000-000014400000}"/>
    <cellStyle name="Normal 2 2 4 3 2 2 3 2" xfId="16953" xr:uid="{00000000-0005-0000-0000-000015400000}"/>
    <cellStyle name="Normal 2 2 4 3 2 2 3 2 10" xfId="16954" xr:uid="{00000000-0005-0000-0000-000016400000}"/>
    <cellStyle name="Normal 2 2 4 3 2 2 3 2 10 2" xfId="16955" xr:uid="{00000000-0005-0000-0000-000017400000}"/>
    <cellStyle name="Normal 2 2 4 3 2 2 3 2 11" xfId="16956" xr:uid="{00000000-0005-0000-0000-000018400000}"/>
    <cellStyle name="Normal 2 2 4 3 2 2 3 2 11 2" xfId="16957" xr:uid="{00000000-0005-0000-0000-000019400000}"/>
    <cellStyle name="Normal 2 2 4 3 2 2 3 2 12" xfId="16958" xr:uid="{00000000-0005-0000-0000-00001A400000}"/>
    <cellStyle name="Normal 2 2 4 3 2 2 3 2 2" xfId="16959" xr:uid="{00000000-0005-0000-0000-00001B400000}"/>
    <cellStyle name="Normal 2 2 4 3 2 2 3 2 2 10" xfId="16960" xr:uid="{00000000-0005-0000-0000-00001C400000}"/>
    <cellStyle name="Normal 2 2 4 3 2 2 3 2 2 10 2" xfId="16961" xr:uid="{00000000-0005-0000-0000-00001D400000}"/>
    <cellStyle name="Normal 2 2 4 3 2 2 3 2 2 11" xfId="16962" xr:uid="{00000000-0005-0000-0000-00001E400000}"/>
    <cellStyle name="Normal 2 2 4 3 2 2 3 2 2 2" xfId="16963" xr:uid="{00000000-0005-0000-0000-00001F400000}"/>
    <cellStyle name="Normal 2 2 4 3 2 2 3 2 2 2 2" xfId="16964" xr:uid="{00000000-0005-0000-0000-000020400000}"/>
    <cellStyle name="Normal 2 2 4 3 2 2 3 2 2 3" xfId="16965" xr:uid="{00000000-0005-0000-0000-000021400000}"/>
    <cellStyle name="Normal 2 2 4 3 2 2 3 2 2 3 2" xfId="16966" xr:uid="{00000000-0005-0000-0000-000022400000}"/>
    <cellStyle name="Normal 2 2 4 3 2 2 3 2 2 4" xfId="16967" xr:uid="{00000000-0005-0000-0000-000023400000}"/>
    <cellStyle name="Normal 2 2 4 3 2 2 3 2 2 4 2" xfId="16968" xr:uid="{00000000-0005-0000-0000-000024400000}"/>
    <cellStyle name="Normal 2 2 4 3 2 2 3 2 2 5" xfId="16969" xr:uid="{00000000-0005-0000-0000-000025400000}"/>
    <cellStyle name="Normal 2 2 4 3 2 2 3 2 2 5 2" xfId="16970" xr:uid="{00000000-0005-0000-0000-000026400000}"/>
    <cellStyle name="Normal 2 2 4 3 2 2 3 2 2 6" xfId="16971" xr:uid="{00000000-0005-0000-0000-000027400000}"/>
    <cellStyle name="Normal 2 2 4 3 2 2 3 2 2 6 2" xfId="16972" xr:uid="{00000000-0005-0000-0000-000028400000}"/>
    <cellStyle name="Normal 2 2 4 3 2 2 3 2 2 7" xfId="16973" xr:uid="{00000000-0005-0000-0000-000029400000}"/>
    <cellStyle name="Normal 2 2 4 3 2 2 3 2 2 7 2" xfId="16974" xr:uid="{00000000-0005-0000-0000-00002A400000}"/>
    <cellStyle name="Normal 2 2 4 3 2 2 3 2 2 8" xfId="16975" xr:uid="{00000000-0005-0000-0000-00002B400000}"/>
    <cellStyle name="Normal 2 2 4 3 2 2 3 2 2 8 2" xfId="16976" xr:uid="{00000000-0005-0000-0000-00002C400000}"/>
    <cellStyle name="Normal 2 2 4 3 2 2 3 2 2 9" xfId="16977" xr:uid="{00000000-0005-0000-0000-00002D400000}"/>
    <cellStyle name="Normal 2 2 4 3 2 2 3 2 2 9 2" xfId="16978" xr:uid="{00000000-0005-0000-0000-00002E400000}"/>
    <cellStyle name="Normal 2 2 4 3 2 2 3 2 3" xfId="16979" xr:uid="{00000000-0005-0000-0000-00002F400000}"/>
    <cellStyle name="Normal 2 2 4 3 2 2 3 2 3 2" xfId="16980" xr:uid="{00000000-0005-0000-0000-000030400000}"/>
    <cellStyle name="Normal 2 2 4 3 2 2 3 2 4" xfId="16981" xr:uid="{00000000-0005-0000-0000-000031400000}"/>
    <cellStyle name="Normal 2 2 4 3 2 2 3 2 4 2" xfId="16982" xr:uid="{00000000-0005-0000-0000-000032400000}"/>
    <cellStyle name="Normal 2 2 4 3 2 2 3 2 5" xfId="16983" xr:uid="{00000000-0005-0000-0000-000033400000}"/>
    <cellStyle name="Normal 2 2 4 3 2 2 3 2 5 2" xfId="16984" xr:uid="{00000000-0005-0000-0000-000034400000}"/>
    <cellStyle name="Normal 2 2 4 3 2 2 3 2 6" xfId="16985" xr:uid="{00000000-0005-0000-0000-000035400000}"/>
    <cellStyle name="Normal 2 2 4 3 2 2 3 2 6 2" xfId="16986" xr:uid="{00000000-0005-0000-0000-000036400000}"/>
    <cellStyle name="Normal 2 2 4 3 2 2 3 2 7" xfId="16987" xr:uid="{00000000-0005-0000-0000-000037400000}"/>
    <cellStyle name="Normal 2 2 4 3 2 2 3 2 7 2" xfId="16988" xr:uid="{00000000-0005-0000-0000-000038400000}"/>
    <cellStyle name="Normal 2 2 4 3 2 2 3 2 8" xfId="16989" xr:uid="{00000000-0005-0000-0000-000039400000}"/>
    <cellStyle name="Normal 2 2 4 3 2 2 3 2 8 2" xfId="16990" xr:uid="{00000000-0005-0000-0000-00003A400000}"/>
    <cellStyle name="Normal 2 2 4 3 2 2 3 2 9" xfId="16991" xr:uid="{00000000-0005-0000-0000-00003B400000}"/>
    <cellStyle name="Normal 2 2 4 3 2 2 3 2 9 2" xfId="16992" xr:uid="{00000000-0005-0000-0000-00003C400000}"/>
    <cellStyle name="Normal 2 2 4 3 2 2 3 3" xfId="16993" xr:uid="{00000000-0005-0000-0000-00003D400000}"/>
    <cellStyle name="Normal 2 2 4 3 2 2 3 3 10" xfId="16994" xr:uid="{00000000-0005-0000-0000-00003E400000}"/>
    <cellStyle name="Normal 2 2 4 3 2 2 3 3 10 2" xfId="16995" xr:uid="{00000000-0005-0000-0000-00003F400000}"/>
    <cellStyle name="Normal 2 2 4 3 2 2 3 3 11" xfId="16996" xr:uid="{00000000-0005-0000-0000-000040400000}"/>
    <cellStyle name="Normal 2 2 4 3 2 2 3 3 2" xfId="16997" xr:uid="{00000000-0005-0000-0000-000041400000}"/>
    <cellStyle name="Normal 2 2 4 3 2 2 3 3 2 2" xfId="16998" xr:uid="{00000000-0005-0000-0000-000042400000}"/>
    <cellStyle name="Normal 2 2 4 3 2 2 3 3 3" xfId="16999" xr:uid="{00000000-0005-0000-0000-000043400000}"/>
    <cellStyle name="Normal 2 2 4 3 2 2 3 3 3 2" xfId="17000" xr:uid="{00000000-0005-0000-0000-000044400000}"/>
    <cellStyle name="Normal 2 2 4 3 2 2 3 3 4" xfId="17001" xr:uid="{00000000-0005-0000-0000-000045400000}"/>
    <cellStyle name="Normal 2 2 4 3 2 2 3 3 4 2" xfId="17002" xr:uid="{00000000-0005-0000-0000-000046400000}"/>
    <cellStyle name="Normal 2 2 4 3 2 2 3 3 5" xfId="17003" xr:uid="{00000000-0005-0000-0000-000047400000}"/>
    <cellStyle name="Normal 2 2 4 3 2 2 3 3 5 2" xfId="17004" xr:uid="{00000000-0005-0000-0000-000048400000}"/>
    <cellStyle name="Normal 2 2 4 3 2 2 3 3 6" xfId="17005" xr:uid="{00000000-0005-0000-0000-000049400000}"/>
    <cellStyle name="Normal 2 2 4 3 2 2 3 3 6 2" xfId="17006" xr:uid="{00000000-0005-0000-0000-00004A400000}"/>
    <cellStyle name="Normal 2 2 4 3 2 2 3 3 7" xfId="17007" xr:uid="{00000000-0005-0000-0000-00004B400000}"/>
    <cellStyle name="Normal 2 2 4 3 2 2 3 3 7 2" xfId="17008" xr:uid="{00000000-0005-0000-0000-00004C400000}"/>
    <cellStyle name="Normal 2 2 4 3 2 2 3 3 8" xfId="17009" xr:uid="{00000000-0005-0000-0000-00004D400000}"/>
    <cellStyle name="Normal 2 2 4 3 2 2 3 3 8 2" xfId="17010" xr:uid="{00000000-0005-0000-0000-00004E400000}"/>
    <cellStyle name="Normal 2 2 4 3 2 2 3 3 9" xfId="17011" xr:uid="{00000000-0005-0000-0000-00004F400000}"/>
    <cellStyle name="Normal 2 2 4 3 2 2 3 3 9 2" xfId="17012" xr:uid="{00000000-0005-0000-0000-000050400000}"/>
    <cellStyle name="Normal 2 2 4 3 2 2 3 4" xfId="17013" xr:uid="{00000000-0005-0000-0000-000051400000}"/>
    <cellStyle name="Normal 2 2 4 3 2 2 3 4 2" xfId="17014" xr:uid="{00000000-0005-0000-0000-000052400000}"/>
    <cellStyle name="Normal 2 2 4 3 2 2 3 5" xfId="17015" xr:uid="{00000000-0005-0000-0000-000053400000}"/>
    <cellStyle name="Normal 2 2 4 3 2 2 3 5 2" xfId="17016" xr:uid="{00000000-0005-0000-0000-000054400000}"/>
    <cellStyle name="Normal 2 2 4 3 2 2 3 6" xfId="17017" xr:uid="{00000000-0005-0000-0000-000055400000}"/>
    <cellStyle name="Normal 2 2 4 3 2 2 3 6 2" xfId="17018" xr:uid="{00000000-0005-0000-0000-000056400000}"/>
    <cellStyle name="Normal 2 2 4 3 2 2 3 7" xfId="17019" xr:uid="{00000000-0005-0000-0000-000057400000}"/>
    <cellStyle name="Normal 2 2 4 3 2 2 3 7 2" xfId="17020" xr:uid="{00000000-0005-0000-0000-000058400000}"/>
    <cellStyle name="Normal 2 2 4 3 2 2 3 8" xfId="17021" xr:uid="{00000000-0005-0000-0000-000059400000}"/>
    <cellStyle name="Normal 2 2 4 3 2 2 3 8 2" xfId="17022" xr:uid="{00000000-0005-0000-0000-00005A400000}"/>
    <cellStyle name="Normal 2 2 4 3 2 2 3 9" xfId="17023" xr:uid="{00000000-0005-0000-0000-00005B400000}"/>
    <cellStyle name="Normal 2 2 4 3 2 2 3 9 2" xfId="17024" xr:uid="{00000000-0005-0000-0000-00005C400000}"/>
    <cellStyle name="Normal 2 2 4 3 2 2 4" xfId="472" xr:uid="{00000000-0005-0000-0000-00005D400000}"/>
    <cellStyle name="Normal 2 2 4 3 2 2 4 10" xfId="17025" xr:uid="{00000000-0005-0000-0000-00005E400000}"/>
    <cellStyle name="Normal 2 2 4 3 2 2 4 10 2" xfId="17026" xr:uid="{00000000-0005-0000-0000-00005F400000}"/>
    <cellStyle name="Normal 2 2 4 3 2 2 4 11" xfId="17027" xr:uid="{00000000-0005-0000-0000-000060400000}"/>
    <cellStyle name="Normal 2 2 4 3 2 2 4 11 2" xfId="17028" xr:uid="{00000000-0005-0000-0000-000061400000}"/>
    <cellStyle name="Normal 2 2 4 3 2 2 4 12" xfId="17029" xr:uid="{00000000-0005-0000-0000-000062400000}"/>
    <cellStyle name="Normal 2 2 4 3 2 2 4 12 2" xfId="17030" xr:uid="{00000000-0005-0000-0000-000063400000}"/>
    <cellStyle name="Normal 2 2 4 3 2 2 4 13" xfId="17031" xr:uid="{00000000-0005-0000-0000-000064400000}"/>
    <cellStyle name="Normal 2 2 4 3 2 2 4 2" xfId="17032" xr:uid="{00000000-0005-0000-0000-000065400000}"/>
    <cellStyle name="Normal 2 2 4 3 2 2 4 2 10" xfId="17033" xr:uid="{00000000-0005-0000-0000-000066400000}"/>
    <cellStyle name="Normal 2 2 4 3 2 2 4 2 10 2" xfId="17034" xr:uid="{00000000-0005-0000-0000-000067400000}"/>
    <cellStyle name="Normal 2 2 4 3 2 2 4 2 11" xfId="17035" xr:uid="{00000000-0005-0000-0000-000068400000}"/>
    <cellStyle name="Normal 2 2 4 3 2 2 4 2 11 2" xfId="17036" xr:uid="{00000000-0005-0000-0000-000069400000}"/>
    <cellStyle name="Normal 2 2 4 3 2 2 4 2 12" xfId="17037" xr:uid="{00000000-0005-0000-0000-00006A400000}"/>
    <cellStyle name="Normal 2 2 4 3 2 2 4 2 2" xfId="17038" xr:uid="{00000000-0005-0000-0000-00006B400000}"/>
    <cellStyle name="Normal 2 2 4 3 2 2 4 2 2 10" xfId="17039" xr:uid="{00000000-0005-0000-0000-00006C400000}"/>
    <cellStyle name="Normal 2 2 4 3 2 2 4 2 2 10 2" xfId="17040" xr:uid="{00000000-0005-0000-0000-00006D400000}"/>
    <cellStyle name="Normal 2 2 4 3 2 2 4 2 2 11" xfId="17041" xr:uid="{00000000-0005-0000-0000-00006E400000}"/>
    <cellStyle name="Normal 2 2 4 3 2 2 4 2 2 2" xfId="17042" xr:uid="{00000000-0005-0000-0000-00006F400000}"/>
    <cellStyle name="Normal 2 2 4 3 2 2 4 2 2 2 2" xfId="17043" xr:uid="{00000000-0005-0000-0000-000070400000}"/>
    <cellStyle name="Normal 2 2 4 3 2 2 4 2 2 3" xfId="17044" xr:uid="{00000000-0005-0000-0000-000071400000}"/>
    <cellStyle name="Normal 2 2 4 3 2 2 4 2 2 3 2" xfId="17045" xr:uid="{00000000-0005-0000-0000-000072400000}"/>
    <cellStyle name="Normal 2 2 4 3 2 2 4 2 2 4" xfId="17046" xr:uid="{00000000-0005-0000-0000-000073400000}"/>
    <cellStyle name="Normal 2 2 4 3 2 2 4 2 2 4 2" xfId="17047" xr:uid="{00000000-0005-0000-0000-000074400000}"/>
    <cellStyle name="Normal 2 2 4 3 2 2 4 2 2 5" xfId="17048" xr:uid="{00000000-0005-0000-0000-000075400000}"/>
    <cellStyle name="Normal 2 2 4 3 2 2 4 2 2 5 2" xfId="17049" xr:uid="{00000000-0005-0000-0000-000076400000}"/>
    <cellStyle name="Normal 2 2 4 3 2 2 4 2 2 6" xfId="17050" xr:uid="{00000000-0005-0000-0000-000077400000}"/>
    <cellStyle name="Normal 2 2 4 3 2 2 4 2 2 6 2" xfId="17051" xr:uid="{00000000-0005-0000-0000-000078400000}"/>
    <cellStyle name="Normal 2 2 4 3 2 2 4 2 2 7" xfId="17052" xr:uid="{00000000-0005-0000-0000-000079400000}"/>
    <cellStyle name="Normal 2 2 4 3 2 2 4 2 2 7 2" xfId="17053" xr:uid="{00000000-0005-0000-0000-00007A400000}"/>
    <cellStyle name="Normal 2 2 4 3 2 2 4 2 2 8" xfId="17054" xr:uid="{00000000-0005-0000-0000-00007B400000}"/>
    <cellStyle name="Normal 2 2 4 3 2 2 4 2 2 8 2" xfId="17055" xr:uid="{00000000-0005-0000-0000-00007C400000}"/>
    <cellStyle name="Normal 2 2 4 3 2 2 4 2 2 9" xfId="17056" xr:uid="{00000000-0005-0000-0000-00007D400000}"/>
    <cellStyle name="Normal 2 2 4 3 2 2 4 2 2 9 2" xfId="17057" xr:uid="{00000000-0005-0000-0000-00007E400000}"/>
    <cellStyle name="Normal 2 2 4 3 2 2 4 2 3" xfId="17058" xr:uid="{00000000-0005-0000-0000-00007F400000}"/>
    <cellStyle name="Normal 2 2 4 3 2 2 4 2 3 2" xfId="17059" xr:uid="{00000000-0005-0000-0000-000080400000}"/>
    <cellStyle name="Normal 2 2 4 3 2 2 4 2 4" xfId="17060" xr:uid="{00000000-0005-0000-0000-000081400000}"/>
    <cellStyle name="Normal 2 2 4 3 2 2 4 2 4 2" xfId="17061" xr:uid="{00000000-0005-0000-0000-000082400000}"/>
    <cellStyle name="Normal 2 2 4 3 2 2 4 2 5" xfId="17062" xr:uid="{00000000-0005-0000-0000-000083400000}"/>
    <cellStyle name="Normal 2 2 4 3 2 2 4 2 5 2" xfId="17063" xr:uid="{00000000-0005-0000-0000-000084400000}"/>
    <cellStyle name="Normal 2 2 4 3 2 2 4 2 6" xfId="17064" xr:uid="{00000000-0005-0000-0000-000085400000}"/>
    <cellStyle name="Normal 2 2 4 3 2 2 4 2 6 2" xfId="17065" xr:uid="{00000000-0005-0000-0000-000086400000}"/>
    <cellStyle name="Normal 2 2 4 3 2 2 4 2 7" xfId="17066" xr:uid="{00000000-0005-0000-0000-000087400000}"/>
    <cellStyle name="Normal 2 2 4 3 2 2 4 2 7 2" xfId="17067" xr:uid="{00000000-0005-0000-0000-000088400000}"/>
    <cellStyle name="Normal 2 2 4 3 2 2 4 2 8" xfId="17068" xr:uid="{00000000-0005-0000-0000-000089400000}"/>
    <cellStyle name="Normal 2 2 4 3 2 2 4 2 8 2" xfId="17069" xr:uid="{00000000-0005-0000-0000-00008A400000}"/>
    <cellStyle name="Normal 2 2 4 3 2 2 4 2 9" xfId="17070" xr:uid="{00000000-0005-0000-0000-00008B400000}"/>
    <cellStyle name="Normal 2 2 4 3 2 2 4 2 9 2" xfId="17071" xr:uid="{00000000-0005-0000-0000-00008C400000}"/>
    <cellStyle name="Normal 2 2 4 3 2 2 4 3" xfId="17072" xr:uid="{00000000-0005-0000-0000-00008D400000}"/>
    <cellStyle name="Normal 2 2 4 3 2 2 4 3 10" xfId="17073" xr:uid="{00000000-0005-0000-0000-00008E400000}"/>
    <cellStyle name="Normal 2 2 4 3 2 2 4 3 10 2" xfId="17074" xr:uid="{00000000-0005-0000-0000-00008F400000}"/>
    <cellStyle name="Normal 2 2 4 3 2 2 4 3 11" xfId="17075" xr:uid="{00000000-0005-0000-0000-000090400000}"/>
    <cellStyle name="Normal 2 2 4 3 2 2 4 3 2" xfId="17076" xr:uid="{00000000-0005-0000-0000-000091400000}"/>
    <cellStyle name="Normal 2 2 4 3 2 2 4 3 2 2" xfId="17077" xr:uid="{00000000-0005-0000-0000-000092400000}"/>
    <cellStyle name="Normal 2 2 4 3 2 2 4 3 3" xfId="17078" xr:uid="{00000000-0005-0000-0000-000093400000}"/>
    <cellStyle name="Normal 2 2 4 3 2 2 4 3 3 2" xfId="17079" xr:uid="{00000000-0005-0000-0000-000094400000}"/>
    <cellStyle name="Normal 2 2 4 3 2 2 4 3 4" xfId="17080" xr:uid="{00000000-0005-0000-0000-000095400000}"/>
    <cellStyle name="Normal 2 2 4 3 2 2 4 3 4 2" xfId="17081" xr:uid="{00000000-0005-0000-0000-000096400000}"/>
    <cellStyle name="Normal 2 2 4 3 2 2 4 3 5" xfId="17082" xr:uid="{00000000-0005-0000-0000-000097400000}"/>
    <cellStyle name="Normal 2 2 4 3 2 2 4 3 5 2" xfId="17083" xr:uid="{00000000-0005-0000-0000-000098400000}"/>
    <cellStyle name="Normal 2 2 4 3 2 2 4 3 6" xfId="17084" xr:uid="{00000000-0005-0000-0000-000099400000}"/>
    <cellStyle name="Normal 2 2 4 3 2 2 4 3 6 2" xfId="17085" xr:uid="{00000000-0005-0000-0000-00009A400000}"/>
    <cellStyle name="Normal 2 2 4 3 2 2 4 3 7" xfId="17086" xr:uid="{00000000-0005-0000-0000-00009B400000}"/>
    <cellStyle name="Normal 2 2 4 3 2 2 4 3 7 2" xfId="17087" xr:uid="{00000000-0005-0000-0000-00009C400000}"/>
    <cellStyle name="Normal 2 2 4 3 2 2 4 3 8" xfId="17088" xr:uid="{00000000-0005-0000-0000-00009D400000}"/>
    <cellStyle name="Normal 2 2 4 3 2 2 4 3 8 2" xfId="17089" xr:uid="{00000000-0005-0000-0000-00009E400000}"/>
    <cellStyle name="Normal 2 2 4 3 2 2 4 3 9" xfId="17090" xr:uid="{00000000-0005-0000-0000-00009F400000}"/>
    <cellStyle name="Normal 2 2 4 3 2 2 4 3 9 2" xfId="17091" xr:uid="{00000000-0005-0000-0000-0000A0400000}"/>
    <cellStyle name="Normal 2 2 4 3 2 2 4 4" xfId="17092" xr:uid="{00000000-0005-0000-0000-0000A1400000}"/>
    <cellStyle name="Normal 2 2 4 3 2 2 4 4 2" xfId="17093" xr:uid="{00000000-0005-0000-0000-0000A2400000}"/>
    <cellStyle name="Normal 2 2 4 3 2 2 4 5" xfId="17094" xr:uid="{00000000-0005-0000-0000-0000A3400000}"/>
    <cellStyle name="Normal 2 2 4 3 2 2 4 5 2" xfId="17095" xr:uid="{00000000-0005-0000-0000-0000A4400000}"/>
    <cellStyle name="Normal 2 2 4 3 2 2 4 6" xfId="17096" xr:uid="{00000000-0005-0000-0000-0000A5400000}"/>
    <cellStyle name="Normal 2 2 4 3 2 2 4 6 2" xfId="17097" xr:uid="{00000000-0005-0000-0000-0000A6400000}"/>
    <cellStyle name="Normal 2 2 4 3 2 2 4 7" xfId="17098" xr:uid="{00000000-0005-0000-0000-0000A7400000}"/>
    <cellStyle name="Normal 2 2 4 3 2 2 4 7 2" xfId="17099" xr:uid="{00000000-0005-0000-0000-0000A8400000}"/>
    <cellStyle name="Normal 2 2 4 3 2 2 4 8" xfId="17100" xr:uid="{00000000-0005-0000-0000-0000A9400000}"/>
    <cellStyle name="Normal 2 2 4 3 2 2 4 8 2" xfId="17101" xr:uid="{00000000-0005-0000-0000-0000AA400000}"/>
    <cellStyle name="Normal 2 2 4 3 2 2 4 9" xfId="17102" xr:uid="{00000000-0005-0000-0000-0000AB400000}"/>
    <cellStyle name="Normal 2 2 4 3 2 2 4 9 2" xfId="17103" xr:uid="{00000000-0005-0000-0000-0000AC400000}"/>
    <cellStyle name="Normal 2 2 4 3 2 2 5" xfId="473" xr:uid="{00000000-0005-0000-0000-0000AD400000}"/>
    <cellStyle name="Normal 2 2 4 3 2 2 5 10" xfId="17104" xr:uid="{00000000-0005-0000-0000-0000AE400000}"/>
    <cellStyle name="Normal 2 2 4 3 2 2 5 10 2" xfId="17105" xr:uid="{00000000-0005-0000-0000-0000AF400000}"/>
    <cellStyle name="Normal 2 2 4 3 2 2 5 11" xfId="17106" xr:uid="{00000000-0005-0000-0000-0000B0400000}"/>
    <cellStyle name="Normal 2 2 4 3 2 2 5 11 2" xfId="17107" xr:uid="{00000000-0005-0000-0000-0000B1400000}"/>
    <cellStyle name="Normal 2 2 4 3 2 2 5 12" xfId="17108" xr:uid="{00000000-0005-0000-0000-0000B2400000}"/>
    <cellStyle name="Normal 2 2 4 3 2 2 5 12 2" xfId="17109" xr:uid="{00000000-0005-0000-0000-0000B3400000}"/>
    <cellStyle name="Normal 2 2 4 3 2 2 5 13" xfId="17110" xr:uid="{00000000-0005-0000-0000-0000B4400000}"/>
    <cellStyle name="Normal 2 2 4 3 2 2 5 2" xfId="17111" xr:uid="{00000000-0005-0000-0000-0000B5400000}"/>
    <cellStyle name="Normal 2 2 4 3 2 2 5 2 10" xfId="17112" xr:uid="{00000000-0005-0000-0000-0000B6400000}"/>
    <cellStyle name="Normal 2 2 4 3 2 2 5 2 10 2" xfId="17113" xr:uid="{00000000-0005-0000-0000-0000B7400000}"/>
    <cellStyle name="Normal 2 2 4 3 2 2 5 2 11" xfId="17114" xr:uid="{00000000-0005-0000-0000-0000B8400000}"/>
    <cellStyle name="Normal 2 2 4 3 2 2 5 2 11 2" xfId="17115" xr:uid="{00000000-0005-0000-0000-0000B9400000}"/>
    <cellStyle name="Normal 2 2 4 3 2 2 5 2 12" xfId="17116" xr:uid="{00000000-0005-0000-0000-0000BA400000}"/>
    <cellStyle name="Normal 2 2 4 3 2 2 5 2 2" xfId="17117" xr:uid="{00000000-0005-0000-0000-0000BB400000}"/>
    <cellStyle name="Normal 2 2 4 3 2 2 5 2 2 10" xfId="17118" xr:uid="{00000000-0005-0000-0000-0000BC400000}"/>
    <cellStyle name="Normal 2 2 4 3 2 2 5 2 2 10 2" xfId="17119" xr:uid="{00000000-0005-0000-0000-0000BD400000}"/>
    <cellStyle name="Normal 2 2 4 3 2 2 5 2 2 11" xfId="17120" xr:uid="{00000000-0005-0000-0000-0000BE400000}"/>
    <cellStyle name="Normal 2 2 4 3 2 2 5 2 2 2" xfId="17121" xr:uid="{00000000-0005-0000-0000-0000BF400000}"/>
    <cellStyle name="Normal 2 2 4 3 2 2 5 2 2 2 2" xfId="17122" xr:uid="{00000000-0005-0000-0000-0000C0400000}"/>
    <cellStyle name="Normal 2 2 4 3 2 2 5 2 2 3" xfId="17123" xr:uid="{00000000-0005-0000-0000-0000C1400000}"/>
    <cellStyle name="Normal 2 2 4 3 2 2 5 2 2 3 2" xfId="17124" xr:uid="{00000000-0005-0000-0000-0000C2400000}"/>
    <cellStyle name="Normal 2 2 4 3 2 2 5 2 2 4" xfId="17125" xr:uid="{00000000-0005-0000-0000-0000C3400000}"/>
    <cellStyle name="Normal 2 2 4 3 2 2 5 2 2 4 2" xfId="17126" xr:uid="{00000000-0005-0000-0000-0000C4400000}"/>
    <cellStyle name="Normal 2 2 4 3 2 2 5 2 2 5" xfId="17127" xr:uid="{00000000-0005-0000-0000-0000C5400000}"/>
    <cellStyle name="Normal 2 2 4 3 2 2 5 2 2 5 2" xfId="17128" xr:uid="{00000000-0005-0000-0000-0000C6400000}"/>
    <cellStyle name="Normal 2 2 4 3 2 2 5 2 2 6" xfId="17129" xr:uid="{00000000-0005-0000-0000-0000C7400000}"/>
    <cellStyle name="Normal 2 2 4 3 2 2 5 2 2 6 2" xfId="17130" xr:uid="{00000000-0005-0000-0000-0000C8400000}"/>
    <cellStyle name="Normal 2 2 4 3 2 2 5 2 2 7" xfId="17131" xr:uid="{00000000-0005-0000-0000-0000C9400000}"/>
    <cellStyle name="Normal 2 2 4 3 2 2 5 2 2 7 2" xfId="17132" xr:uid="{00000000-0005-0000-0000-0000CA400000}"/>
    <cellStyle name="Normal 2 2 4 3 2 2 5 2 2 8" xfId="17133" xr:uid="{00000000-0005-0000-0000-0000CB400000}"/>
    <cellStyle name="Normal 2 2 4 3 2 2 5 2 2 8 2" xfId="17134" xr:uid="{00000000-0005-0000-0000-0000CC400000}"/>
    <cellStyle name="Normal 2 2 4 3 2 2 5 2 2 9" xfId="17135" xr:uid="{00000000-0005-0000-0000-0000CD400000}"/>
    <cellStyle name="Normal 2 2 4 3 2 2 5 2 2 9 2" xfId="17136" xr:uid="{00000000-0005-0000-0000-0000CE400000}"/>
    <cellStyle name="Normal 2 2 4 3 2 2 5 2 3" xfId="17137" xr:uid="{00000000-0005-0000-0000-0000CF400000}"/>
    <cellStyle name="Normal 2 2 4 3 2 2 5 2 3 2" xfId="17138" xr:uid="{00000000-0005-0000-0000-0000D0400000}"/>
    <cellStyle name="Normal 2 2 4 3 2 2 5 2 4" xfId="17139" xr:uid="{00000000-0005-0000-0000-0000D1400000}"/>
    <cellStyle name="Normal 2 2 4 3 2 2 5 2 4 2" xfId="17140" xr:uid="{00000000-0005-0000-0000-0000D2400000}"/>
    <cellStyle name="Normal 2 2 4 3 2 2 5 2 5" xfId="17141" xr:uid="{00000000-0005-0000-0000-0000D3400000}"/>
    <cellStyle name="Normal 2 2 4 3 2 2 5 2 5 2" xfId="17142" xr:uid="{00000000-0005-0000-0000-0000D4400000}"/>
    <cellStyle name="Normal 2 2 4 3 2 2 5 2 6" xfId="17143" xr:uid="{00000000-0005-0000-0000-0000D5400000}"/>
    <cellStyle name="Normal 2 2 4 3 2 2 5 2 6 2" xfId="17144" xr:uid="{00000000-0005-0000-0000-0000D6400000}"/>
    <cellStyle name="Normal 2 2 4 3 2 2 5 2 7" xfId="17145" xr:uid="{00000000-0005-0000-0000-0000D7400000}"/>
    <cellStyle name="Normal 2 2 4 3 2 2 5 2 7 2" xfId="17146" xr:uid="{00000000-0005-0000-0000-0000D8400000}"/>
    <cellStyle name="Normal 2 2 4 3 2 2 5 2 8" xfId="17147" xr:uid="{00000000-0005-0000-0000-0000D9400000}"/>
    <cellStyle name="Normal 2 2 4 3 2 2 5 2 8 2" xfId="17148" xr:uid="{00000000-0005-0000-0000-0000DA400000}"/>
    <cellStyle name="Normal 2 2 4 3 2 2 5 2 9" xfId="17149" xr:uid="{00000000-0005-0000-0000-0000DB400000}"/>
    <cellStyle name="Normal 2 2 4 3 2 2 5 2 9 2" xfId="17150" xr:uid="{00000000-0005-0000-0000-0000DC400000}"/>
    <cellStyle name="Normal 2 2 4 3 2 2 5 3" xfId="17151" xr:uid="{00000000-0005-0000-0000-0000DD400000}"/>
    <cellStyle name="Normal 2 2 4 3 2 2 5 3 10" xfId="17152" xr:uid="{00000000-0005-0000-0000-0000DE400000}"/>
    <cellStyle name="Normal 2 2 4 3 2 2 5 3 10 2" xfId="17153" xr:uid="{00000000-0005-0000-0000-0000DF400000}"/>
    <cellStyle name="Normal 2 2 4 3 2 2 5 3 11" xfId="17154" xr:uid="{00000000-0005-0000-0000-0000E0400000}"/>
    <cellStyle name="Normal 2 2 4 3 2 2 5 3 2" xfId="17155" xr:uid="{00000000-0005-0000-0000-0000E1400000}"/>
    <cellStyle name="Normal 2 2 4 3 2 2 5 3 2 2" xfId="17156" xr:uid="{00000000-0005-0000-0000-0000E2400000}"/>
    <cellStyle name="Normal 2 2 4 3 2 2 5 3 3" xfId="17157" xr:uid="{00000000-0005-0000-0000-0000E3400000}"/>
    <cellStyle name="Normal 2 2 4 3 2 2 5 3 3 2" xfId="17158" xr:uid="{00000000-0005-0000-0000-0000E4400000}"/>
    <cellStyle name="Normal 2 2 4 3 2 2 5 3 4" xfId="17159" xr:uid="{00000000-0005-0000-0000-0000E5400000}"/>
    <cellStyle name="Normal 2 2 4 3 2 2 5 3 4 2" xfId="17160" xr:uid="{00000000-0005-0000-0000-0000E6400000}"/>
    <cellStyle name="Normal 2 2 4 3 2 2 5 3 5" xfId="17161" xr:uid="{00000000-0005-0000-0000-0000E7400000}"/>
    <cellStyle name="Normal 2 2 4 3 2 2 5 3 5 2" xfId="17162" xr:uid="{00000000-0005-0000-0000-0000E8400000}"/>
    <cellStyle name="Normal 2 2 4 3 2 2 5 3 6" xfId="17163" xr:uid="{00000000-0005-0000-0000-0000E9400000}"/>
    <cellStyle name="Normal 2 2 4 3 2 2 5 3 6 2" xfId="17164" xr:uid="{00000000-0005-0000-0000-0000EA400000}"/>
    <cellStyle name="Normal 2 2 4 3 2 2 5 3 7" xfId="17165" xr:uid="{00000000-0005-0000-0000-0000EB400000}"/>
    <cellStyle name="Normal 2 2 4 3 2 2 5 3 7 2" xfId="17166" xr:uid="{00000000-0005-0000-0000-0000EC400000}"/>
    <cellStyle name="Normal 2 2 4 3 2 2 5 3 8" xfId="17167" xr:uid="{00000000-0005-0000-0000-0000ED400000}"/>
    <cellStyle name="Normal 2 2 4 3 2 2 5 3 8 2" xfId="17168" xr:uid="{00000000-0005-0000-0000-0000EE400000}"/>
    <cellStyle name="Normal 2 2 4 3 2 2 5 3 9" xfId="17169" xr:uid="{00000000-0005-0000-0000-0000EF400000}"/>
    <cellStyle name="Normal 2 2 4 3 2 2 5 3 9 2" xfId="17170" xr:uid="{00000000-0005-0000-0000-0000F0400000}"/>
    <cellStyle name="Normal 2 2 4 3 2 2 5 4" xfId="17171" xr:uid="{00000000-0005-0000-0000-0000F1400000}"/>
    <cellStyle name="Normal 2 2 4 3 2 2 5 4 2" xfId="17172" xr:uid="{00000000-0005-0000-0000-0000F2400000}"/>
    <cellStyle name="Normal 2 2 4 3 2 2 5 5" xfId="17173" xr:uid="{00000000-0005-0000-0000-0000F3400000}"/>
    <cellStyle name="Normal 2 2 4 3 2 2 5 5 2" xfId="17174" xr:uid="{00000000-0005-0000-0000-0000F4400000}"/>
    <cellStyle name="Normal 2 2 4 3 2 2 5 6" xfId="17175" xr:uid="{00000000-0005-0000-0000-0000F5400000}"/>
    <cellStyle name="Normal 2 2 4 3 2 2 5 6 2" xfId="17176" xr:uid="{00000000-0005-0000-0000-0000F6400000}"/>
    <cellStyle name="Normal 2 2 4 3 2 2 5 7" xfId="17177" xr:uid="{00000000-0005-0000-0000-0000F7400000}"/>
    <cellStyle name="Normal 2 2 4 3 2 2 5 7 2" xfId="17178" xr:uid="{00000000-0005-0000-0000-0000F8400000}"/>
    <cellStyle name="Normal 2 2 4 3 2 2 5 8" xfId="17179" xr:uid="{00000000-0005-0000-0000-0000F9400000}"/>
    <cellStyle name="Normal 2 2 4 3 2 2 5 8 2" xfId="17180" xr:uid="{00000000-0005-0000-0000-0000FA400000}"/>
    <cellStyle name="Normal 2 2 4 3 2 2 5 9" xfId="17181" xr:uid="{00000000-0005-0000-0000-0000FB400000}"/>
    <cellStyle name="Normal 2 2 4 3 2 2 5 9 2" xfId="17182" xr:uid="{00000000-0005-0000-0000-0000FC400000}"/>
    <cellStyle name="Normal 2 2 4 3 2 2 6" xfId="474" xr:uid="{00000000-0005-0000-0000-0000FD400000}"/>
    <cellStyle name="Normal 2 2 4 3 2 3" xfId="475" xr:uid="{00000000-0005-0000-0000-0000FE400000}"/>
    <cellStyle name="Normal 2 2 4 3 2 3 2" xfId="476" xr:uid="{00000000-0005-0000-0000-0000FF400000}"/>
    <cellStyle name="Normal 2 2 4 3 2 4" xfId="477" xr:uid="{00000000-0005-0000-0000-000000410000}"/>
    <cellStyle name="Normal 2 2 4 3 2 4 2" xfId="478" xr:uid="{00000000-0005-0000-0000-000001410000}"/>
    <cellStyle name="Normal 2 2 4 3 2 5" xfId="479" xr:uid="{00000000-0005-0000-0000-000002410000}"/>
    <cellStyle name="Normal 2 2 4 3 2 5 2" xfId="480" xr:uid="{00000000-0005-0000-0000-000003410000}"/>
    <cellStyle name="Normal 2 2 4 3 2 6" xfId="17183" xr:uid="{00000000-0005-0000-0000-000004410000}"/>
    <cellStyle name="Normal 2 2 4 3 2 6 10" xfId="17184" xr:uid="{00000000-0005-0000-0000-000005410000}"/>
    <cellStyle name="Normal 2 2 4 3 2 6 10 2" xfId="17185" xr:uid="{00000000-0005-0000-0000-000006410000}"/>
    <cellStyle name="Normal 2 2 4 3 2 6 11" xfId="17186" xr:uid="{00000000-0005-0000-0000-000007410000}"/>
    <cellStyle name="Normal 2 2 4 3 2 6 11 2" xfId="17187" xr:uid="{00000000-0005-0000-0000-000008410000}"/>
    <cellStyle name="Normal 2 2 4 3 2 6 12" xfId="17188" xr:uid="{00000000-0005-0000-0000-000009410000}"/>
    <cellStyle name="Normal 2 2 4 3 2 6 2" xfId="17189" xr:uid="{00000000-0005-0000-0000-00000A410000}"/>
    <cellStyle name="Normal 2 2 4 3 2 6 2 10" xfId="17190" xr:uid="{00000000-0005-0000-0000-00000B410000}"/>
    <cellStyle name="Normal 2 2 4 3 2 6 2 10 2" xfId="17191" xr:uid="{00000000-0005-0000-0000-00000C410000}"/>
    <cellStyle name="Normal 2 2 4 3 2 6 2 11" xfId="17192" xr:uid="{00000000-0005-0000-0000-00000D410000}"/>
    <cellStyle name="Normal 2 2 4 3 2 6 2 2" xfId="17193" xr:uid="{00000000-0005-0000-0000-00000E410000}"/>
    <cellStyle name="Normal 2 2 4 3 2 6 2 2 2" xfId="17194" xr:uid="{00000000-0005-0000-0000-00000F410000}"/>
    <cellStyle name="Normal 2 2 4 3 2 6 2 3" xfId="17195" xr:uid="{00000000-0005-0000-0000-000010410000}"/>
    <cellStyle name="Normal 2 2 4 3 2 6 2 3 2" xfId="17196" xr:uid="{00000000-0005-0000-0000-000011410000}"/>
    <cellStyle name="Normal 2 2 4 3 2 6 2 4" xfId="17197" xr:uid="{00000000-0005-0000-0000-000012410000}"/>
    <cellStyle name="Normal 2 2 4 3 2 6 2 4 2" xfId="17198" xr:uid="{00000000-0005-0000-0000-000013410000}"/>
    <cellStyle name="Normal 2 2 4 3 2 6 2 5" xfId="17199" xr:uid="{00000000-0005-0000-0000-000014410000}"/>
    <cellStyle name="Normal 2 2 4 3 2 6 2 5 2" xfId="17200" xr:uid="{00000000-0005-0000-0000-000015410000}"/>
    <cellStyle name="Normal 2 2 4 3 2 6 2 6" xfId="17201" xr:uid="{00000000-0005-0000-0000-000016410000}"/>
    <cellStyle name="Normal 2 2 4 3 2 6 2 6 2" xfId="17202" xr:uid="{00000000-0005-0000-0000-000017410000}"/>
    <cellStyle name="Normal 2 2 4 3 2 6 2 7" xfId="17203" xr:uid="{00000000-0005-0000-0000-000018410000}"/>
    <cellStyle name="Normal 2 2 4 3 2 6 2 7 2" xfId="17204" xr:uid="{00000000-0005-0000-0000-000019410000}"/>
    <cellStyle name="Normal 2 2 4 3 2 6 2 8" xfId="17205" xr:uid="{00000000-0005-0000-0000-00001A410000}"/>
    <cellStyle name="Normal 2 2 4 3 2 6 2 8 2" xfId="17206" xr:uid="{00000000-0005-0000-0000-00001B410000}"/>
    <cellStyle name="Normal 2 2 4 3 2 6 2 9" xfId="17207" xr:uid="{00000000-0005-0000-0000-00001C410000}"/>
    <cellStyle name="Normal 2 2 4 3 2 6 2 9 2" xfId="17208" xr:uid="{00000000-0005-0000-0000-00001D410000}"/>
    <cellStyle name="Normal 2 2 4 3 2 6 3" xfId="17209" xr:uid="{00000000-0005-0000-0000-00001E410000}"/>
    <cellStyle name="Normal 2 2 4 3 2 6 3 2" xfId="17210" xr:uid="{00000000-0005-0000-0000-00001F410000}"/>
    <cellStyle name="Normal 2 2 4 3 2 6 4" xfId="17211" xr:uid="{00000000-0005-0000-0000-000020410000}"/>
    <cellStyle name="Normal 2 2 4 3 2 6 4 2" xfId="17212" xr:uid="{00000000-0005-0000-0000-000021410000}"/>
    <cellStyle name="Normal 2 2 4 3 2 6 5" xfId="17213" xr:uid="{00000000-0005-0000-0000-000022410000}"/>
    <cellStyle name="Normal 2 2 4 3 2 6 5 2" xfId="17214" xr:uid="{00000000-0005-0000-0000-000023410000}"/>
    <cellStyle name="Normal 2 2 4 3 2 6 6" xfId="17215" xr:uid="{00000000-0005-0000-0000-000024410000}"/>
    <cellStyle name="Normal 2 2 4 3 2 6 6 2" xfId="17216" xr:uid="{00000000-0005-0000-0000-000025410000}"/>
    <cellStyle name="Normal 2 2 4 3 2 6 7" xfId="17217" xr:uid="{00000000-0005-0000-0000-000026410000}"/>
    <cellStyle name="Normal 2 2 4 3 2 6 7 2" xfId="17218" xr:uid="{00000000-0005-0000-0000-000027410000}"/>
    <cellStyle name="Normal 2 2 4 3 2 6 8" xfId="17219" xr:uid="{00000000-0005-0000-0000-000028410000}"/>
    <cellStyle name="Normal 2 2 4 3 2 6 8 2" xfId="17220" xr:uid="{00000000-0005-0000-0000-000029410000}"/>
    <cellStyle name="Normal 2 2 4 3 2 6 9" xfId="17221" xr:uid="{00000000-0005-0000-0000-00002A410000}"/>
    <cellStyle name="Normal 2 2 4 3 2 6 9 2" xfId="17222" xr:uid="{00000000-0005-0000-0000-00002B410000}"/>
    <cellStyle name="Normal 2 2 4 3 2 7" xfId="17223" xr:uid="{00000000-0005-0000-0000-00002C410000}"/>
    <cellStyle name="Normal 2 2 4 3 2 7 10" xfId="17224" xr:uid="{00000000-0005-0000-0000-00002D410000}"/>
    <cellStyle name="Normal 2 2 4 3 2 7 10 2" xfId="17225" xr:uid="{00000000-0005-0000-0000-00002E410000}"/>
    <cellStyle name="Normal 2 2 4 3 2 7 11" xfId="17226" xr:uid="{00000000-0005-0000-0000-00002F410000}"/>
    <cellStyle name="Normal 2 2 4 3 2 7 2" xfId="17227" xr:uid="{00000000-0005-0000-0000-000030410000}"/>
    <cellStyle name="Normal 2 2 4 3 2 7 2 2" xfId="17228" xr:uid="{00000000-0005-0000-0000-000031410000}"/>
    <cellStyle name="Normal 2 2 4 3 2 7 3" xfId="17229" xr:uid="{00000000-0005-0000-0000-000032410000}"/>
    <cellStyle name="Normal 2 2 4 3 2 7 3 2" xfId="17230" xr:uid="{00000000-0005-0000-0000-000033410000}"/>
    <cellStyle name="Normal 2 2 4 3 2 7 4" xfId="17231" xr:uid="{00000000-0005-0000-0000-000034410000}"/>
    <cellStyle name="Normal 2 2 4 3 2 7 4 2" xfId="17232" xr:uid="{00000000-0005-0000-0000-000035410000}"/>
    <cellStyle name="Normal 2 2 4 3 2 7 5" xfId="17233" xr:uid="{00000000-0005-0000-0000-000036410000}"/>
    <cellStyle name="Normal 2 2 4 3 2 7 5 2" xfId="17234" xr:uid="{00000000-0005-0000-0000-000037410000}"/>
    <cellStyle name="Normal 2 2 4 3 2 7 6" xfId="17235" xr:uid="{00000000-0005-0000-0000-000038410000}"/>
    <cellStyle name="Normal 2 2 4 3 2 7 6 2" xfId="17236" xr:uid="{00000000-0005-0000-0000-000039410000}"/>
    <cellStyle name="Normal 2 2 4 3 2 7 7" xfId="17237" xr:uid="{00000000-0005-0000-0000-00003A410000}"/>
    <cellStyle name="Normal 2 2 4 3 2 7 7 2" xfId="17238" xr:uid="{00000000-0005-0000-0000-00003B410000}"/>
    <cellStyle name="Normal 2 2 4 3 2 7 8" xfId="17239" xr:uid="{00000000-0005-0000-0000-00003C410000}"/>
    <cellStyle name="Normal 2 2 4 3 2 7 8 2" xfId="17240" xr:uid="{00000000-0005-0000-0000-00003D410000}"/>
    <cellStyle name="Normal 2 2 4 3 2 7 9" xfId="17241" xr:uid="{00000000-0005-0000-0000-00003E410000}"/>
    <cellStyle name="Normal 2 2 4 3 2 7 9 2" xfId="17242" xr:uid="{00000000-0005-0000-0000-00003F410000}"/>
    <cellStyle name="Normal 2 2 4 3 2 8" xfId="17243" xr:uid="{00000000-0005-0000-0000-000040410000}"/>
    <cellStyle name="Normal 2 2 4 3 2 8 2" xfId="17244" xr:uid="{00000000-0005-0000-0000-000041410000}"/>
    <cellStyle name="Normal 2 2 4 3 2 9" xfId="17245" xr:uid="{00000000-0005-0000-0000-000042410000}"/>
    <cellStyle name="Normal 2 2 4 3 2 9 2" xfId="17246" xr:uid="{00000000-0005-0000-0000-000043410000}"/>
    <cellStyle name="Normal 2 2 4 3 3" xfId="481" xr:uid="{00000000-0005-0000-0000-000044410000}"/>
    <cellStyle name="Normal 2 2 4 3 3 10" xfId="17247" xr:uid="{00000000-0005-0000-0000-000045410000}"/>
    <cellStyle name="Normal 2 2 4 3 3 10 2" xfId="17248" xr:uid="{00000000-0005-0000-0000-000046410000}"/>
    <cellStyle name="Normal 2 2 4 3 3 11" xfId="17249" xr:uid="{00000000-0005-0000-0000-000047410000}"/>
    <cellStyle name="Normal 2 2 4 3 3 11 2" xfId="17250" xr:uid="{00000000-0005-0000-0000-000048410000}"/>
    <cellStyle name="Normal 2 2 4 3 3 12" xfId="17251" xr:uid="{00000000-0005-0000-0000-000049410000}"/>
    <cellStyle name="Normal 2 2 4 3 3 12 2" xfId="17252" xr:uid="{00000000-0005-0000-0000-00004A410000}"/>
    <cellStyle name="Normal 2 2 4 3 3 13" xfId="17253" xr:uid="{00000000-0005-0000-0000-00004B410000}"/>
    <cellStyle name="Normal 2 2 4 3 3 2" xfId="17254" xr:uid="{00000000-0005-0000-0000-00004C410000}"/>
    <cellStyle name="Normal 2 2 4 3 3 2 10" xfId="17255" xr:uid="{00000000-0005-0000-0000-00004D410000}"/>
    <cellStyle name="Normal 2 2 4 3 3 2 10 2" xfId="17256" xr:uid="{00000000-0005-0000-0000-00004E410000}"/>
    <cellStyle name="Normal 2 2 4 3 3 2 11" xfId="17257" xr:uid="{00000000-0005-0000-0000-00004F410000}"/>
    <cellStyle name="Normal 2 2 4 3 3 2 11 2" xfId="17258" xr:uid="{00000000-0005-0000-0000-000050410000}"/>
    <cellStyle name="Normal 2 2 4 3 3 2 12" xfId="17259" xr:uid="{00000000-0005-0000-0000-000051410000}"/>
    <cellStyle name="Normal 2 2 4 3 3 2 2" xfId="17260" xr:uid="{00000000-0005-0000-0000-000052410000}"/>
    <cellStyle name="Normal 2 2 4 3 3 2 2 10" xfId="17261" xr:uid="{00000000-0005-0000-0000-000053410000}"/>
    <cellStyle name="Normal 2 2 4 3 3 2 2 10 2" xfId="17262" xr:uid="{00000000-0005-0000-0000-000054410000}"/>
    <cellStyle name="Normal 2 2 4 3 3 2 2 11" xfId="17263" xr:uid="{00000000-0005-0000-0000-000055410000}"/>
    <cellStyle name="Normal 2 2 4 3 3 2 2 2" xfId="17264" xr:uid="{00000000-0005-0000-0000-000056410000}"/>
    <cellStyle name="Normal 2 2 4 3 3 2 2 2 2" xfId="17265" xr:uid="{00000000-0005-0000-0000-000057410000}"/>
    <cellStyle name="Normal 2 2 4 3 3 2 2 3" xfId="17266" xr:uid="{00000000-0005-0000-0000-000058410000}"/>
    <cellStyle name="Normal 2 2 4 3 3 2 2 3 2" xfId="17267" xr:uid="{00000000-0005-0000-0000-000059410000}"/>
    <cellStyle name="Normal 2 2 4 3 3 2 2 4" xfId="17268" xr:uid="{00000000-0005-0000-0000-00005A410000}"/>
    <cellStyle name="Normal 2 2 4 3 3 2 2 4 2" xfId="17269" xr:uid="{00000000-0005-0000-0000-00005B410000}"/>
    <cellStyle name="Normal 2 2 4 3 3 2 2 5" xfId="17270" xr:uid="{00000000-0005-0000-0000-00005C410000}"/>
    <cellStyle name="Normal 2 2 4 3 3 2 2 5 2" xfId="17271" xr:uid="{00000000-0005-0000-0000-00005D410000}"/>
    <cellStyle name="Normal 2 2 4 3 3 2 2 6" xfId="17272" xr:uid="{00000000-0005-0000-0000-00005E410000}"/>
    <cellStyle name="Normal 2 2 4 3 3 2 2 6 2" xfId="17273" xr:uid="{00000000-0005-0000-0000-00005F410000}"/>
    <cellStyle name="Normal 2 2 4 3 3 2 2 7" xfId="17274" xr:uid="{00000000-0005-0000-0000-000060410000}"/>
    <cellStyle name="Normal 2 2 4 3 3 2 2 7 2" xfId="17275" xr:uid="{00000000-0005-0000-0000-000061410000}"/>
    <cellStyle name="Normal 2 2 4 3 3 2 2 8" xfId="17276" xr:uid="{00000000-0005-0000-0000-000062410000}"/>
    <cellStyle name="Normal 2 2 4 3 3 2 2 8 2" xfId="17277" xr:uid="{00000000-0005-0000-0000-000063410000}"/>
    <cellStyle name="Normal 2 2 4 3 3 2 2 9" xfId="17278" xr:uid="{00000000-0005-0000-0000-000064410000}"/>
    <cellStyle name="Normal 2 2 4 3 3 2 2 9 2" xfId="17279" xr:uid="{00000000-0005-0000-0000-000065410000}"/>
    <cellStyle name="Normal 2 2 4 3 3 2 3" xfId="17280" xr:uid="{00000000-0005-0000-0000-000066410000}"/>
    <cellStyle name="Normal 2 2 4 3 3 2 3 2" xfId="17281" xr:uid="{00000000-0005-0000-0000-000067410000}"/>
    <cellStyle name="Normal 2 2 4 3 3 2 4" xfId="17282" xr:uid="{00000000-0005-0000-0000-000068410000}"/>
    <cellStyle name="Normal 2 2 4 3 3 2 4 2" xfId="17283" xr:uid="{00000000-0005-0000-0000-000069410000}"/>
    <cellStyle name="Normal 2 2 4 3 3 2 5" xfId="17284" xr:uid="{00000000-0005-0000-0000-00006A410000}"/>
    <cellStyle name="Normal 2 2 4 3 3 2 5 2" xfId="17285" xr:uid="{00000000-0005-0000-0000-00006B410000}"/>
    <cellStyle name="Normal 2 2 4 3 3 2 6" xfId="17286" xr:uid="{00000000-0005-0000-0000-00006C410000}"/>
    <cellStyle name="Normal 2 2 4 3 3 2 6 2" xfId="17287" xr:uid="{00000000-0005-0000-0000-00006D410000}"/>
    <cellStyle name="Normal 2 2 4 3 3 2 7" xfId="17288" xr:uid="{00000000-0005-0000-0000-00006E410000}"/>
    <cellStyle name="Normal 2 2 4 3 3 2 7 2" xfId="17289" xr:uid="{00000000-0005-0000-0000-00006F410000}"/>
    <cellStyle name="Normal 2 2 4 3 3 2 8" xfId="17290" xr:uid="{00000000-0005-0000-0000-000070410000}"/>
    <cellStyle name="Normal 2 2 4 3 3 2 8 2" xfId="17291" xr:uid="{00000000-0005-0000-0000-000071410000}"/>
    <cellStyle name="Normal 2 2 4 3 3 2 9" xfId="17292" xr:uid="{00000000-0005-0000-0000-000072410000}"/>
    <cellStyle name="Normal 2 2 4 3 3 2 9 2" xfId="17293" xr:uid="{00000000-0005-0000-0000-000073410000}"/>
    <cellStyle name="Normal 2 2 4 3 3 3" xfId="17294" xr:uid="{00000000-0005-0000-0000-000074410000}"/>
    <cellStyle name="Normal 2 2 4 3 3 3 10" xfId="17295" xr:uid="{00000000-0005-0000-0000-000075410000}"/>
    <cellStyle name="Normal 2 2 4 3 3 3 10 2" xfId="17296" xr:uid="{00000000-0005-0000-0000-000076410000}"/>
    <cellStyle name="Normal 2 2 4 3 3 3 11" xfId="17297" xr:uid="{00000000-0005-0000-0000-000077410000}"/>
    <cellStyle name="Normal 2 2 4 3 3 3 2" xfId="17298" xr:uid="{00000000-0005-0000-0000-000078410000}"/>
    <cellStyle name="Normal 2 2 4 3 3 3 2 2" xfId="17299" xr:uid="{00000000-0005-0000-0000-000079410000}"/>
    <cellStyle name="Normal 2 2 4 3 3 3 3" xfId="17300" xr:uid="{00000000-0005-0000-0000-00007A410000}"/>
    <cellStyle name="Normal 2 2 4 3 3 3 3 2" xfId="17301" xr:uid="{00000000-0005-0000-0000-00007B410000}"/>
    <cellStyle name="Normal 2 2 4 3 3 3 4" xfId="17302" xr:uid="{00000000-0005-0000-0000-00007C410000}"/>
    <cellStyle name="Normal 2 2 4 3 3 3 4 2" xfId="17303" xr:uid="{00000000-0005-0000-0000-00007D410000}"/>
    <cellStyle name="Normal 2 2 4 3 3 3 5" xfId="17304" xr:uid="{00000000-0005-0000-0000-00007E410000}"/>
    <cellStyle name="Normal 2 2 4 3 3 3 5 2" xfId="17305" xr:uid="{00000000-0005-0000-0000-00007F410000}"/>
    <cellStyle name="Normal 2 2 4 3 3 3 6" xfId="17306" xr:uid="{00000000-0005-0000-0000-000080410000}"/>
    <cellStyle name="Normal 2 2 4 3 3 3 6 2" xfId="17307" xr:uid="{00000000-0005-0000-0000-000081410000}"/>
    <cellStyle name="Normal 2 2 4 3 3 3 7" xfId="17308" xr:uid="{00000000-0005-0000-0000-000082410000}"/>
    <cellStyle name="Normal 2 2 4 3 3 3 7 2" xfId="17309" xr:uid="{00000000-0005-0000-0000-000083410000}"/>
    <cellStyle name="Normal 2 2 4 3 3 3 8" xfId="17310" xr:uid="{00000000-0005-0000-0000-000084410000}"/>
    <cellStyle name="Normal 2 2 4 3 3 3 8 2" xfId="17311" xr:uid="{00000000-0005-0000-0000-000085410000}"/>
    <cellStyle name="Normal 2 2 4 3 3 3 9" xfId="17312" xr:uid="{00000000-0005-0000-0000-000086410000}"/>
    <cellStyle name="Normal 2 2 4 3 3 3 9 2" xfId="17313" xr:uid="{00000000-0005-0000-0000-000087410000}"/>
    <cellStyle name="Normal 2 2 4 3 3 4" xfId="17314" xr:uid="{00000000-0005-0000-0000-000088410000}"/>
    <cellStyle name="Normal 2 2 4 3 3 4 2" xfId="17315" xr:uid="{00000000-0005-0000-0000-000089410000}"/>
    <cellStyle name="Normal 2 2 4 3 3 5" xfId="17316" xr:uid="{00000000-0005-0000-0000-00008A410000}"/>
    <cellStyle name="Normal 2 2 4 3 3 5 2" xfId="17317" xr:uid="{00000000-0005-0000-0000-00008B410000}"/>
    <cellStyle name="Normal 2 2 4 3 3 6" xfId="17318" xr:uid="{00000000-0005-0000-0000-00008C410000}"/>
    <cellStyle name="Normal 2 2 4 3 3 6 2" xfId="17319" xr:uid="{00000000-0005-0000-0000-00008D410000}"/>
    <cellStyle name="Normal 2 2 4 3 3 7" xfId="17320" xr:uid="{00000000-0005-0000-0000-00008E410000}"/>
    <cellStyle name="Normal 2 2 4 3 3 7 2" xfId="17321" xr:uid="{00000000-0005-0000-0000-00008F410000}"/>
    <cellStyle name="Normal 2 2 4 3 3 8" xfId="17322" xr:uid="{00000000-0005-0000-0000-000090410000}"/>
    <cellStyle name="Normal 2 2 4 3 3 8 2" xfId="17323" xr:uid="{00000000-0005-0000-0000-000091410000}"/>
    <cellStyle name="Normal 2 2 4 3 3 9" xfId="17324" xr:uid="{00000000-0005-0000-0000-000092410000}"/>
    <cellStyle name="Normal 2 2 4 3 3 9 2" xfId="17325" xr:uid="{00000000-0005-0000-0000-000093410000}"/>
    <cellStyle name="Normal 2 2 4 3 4" xfId="482" xr:uid="{00000000-0005-0000-0000-000094410000}"/>
    <cellStyle name="Normal 2 2 4 3 4 10" xfId="17326" xr:uid="{00000000-0005-0000-0000-000095410000}"/>
    <cellStyle name="Normal 2 2 4 3 4 10 2" xfId="17327" xr:uid="{00000000-0005-0000-0000-000096410000}"/>
    <cellStyle name="Normal 2 2 4 3 4 11" xfId="17328" xr:uid="{00000000-0005-0000-0000-000097410000}"/>
    <cellStyle name="Normal 2 2 4 3 4 11 2" xfId="17329" xr:uid="{00000000-0005-0000-0000-000098410000}"/>
    <cellStyle name="Normal 2 2 4 3 4 12" xfId="17330" xr:uid="{00000000-0005-0000-0000-000099410000}"/>
    <cellStyle name="Normal 2 2 4 3 4 12 2" xfId="17331" xr:uid="{00000000-0005-0000-0000-00009A410000}"/>
    <cellStyle name="Normal 2 2 4 3 4 13" xfId="17332" xr:uid="{00000000-0005-0000-0000-00009B410000}"/>
    <cellStyle name="Normal 2 2 4 3 4 2" xfId="17333" xr:uid="{00000000-0005-0000-0000-00009C410000}"/>
    <cellStyle name="Normal 2 2 4 3 4 2 10" xfId="17334" xr:uid="{00000000-0005-0000-0000-00009D410000}"/>
    <cellStyle name="Normal 2 2 4 3 4 2 10 2" xfId="17335" xr:uid="{00000000-0005-0000-0000-00009E410000}"/>
    <cellStyle name="Normal 2 2 4 3 4 2 11" xfId="17336" xr:uid="{00000000-0005-0000-0000-00009F410000}"/>
    <cellStyle name="Normal 2 2 4 3 4 2 11 2" xfId="17337" xr:uid="{00000000-0005-0000-0000-0000A0410000}"/>
    <cellStyle name="Normal 2 2 4 3 4 2 12" xfId="17338" xr:uid="{00000000-0005-0000-0000-0000A1410000}"/>
    <cellStyle name="Normal 2 2 4 3 4 2 2" xfId="17339" xr:uid="{00000000-0005-0000-0000-0000A2410000}"/>
    <cellStyle name="Normal 2 2 4 3 4 2 2 10" xfId="17340" xr:uid="{00000000-0005-0000-0000-0000A3410000}"/>
    <cellStyle name="Normal 2 2 4 3 4 2 2 10 2" xfId="17341" xr:uid="{00000000-0005-0000-0000-0000A4410000}"/>
    <cellStyle name="Normal 2 2 4 3 4 2 2 11" xfId="17342" xr:uid="{00000000-0005-0000-0000-0000A5410000}"/>
    <cellStyle name="Normal 2 2 4 3 4 2 2 2" xfId="17343" xr:uid="{00000000-0005-0000-0000-0000A6410000}"/>
    <cellStyle name="Normal 2 2 4 3 4 2 2 2 2" xfId="17344" xr:uid="{00000000-0005-0000-0000-0000A7410000}"/>
    <cellStyle name="Normal 2 2 4 3 4 2 2 3" xfId="17345" xr:uid="{00000000-0005-0000-0000-0000A8410000}"/>
    <cellStyle name="Normal 2 2 4 3 4 2 2 3 2" xfId="17346" xr:uid="{00000000-0005-0000-0000-0000A9410000}"/>
    <cellStyle name="Normal 2 2 4 3 4 2 2 4" xfId="17347" xr:uid="{00000000-0005-0000-0000-0000AA410000}"/>
    <cellStyle name="Normal 2 2 4 3 4 2 2 4 2" xfId="17348" xr:uid="{00000000-0005-0000-0000-0000AB410000}"/>
    <cellStyle name="Normal 2 2 4 3 4 2 2 5" xfId="17349" xr:uid="{00000000-0005-0000-0000-0000AC410000}"/>
    <cellStyle name="Normal 2 2 4 3 4 2 2 5 2" xfId="17350" xr:uid="{00000000-0005-0000-0000-0000AD410000}"/>
    <cellStyle name="Normal 2 2 4 3 4 2 2 6" xfId="17351" xr:uid="{00000000-0005-0000-0000-0000AE410000}"/>
    <cellStyle name="Normal 2 2 4 3 4 2 2 6 2" xfId="17352" xr:uid="{00000000-0005-0000-0000-0000AF410000}"/>
    <cellStyle name="Normal 2 2 4 3 4 2 2 7" xfId="17353" xr:uid="{00000000-0005-0000-0000-0000B0410000}"/>
    <cellStyle name="Normal 2 2 4 3 4 2 2 7 2" xfId="17354" xr:uid="{00000000-0005-0000-0000-0000B1410000}"/>
    <cellStyle name="Normal 2 2 4 3 4 2 2 8" xfId="17355" xr:uid="{00000000-0005-0000-0000-0000B2410000}"/>
    <cellStyle name="Normal 2 2 4 3 4 2 2 8 2" xfId="17356" xr:uid="{00000000-0005-0000-0000-0000B3410000}"/>
    <cellStyle name="Normal 2 2 4 3 4 2 2 9" xfId="17357" xr:uid="{00000000-0005-0000-0000-0000B4410000}"/>
    <cellStyle name="Normal 2 2 4 3 4 2 2 9 2" xfId="17358" xr:uid="{00000000-0005-0000-0000-0000B5410000}"/>
    <cellStyle name="Normal 2 2 4 3 4 2 3" xfId="17359" xr:uid="{00000000-0005-0000-0000-0000B6410000}"/>
    <cellStyle name="Normal 2 2 4 3 4 2 3 2" xfId="17360" xr:uid="{00000000-0005-0000-0000-0000B7410000}"/>
    <cellStyle name="Normal 2 2 4 3 4 2 4" xfId="17361" xr:uid="{00000000-0005-0000-0000-0000B8410000}"/>
    <cellStyle name="Normal 2 2 4 3 4 2 4 2" xfId="17362" xr:uid="{00000000-0005-0000-0000-0000B9410000}"/>
    <cellStyle name="Normal 2 2 4 3 4 2 5" xfId="17363" xr:uid="{00000000-0005-0000-0000-0000BA410000}"/>
    <cellStyle name="Normal 2 2 4 3 4 2 5 2" xfId="17364" xr:uid="{00000000-0005-0000-0000-0000BB410000}"/>
    <cellStyle name="Normal 2 2 4 3 4 2 6" xfId="17365" xr:uid="{00000000-0005-0000-0000-0000BC410000}"/>
    <cellStyle name="Normal 2 2 4 3 4 2 6 2" xfId="17366" xr:uid="{00000000-0005-0000-0000-0000BD410000}"/>
    <cellStyle name="Normal 2 2 4 3 4 2 7" xfId="17367" xr:uid="{00000000-0005-0000-0000-0000BE410000}"/>
    <cellStyle name="Normal 2 2 4 3 4 2 7 2" xfId="17368" xr:uid="{00000000-0005-0000-0000-0000BF410000}"/>
    <cellStyle name="Normal 2 2 4 3 4 2 8" xfId="17369" xr:uid="{00000000-0005-0000-0000-0000C0410000}"/>
    <cellStyle name="Normal 2 2 4 3 4 2 8 2" xfId="17370" xr:uid="{00000000-0005-0000-0000-0000C1410000}"/>
    <cellStyle name="Normal 2 2 4 3 4 2 9" xfId="17371" xr:uid="{00000000-0005-0000-0000-0000C2410000}"/>
    <cellStyle name="Normal 2 2 4 3 4 2 9 2" xfId="17372" xr:uid="{00000000-0005-0000-0000-0000C3410000}"/>
    <cellStyle name="Normal 2 2 4 3 4 3" xfId="17373" xr:uid="{00000000-0005-0000-0000-0000C4410000}"/>
    <cellStyle name="Normal 2 2 4 3 4 3 10" xfId="17374" xr:uid="{00000000-0005-0000-0000-0000C5410000}"/>
    <cellStyle name="Normal 2 2 4 3 4 3 10 2" xfId="17375" xr:uid="{00000000-0005-0000-0000-0000C6410000}"/>
    <cellStyle name="Normal 2 2 4 3 4 3 11" xfId="17376" xr:uid="{00000000-0005-0000-0000-0000C7410000}"/>
    <cellStyle name="Normal 2 2 4 3 4 3 2" xfId="17377" xr:uid="{00000000-0005-0000-0000-0000C8410000}"/>
    <cellStyle name="Normal 2 2 4 3 4 3 2 2" xfId="17378" xr:uid="{00000000-0005-0000-0000-0000C9410000}"/>
    <cellStyle name="Normal 2 2 4 3 4 3 3" xfId="17379" xr:uid="{00000000-0005-0000-0000-0000CA410000}"/>
    <cellStyle name="Normal 2 2 4 3 4 3 3 2" xfId="17380" xr:uid="{00000000-0005-0000-0000-0000CB410000}"/>
    <cellStyle name="Normal 2 2 4 3 4 3 4" xfId="17381" xr:uid="{00000000-0005-0000-0000-0000CC410000}"/>
    <cellStyle name="Normal 2 2 4 3 4 3 4 2" xfId="17382" xr:uid="{00000000-0005-0000-0000-0000CD410000}"/>
    <cellStyle name="Normal 2 2 4 3 4 3 5" xfId="17383" xr:uid="{00000000-0005-0000-0000-0000CE410000}"/>
    <cellStyle name="Normal 2 2 4 3 4 3 5 2" xfId="17384" xr:uid="{00000000-0005-0000-0000-0000CF410000}"/>
    <cellStyle name="Normal 2 2 4 3 4 3 6" xfId="17385" xr:uid="{00000000-0005-0000-0000-0000D0410000}"/>
    <cellStyle name="Normal 2 2 4 3 4 3 6 2" xfId="17386" xr:uid="{00000000-0005-0000-0000-0000D1410000}"/>
    <cellStyle name="Normal 2 2 4 3 4 3 7" xfId="17387" xr:uid="{00000000-0005-0000-0000-0000D2410000}"/>
    <cellStyle name="Normal 2 2 4 3 4 3 7 2" xfId="17388" xr:uid="{00000000-0005-0000-0000-0000D3410000}"/>
    <cellStyle name="Normal 2 2 4 3 4 3 8" xfId="17389" xr:uid="{00000000-0005-0000-0000-0000D4410000}"/>
    <cellStyle name="Normal 2 2 4 3 4 3 8 2" xfId="17390" xr:uid="{00000000-0005-0000-0000-0000D5410000}"/>
    <cellStyle name="Normal 2 2 4 3 4 3 9" xfId="17391" xr:uid="{00000000-0005-0000-0000-0000D6410000}"/>
    <cellStyle name="Normal 2 2 4 3 4 3 9 2" xfId="17392" xr:uid="{00000000-0005-0000-0000-0000D7410000}"/>
    <cellStyle name="Normal 2 2 4 3 4 4" xfId="17393" xr:uid="{00000000-0005-0000-0000-0000D8410000}"/>
    <cellStyle name="Normal 2 2 4 3 4 4 2" xfId="17394" xr:uid="{00000000-0005-0000-0000-0000D9410000}"/>
    <cellStyle name="Normal 2 2 4 3 4 5" xfId="17395" xr:uid="{00000000-0005-0000-0000-0000DA410000}"/>
    <cellStyle name="Normal 2 2 4 3 4 5 2" xfId="17396" xr:uid="{00000000-0005-0000-0000-0000DB410000}"/>
    <cellStyle name="Normal 2 2 4 3 4 6" xfId="17397" xr:uid="{00000000-0005-0000-0000-0000DC410000}"/>
    <cellStyle name="Normal 2 2 4 3 4 6 2" xfId="17398" xr:uid="{00000000-0005-0000-0000-0000DD410000}"/>
    <cellStyle name="Normal 2 2 4 3 4 7" xfId="17399" xr:uid="{00000000-0005-0000-0000-0000DE410000}"/>
    <cellStyle name="Normal 2 2 4 3 4 7 2" xfId="17400" xr:uid="{00000000-0005-0000-0000-0000DF410000}"/>
    <cellStyle name="Normal 2 2 4 3 4 8" xfId="17401" xr:uid="{00000000-0005-0000-0000-0000E0410000}"/>
    <cellStyle name="Normal 2 2 4 3 4 8 2" xfId="17402" xr:uid="{00000000-0005-0000-0000-0000E1410000}"/>
    <cellStyle name="Normal 2 2 4 3 4 9" xfId="17403" xr:uid="{00000000-0005-0000-0000-0000E2410000}"/>
    <cellStyle name="Normal 2 2 4 3 4 9 2" xfId="17404" xr:uid="{00000000-0005-0000-0000-0000E3410000}"/>
    <cellStyle name="Normal 2 2 4 3 5" xfId="483" xr:uid="{00000000-0005-0000-0000-0000E4410000}"/>
    <cellStyle name="Normal 2 2 4 3 5 10" xfId="17405" xr:uid="{00000000-0005-0000-0000-0000E5410000}"/>
    <cellStyle name="Normal 2 2 4 3 5 10 2" xfId="17406" xr:uid="{00000000-0005-0000-0000-0000E6410000}"/>
    <cellStyle name="Normal 2 2 4 3 5 11" xfId="17407" xr:uid="{00000000-0005-0000-0000-0000E7410000}"/>
    <cellStyle name="Normal 2 2 4 3 5 11 2" xfId="17408" xr:uid="{00000000-0005-0000-0000-0000E8410000}"/>
    <cellStyle name="Normal 2 2 4 3 5 12" xfId="17409" xr:uid="{00000000-0005-0000-0000-0000E9410000}"/>
    <cellStyle name="Normal 2 2 4 3 5 12 2" xfId="17410" xr:uid="{00000000-0005-0000-0000-0000EA410000}"/>
    <cellStyle name="Normal 2 2 4 3 5 13" xfId="17411" xr:uid="{00000000-0005-0000-0000-0000EB410000}"/>
    <cellStyle name="Normal 2 2 4 3 5 2" xfId="17412" xr:uid="{00000000-0005-0000-0000-0000EC410000}"/>
    <cellStyle name="Normal 2 2 4 3 5 2 10" xfId="17413" xr:uid="{00000000-0005-0000-0000-0000ED410000}"/>
    <cellStyle name="Normal 2 2 4 3 5 2 10 2" xfId="17414" xr:uid="{00000000-0005-0000-0000-0000EE410000}"/>
    <cellStyle name="Normal 2 2 4 3 5 2 11" xfId="17415" xr:uid="{00000000-0005-0000-0000-0000EF410000}"/>
    <cellStyle name="Normal 2 2 4 3 5 2 11 2" xfId="17416" xr:uid="{00000000-0005-0000-0000-0000F0410000}"/>
    <cellStyle name="Normal 2 2 4 3 5 2 12" xfId="17417" xr:uid="{00000000-0005-0000-0000-0000F1410000}"/>
    <cellStyle name="Normal 2 2 4 3 5 2 2" xfId="17418" xr:uid="{00000000-0005-0000-0000-0000F2410000}"/>
    <cellStyle name="Normal 2 2 4 3 5 2 2 10" xfId="17419" xr:uid="{00000000-0005-0000-0000-0000F3410000}"/>
    <cellStyle name="Normal 2 2 4 3 5 2 2 10 2" xfId="17420" xr:uid="{00000000-0005-0000-0000-0000F4410000}"/>
    <cellStyle name="Normal 2 2 4 3 5 2 2 11" xfId="17421" xr:uid="{00000000-0005-0000-0000-0000F5410000}"/>
    <cellStyle name="Normal 2 2 4 3 5 2 2 2" xfId="17422" xr:uid="{00000000-0005-0000-0000-0000F6410000}"/>
    <cellStyle name="Normal 2 2 4 3 5 2 2 2 2" xfId="17423" xr:uid="{00000000-0005-0000-0000-0000F7410000}"/>
    <cellStyle name="Normal 2 2 4 3 5 2 2 3" xfId="17424" xr:uid="{00000000-0005-0000-0000-0000F8410000}"/>
    <cellStyle name="Normal 2 2 4 3 5 2 2 3 2" xfId="17425" xr:uid="{00000000-0005-0000-0000-0000F9410000}"/>
    <cellStyle name="Normal 2 2 4 3 5 2 2 4" xfId="17426" xr:uid="{00000000-0005-0000-0000-0000FA410000}"/>
    <cellStyle name="Normal 2 2 4 3 5 2 2 4 2" xfId="17427" xr:uid="{00000000-0005-0000-0000-0000FB410000}"/>
    <cellStyle name="Normal 2 2 4 3 5 2 2 5" xfId="17428" xr:uid="{00000000-0005-0000-0000-0000FC410000}"/>
    <cellStyle name="Normal 2 2 4 3 5 2 2 5 2" xfId="17429" xr:uid="{00000000-0005-0000-0000-0000FD410000}"/>
    <cellStyle name="Normal 2 2 4 3 5 2 2 6" xfId="17430" xr:uid="{00000000-0005-0000-0000-0000FE410000}"/>
    <cellStyle name="Normal 2 2 4 3 5 2 2 6 2" xfId="17431" xr:uid="{00000000-0005-0000-0000-0000FF410000}"/>
    <cellStyle name="Normal 2 2 4 3 5 2 2 7" xfId="17432" xr:uid="{00000000-0005-0000-0000-000000420000}"/>
    <cellStyle name="Normal 2 2 4 3 5 2 2 7 2" xfId="17433" xr:uid="{00000000-0005-0000-0000-000001420000}"/>
    <cellStyle name="Normal 2 2 4 3 5 2 2 8" xfId="17434" xr:uid="{00000000-0005-0000-0000-000002420000}"/>
    <cellStyle name="Normal 2 2 4 3 5 2 2 8 2" xfId="17435" xr:uid="{00000000-0005-0000-0000-000003420000}"/>
    <cellStyle name="Normal 2 2 4 3 5 2 2 9" xfId="17436" xr:uid="{00000000-0005-0000-0000-000004420000}"/>
    <cellStyle name="Normal 2 2 4 3 5 2 2 9 2" xfId="17437" xr:uid="{00000000-0005-0000-0000-000005420000}"/>
    <cellStyle name="Normal 2 2 4 3 5 2 3" xfId="17438" xr:uid="{00000000-0005-0000-0000-000006420000}"/>
    <cellStyle name="Normal 2 2 4 3 5 2 3 2" xfId="17439" xr:uid="{00000000-0005-0000-0000-000007420000}"/>
    <cellStyle name="Normal 2 2 4 3 5 2 4" xfId="17440" xr:uid="{00000000-0005-0000-0000-000008420000}"/>
    <cellStyle name="Normal 2 2 4 3 5 2 4 2" xfId="17441" xr:uid="{00000000-0005-0000-0000-000009420000}"/>
    <cellStyle name="Normal 2 2 4 3 5 2 5" xfId="17442" xr:uid="{00000000-0005-0000-0000-00000A420000}"/>
    <cellStyle name="Normal 2 2 4 3 5 2 5 2" xfId="17443" xr:uid="{00000000-0005-0000-0000-00000B420000}"/>
    <cellStyle name="Normal 2 2 4 3 5 2 6" xfId="17444" xr:uid="{00000000-0005-0000-0000-00000C420000}"/>
    <cellStyle name="Normal 2 2 4 3 5 2 6 2" xfId="17445" xr:uid="{00000000-0005-0000-0000-00000D420000}"/>
    <cellStyle name="Normal 2 2 4 3 5 2 7" xfId="17446" xr:uid="{00000000-0005-0000-0000-00000E420000}"/>
    <cellStyle name="Normal 2 2 4 3 5 2 7 2" xfId="17447" xr:uid="{00000000-0005-0000-0000-00000F420000}"/>
    <cellStyle name="Normal 2 2 4 3 5 2 8" xfId="17448" xr:uid="{00000000-0005-0000-0000-000010420000}"/>
    <cellStyle name="Normal 2 2 4 3 5 2 8 2" xfId="17449" xr:uid="{00000000-0005-0000-0000-000011420000}"/>
    <cellStyle name="Normal 2 2 4 3 5 2 9" xfId="17450" xr:uid="{00000000-0005-0000-0000-000012420000}"/>
    <cellStyle name="Normal 2 2 4 3 5 2 9 2" xfId="17451" xr:uid="{00000000-0005-0000-0000-000013420000}"/>
    <cellStyle name="Normal 2 2 4 3 5 3" xfId="17452" xr:uid="{00000000-0005-0000-0000-000014420000}"/>
    <cellStyle name="Normal 2 2 4 3 5 3 10" xfId="17453" xr:uid="{00000000-0005-0000-0000-000015420000}"/>
    <cellStyle name="Normal 2 2 4 3 5 3 10 2" xfId="17454" xr:uid="{00000000-0005-0000-0000-000016420000}"/>
    <cellStyle name="Normal 2 2 4 3 5 3 11" xfId="17455" xr:uid="{00000000-0005-0000-0000-000017420000}"/>
    <cellStyle name="Normal 2 2 4 3 5 3 2" xfId="17456" xr:uid="{00000000-0005-0000-0000-000018420000}"/>
    <cellStyle name="Normal 2 2 4 3 5 3 2 2" xfId="17457" xr:uid="{00000000-0005-0000-0000-000019420000}"/>
    <cellStyle name="Normal 2 2 4 3 5 3 3" xfId="17458" xr:uid="{00000000-0005-0000-0000-00001A420000}"/>
    <cellStyle name="Normal 2 2 4 3 5 3 3 2" xfId="17459" xr:uid="{00000000-0005-0000-0000-00001B420000}"/>
    <cellStyle name="Normal 2 2 4 3 5 3 4" xfId="17460" xr:uid="{00000000-0005-0000-0000-00001C420000}"/>
    <cellStyle name="Normal 2 2 4 3 5 3 4 2" xfId="17461" xr:uid="{00000000-0005-0000-0000-00001D420000}"/>
    <cellStyle name="Normal 2 2 4 3 5 3 5" xfId="17462" xr:uid="{00000000-0005-0000-0000-00001E420000}"/>
    <cellStyle name="Normal 2 2 4 3 5 3 5 2" xfId="17463" xr:uid="{00000000-0005-0000-0000-00001F420000}"/>
    <cellStyle name="Normal 2 2 4 3 5 3 6" xfId="17464" xr:uid="{00000000-0005-0000-0000-000020420000}"/>
    <cellStyle name="Normal 2 2 4 3 5 3 6 2" xfId="17465" xr:uid="{00000000-0005-0000-0000-000021420000}"/>
    <cellStyle name="Normal 2 2 4 3 5 3 7" xfId="17466" xr:uid="{00000000-0005-0000-0000-000022420000}"/>
    <cellStyle name="Normal 2 2 4 3 5 3 7 2" xfId="17467" xr:uid="{00000000-0005-0000-0000-000023420000}"/>
    <cellStyle name="Normal 2 2 4 3 5 3 8" xfId="17468" xr:uid="{00000000-0005-0000-0000-000024420000}"/>
    <cellStyle name="Normal 2 2 4 3 5 3 8 2" xfId="17469" xr:uid="{00000000-0005-0000-0000-000025420000}"/>
    <cellStyle name="Normal 2 2 4 3 5 3 9" xfId="17470" xr:uid="{00000000-0005-0000-0000-000026420000}"/>
    <cellStyle name="Normal 2 2 4 3 5 3 9 2" xfId="17471" xr:uid="{00000000-0005-0000-0000-000027420000}"/>
    <cellStyle name="Normal 2 2 4 3 5 4" xfId="17472" xr:uid="{00000000-0005-0000-0000-000028420000}"/>
    <cellStyle name="Normal 2 2 4 3 5 4 2" xfId="17473" xr:uid="{00000000-0005-0000-0000-000029420000}"/>
    <cellStyle name="Normal 2 2 4 3 5 5" xfId="17474" xr:uid="{00000000-0005-0000-0000-00002A420000}"/>
    <cellStyle name="Normal 2 2 4 3 5 5 2" xfId="17475" xr:uid="{00000000-0005-0000-0000-00002B420000}"/>
    <cellStyle name="Normal 2 2 4 3 5 6" xfId="17476" xr:uid="{00000000-0005-0000-0000-00002C420000}"/>
    <cellStyle name="Normal 2 2 4 3 5 6 2" xfId="17477" xr:uid="{00000000-0005-0000-0000-00002D420000}"/>
    <cellStyle name="Normal 2 2 4 3 5 7" xfId="17478" xr:uid="{00000000-0005-0000-0000-00002E420000}"/>
    <cellStyle name="Normal 2 2 4 3 5 7 2" xfId="17479" xr:uid="{00000000-0005-0000-0000-00002F420000}"/>
    <cellStyle name="Normal 2 2 4 3 5 8" xfId="17480" xr:uid="{00000000-0005-0000-0000-000030420000}"/>
    <cellStyle name="Normal 2 2 4 3 5 8 2" xfId="17481" xr:uid="{00000000-0005-0000-0000-000031420000}"/>
    <cellStyle name="Normal 2 2 4 3 5 9" xfId="17482" xr:uid="{00000000-0005-0000-0000-000032420000}"/>
    <cellStyle name="Normal 2 2 4 3 5 9 2" xfId="17483" xr:uid="{00000000-0005-0000-0000-000033420000}"/>
    <cellStyle name="Normal 2 2 4 3 6" xfId="484" xr:uid="{00000000-0005-0000-0000-000034420000}"/>
    <cellStyle name="Normal 2 2 4 3 6 10" xfId="17484" xr:uid="{00000000-0005-0000-0000-000035420000}"/>
    <cellStyle name="Normal 2 2 4 3 6 10 2" xfId="17485" xr:uid="{00000000-0005-0000-0000-000036420000}"/>
    <cellStyle name="Normal 2 2 4 3 6 11" xfId="17486" xr:uid="{00000000-0005-0000-0000-000037420000}"/>
    <cellStyle name="Normal 2 2 4 3 6 11 2" xfId="17487" xr:uid="{00000000-0005-0000-0000-000038420000}"/>
    <cellStyle name="Normal 2 2 4 3 6 12" xfId="17488" xr:uid="{00000000-0005-0000-0000-000039420000}"/>
    <cellStyle name="Normal 2 2 4 3 6 12 2" xfId="17489" xr:uid="{00000000-0005-0000-0000-00003A420000}"/>
    <cellStyle name="Normal 2 2 4 3 6 13" xfId="17490" xr:uid="{00000000-0005-0000-0000-00003B420000}"/>
    <cellStyle name="Normal 2 2 4 3 6 2" xfId="17491" xr:uid="{00000000-0005-0000-0000-00003C420000}"/>
    <cellStyle name="Normal 2 2 4 3 6 2 10" xfId="17492" xr:uid="{00000000-0005-0000-0000-00003D420000}"/>
    <cellStyle name="Normal 2 2 4 3 6 2 10 2" xfId="17493" xr:uid="{00000000-0005-0000-0000-00003E420000}"/>
    <cellStyle name="Normal 2 2 4 3 6 2 11" xfId="17494" xr:uid="{00000000-0005-0000-0000-00003F420000}"/>
    <cellStyle name="Normal 2 2 4 3 6 2 11 2" xfId="17495" xr:uid="{00000000-0005-0000-0000-000040420000}"/>
    <cellStyle name="Normal 2 2 4 3 6 2 12" xfId="17496" xr:uid="{00000000-0005-0000-0000-000041420000}"/>
    <cellStyle name="Normal 2 2 4 3 6 2 2" xfId="17497" xr:uid="{00000000-0005-0000-0000-000042420000}"/>
    <cellStyle name="Normal 2 2 4 3 6 2 2 10" xfId="17498" xr:uid="{00000000-0005-0000-0000-000043420000}"/>
    <cellStyle name="Normal 2 2 4 3 6 2 2 10 2" xfId="17499" xr:uid="{00000000-0005-0000-0000-000044420000}"/>
    <cellStyle name="Normal 2 2 4 3 6 2 2 11" xfId="17500" xr:uid="{00000000-0005-0000-0000-000045420000}"/>
    <cellStyle name="Normal 2 2 4 3 6 2 2 2" xfId="17501" xr:uid="{00000000-0005-0000-0000-000046420000}"/>
    <cellStyle name="Normal 2 2 4 3 6 2 2 2 2" xfId="17502" xr:uid="{00000000-0005-0000-0000-000047420000}"/>
    <cellStyle name="Normal 2 2 4 3 6 2 2 3" xfId="17503" xr:uid="{00000000-0005-0000-0000-000048420000}"/>
    <cellStyle name="Normal 2 2 4 3 6 2 2 3 2" xfId="17504" xr:uid="{00000000-0005-0000-0000-000049420000}"/>
    <cellStyle name="Normal 2 2 4 3 6 2 2 4" xfId="17505" xr:uid="{00000000-0005-0000-0000-00004A420000}"/>
    <cellStyle name="Normal 2 2 4 3 6 2 2 4 2" xfId="17506" xr:uid="{00000000-0005-0000-0000-00004B420000}"/>
    <cellStyle name="Normal 2 2 4 3 6 2 2 5" xfId="17507" xr:uid="{00000000-0005-0000-0000-00004C420000}"/>
    <cellStyle name="Normal 2 2 4 3 6 2 2 5 2" xfId="17508" xr:uid="{00000000-0005-0000-0000-00004D420000}"/>
    <cellStyle name="Normal 2 2 4 3 6 2 2 6" xfId="17509" xr:uid="{00000000-0005-0000-0000-00004E420000}"/>
    <cellStyle name="Normal 2 2 4 3 6 2 2 6 2" xfId="17510" xr:uid="{00000000-0005-0000-0000-00004F420000}"/>
    <cellStyle name="Normal 2 2 4 3 6 2 2 7" xfId="17511" xr:uid="{00000000-0005-0000-0000-000050420000}"/>
    <cellStyle name="Normal 2 2 4 3 6 2 2 7 2" xfId="17512" xr:uid="{00000000-0005-0000-0000-000051420000}"/>
    <cellStyle name="Normal 2 2 4 3 6 2 2 8" xfId="17513" xr:uid="{00000000-0005-0000-0000-000052420000}"/>
    <cellStyle name="Normal 2 2 4 3 6 2 2 8 2" xfId="17514" xr:uid="{00000000-0005-0000-0000-000053420000}"/>
    <cellStyle name="Normal 2 2 4 3 6 2 2 9" xfId="17515" xr:uid="{00000000-0005-0000-0000-000054420000}"/>
    <cellStyle name="Normal 2 2 4 3 6 2 2 9 2" xfId="17516" xr:uid="{00000000-0005-0000-0000-000055420000}"/>
    <cellStyle name="Normal 2 2 4 3 6 2 3" xfId="17517" xr:uid="{00000000-0005-0000-0000-000056420000}"/>
    <cellStyle name="Normal 2 2 4 3 6 2 3 2" xfId="17518" xr:uid="{00000000-0005-0000-0000-000057420000}"/>
    <cellStyle name="Normal 2 2 4 3 6 2 4" xfId="17519" xr:uid="{00000000-0005-0000-0000-000058420000}"/>
    <cellStyle name="Normal 2 2 4 3 6 2 4 2" xfId="17520" xr:uid="{00000000-0005-0000-0000-000059420000}"/>
    <cellStyle name="Normal 2 2 4 3 6 2 5" xfId="17521" xr:uid="{00000000-0005-0000-0000-00005A420000}"/>
    <cellStyle name="Normal 2 2 4 3 6 2 5 2" xfId="17522" xr:uid="{00000000-0005-0000-0000-00005B420000}"/>
    <cellStyle name="Normal 2 2 4 3 6 2 6" xfId="17523" xr:uid="{00000000-0005-0000-0000-00005C420000}"/>
    <cellStyle name="Normal 2 2 4 3 6 2 6 2" xfId="17524" xr:uid="{00000000-0005-0000-0000-00005D420000}"/>
    <cellStyle name="Normal 2 2 4 3 6 2 7" xfId="17525" xr:uid="{00000000-0005-0000-0000-00005E420000}"/>
    <cellStyle name="Normal 2 2 4 3 6 2 7 2" xfId="17526" xr:uid="{00000000-0005-0000-0000-00005F420000}"/>
    <cellStyle name="Normal 2 2 4 3 6 2 8" xfId="17527" xr:uid="{00000000-0005-0000-0000-000060420000}"/>
    <cellStyle name="Normal 2 2 4 3 6 2 8 2" xfId="17528" xr:uid="{00000000-0005-0000-0000-000061420000}"/>
    <cellStyle name="Normal 2 2 4 3 6 2 9" xfId="17529" xr:uid="{00000000-0005-0000-0000-000062420000}"/>
    <cellStyle name="Normal 2 2 4 3 6 2 9 2" xfId="17530" xr:uid="{00000000-0005-0000-0000-000063420000}"/>
    <cellStyle name="Normal 2 2 4 3 6 3" xfId="17531" xr:uid="{00000000-0005-0000-0000-000064420000}"/>
    <cellStyle name="Normal 2 2 4 3 6 3 10" xfId="17532" xr:uid="{00000000-0005-0000-0000-000065420000}"/>
    <cellStyle name="Normal 2 2 4 3 6 3 10 2" xfId="17533" xr:uid="{00000000-0005-0000-0000-000066420000}"/>
    <cellStyle name="Normal 2 2 4 3 6 3 11" xfId="17534" xr:uid="{00000000-0005-0000-0000-000067420000}"/>
    <cellStyle name="Normal 2 2 4 3 6 3 2" xfId="17535" xr:uid="{00000000-0005-0000-0000-000068420000}"/>
    <cellStyle name="Normal 2 2 4 3 6 3 2 2" xfId="17536" xr:uid="{00000000-0005-0000-0000-000069420000}"/>
    <cellStyle name="Normal 2 2 4 3 6 3 3" xfId="17537" xr:uid="{00000000-0005-0000-0000-00006A420000}"/>
    <cellStyle name="Normal 2 2 4 3 6 3 3 2" xfId="17538" xr:uid="{00000000-0005-0000-0000-00006B420000}"/>
    <cellStyle name="Normal 2 2 4 3 6 3 4" xfId="17539" xr:uid="{00000000-0005-0000-0000-00006C420000}"/>
    <cellStyle name="Normal 2 2 4 3 6 3 4 2" xfId="17540" xr:uid="{00000000-0005-0000-0000-00006D420000}"/>
    <cellStyle name="Normal 2 2 4 3 6 3 5" xfId="17541" xr:uid="{00000000-0005-0000-0000-00006E420000}"/>
    <cellStyle name="Normal 2 2 4 3 6 3 5 2" xfId="17542" xr:uid="{00000000-0005-0000-0000-00006F420000}"/>
    <cellStyle name="Normal 2 2 4 3 6 3 6" xfId="17543" xr:uid="{00000000-0005-0000-0000-000070420000}"/>
    <cellStyle name="Normal 2 2 4 3 6 3 6 2" xfId="17544" xr:uid="{00000000-0005-0000-0000-000071420000}"/>
    <cellStyle name="Normal 2 2 4 3 6 3 7" xfId="17545" xr:uid="{00000000-0005-0000-0000-000072420000}"/>
    <cellStyle name="Normal 2 2 4 3 6 3 7 2" xfId="17546" xr:uid="{00000000-0005-0000-0000-000073420000}"/>
    <cellStyle name="Normal 2 2 4 3 6 3 8" xfId="17547" xr:uid="{00000000-0005-0000-0000-000074420000}"/>
    <cellStyle name="Normal 2 2 4 3 6 3 8 2" xfId="17548" xr:uid="{00000000-0005-0000-0000-000075420000}"/>
    <cellStyle name="Normal 2 2 4 3 6 3 9" xfId="17549" xr:uid="{00000000-0005-0000-0000-000076420000}"/>
    <cellStyle name="Normal 2 2 4 3 6 3 9 2" xfId="17550" xr:uid="{00000000-0005-0000-0000-000077420000}"/>
    <cellStyle name="Normal 2 2 4 3 6 4" xfId="17551" xr:uid="{00000000-0005-0000-0000-000078420000}"/>
    <cellStyle name="Normal 2 2 4 3 6 4 2" xfId="17552" xr:uid="{00000000-0005-0000-0000-000079420000}"/>
    <cellStyle name="Normal 2 2 4 3 6 5" xfId="17553" xr:uid="{00000000-0005-0000-0000-00007A420000}"/>
    <cellStyle name="Normal 2 2 4 3 6 5 2" xfId="17554" xr:uid="{00000000-0005-0000-0000-00007B420000}"/>
    <cellStyle name="Normal 2 2 4 3 6 6" xfId="17555" xr:uid="{00000000-0005-0000-0000-00007C420000}"/>
    <cellStyle name="Normal 2 2 4 3 6 6 2" xfId="17556" xr:uid="{00000000-0005-0000-0000-00007D420000}"/>
    <cellStyle name="Normal 2 2 4 3 6 7" xfId="17557" xr:uid="{00000000-0005-0000-0000-00007E420000}"/>
    <cellStyle name="Normal 2 2 4 3 6 7 2" xfId="17558" xr:uid="{00000000-0005-0000-0000-00007F420000}"/>
    <cellStyle name="Normal 2 2 4 3 6 8" xfId="17559" xr:uid="{00000000-0005-0000-0000-000080420000}"/>
    <cellStyle name="Normal 2 2 4 3 6 8 2" xfId="17560" xr:uid="{00000000-0005-0000-0000-000081420000}"/>
    <cellStyle name="Normal 2 2 4 3 6 9" xfId="17561" xr:uid="{00000000-0005-0000-0000-000082420000}"/>
    <cellStyle name="Normal 2 2 4 3 6 9 2" xfId="17562" xr:uid="{00000000-0005-0000-0000-000083420000}"/>
    <cellStyle name="Normal 2 2 4 3 7" xfId="485" xr:uid="{00000000-0005-0000-0000-000084420000}"/>
    <cellStyle name="Normal 2 2 4 4" xfId="486" xr:uid="{00000000-0005-0000-0000-000085420000}"/>
    <cellStyle name="Normal 2 2 4 4 10" xfId="17563" xr:uid="{00000000-0005-0000-0000-000086420000}"/>
    <cellStyle name="Normal 2 2 4 4 10 2" xfId="17564" xr:uid="{00000000-0005-0000-0000-000087420000}"/>
    <cellStyle name="Normal 2 2 4 4 11" xfId="17565" xr:uid="{00000000-0005-0000-0000-000088420000}"/>
    <cellStyle name="Normal 2 2 4 4 11 2" xfId="17566" xr:uid="{00000000-0005-0000-0000-000089420000}"/>
    <cellStyle name="Normal 2 2 4 4 12" xfId="17567" xr:uid="{00000000-0005-0000-0000-00008A420000}"/>
    <cellStyle name="Normal 2 2 4 4 12 2" xfId="17568" xr:uid="{00000000-0005-0000-0000-00008B420000}"/>
    <cellStyle name="Normal 2 2 4 4 13" xfId="17569" xr:uid="{00000000-0005-0000-0000-00008C420000}"/>
    <cellStyle name="Normal 2 2 4 4 2" xfId="17570" xr:uid="{00000000-0005-0000-0000-00008D420000}"/>
    <cellStyle name="Normal 2 2 4 4 2 10" xfId="17571" xr:uid="{00000000-0005-0000-0000-00008E420000}"/>
    <cellStyle name="Normal 2 2 4 4 2 10 2" xfId="17572" xr:uid="{00000000-0005-0000-0000-00008F420000}"/>
    <cellStyle name="Normal 2 2 4 4 2 11" xfId="17573" xr:uid="{00000000-0005-0000-0000-000090420000}"/>
    <cellStyle name="Normal 2 2 4 4 2 11 2" xfId="17574" xr:uid="{00000000-0005-0000-0000-000091420000}"/>
    <cellStyle name="Normal 2 2 4 4 2 12" xfId="17575" xr:uid="{00000000-0005-0000-0000-000092420000}"/>
    <cellStyle name="Normal 2 2 4 4 2 2" xfId="17576" xr:uid="{00000000-0005-0000-0000-000093420000}"/>
    <cellStyle name="Normal 2 2 4 4 2 2 10" xfId="17577" xr:uid="{00000000-0005-0000-0000-000094420000}"/>
    <cellStyle name="Normal 2 2 4 4 2 2 10 2" xfId="17578" xr:uid="{00000000-0005-0000-0000-000095420000}"/>
    <cellStyle name="Normal 2 2 4 4 2 2 11" xfId="17579" xr:uid="{00000000-0005-0000-0000-000096420000}"/>
    <cellStyle name="Normal 2 2 4 4 2 2 2" xfId="17580" xr:uid="{00000000-0005-0000-0000-000097420000}"/>
    <cellStyle name="Normal 2 2 4 4 2 2 2 2" xfId="17581" xr:uid="{00000000-0005-0000-0000-000098420000}"/>
    <cellStyle name="Normal 2 2 4 4 2 2 3" xfId="17582" xr:uid="{00000000-0005-0000-0000-000099420000}"/>
    <cellStyle name="Normal 2 2 4 4 2 2 3 2" xfId="17583" xr:uid="{00000000-0005-0000-0000-00009A420000}"/>
    <cellStyle name="Normal 2 2 4 4 2 2 4" xfId="17584" xr:uid="{00000000-0005-0000-0000-00009B420000}"/>
    <cellStyle name="Normal 2 2 4 4 2 2 4 2" xfId="17585" xr:uid="{00000000-0005-0000-0000-00009C420000}"/>
    <cellStyle name="Normal 2 2 4 4 2 2 5" xfId="17586" xr:uid="{00000000-0005-0000-0000-00009D420000}"/>
    <cellStyle name="Normal 2 2 4 4 2 2 5 2" xfId="17587" xr:uid="{00000000-0005-0000-0000-00009E420000}"/>
    <cellStyle name="Normal 2 2 4 4 2 2 6" xfId="17588" xr:uid="{00000000-0005-0000-0000-00009F420000}"/>
    <cellStyle name="Normal 2 2 4 4 2 2 6 2" xfId="17589" xr:uid="{00000000-0005-0000-0000-0000A0420000}"/>
    <cellStyle name="Normal 2 2 4 4 2 2 7" xfId="17590" xr:uid="{00000000-0005-0000-0000-0000A1420000}"/>
    <cellStyle name="Normal 2 2 4 4 2 2 7 2" xfId="17591" xr:uid="{00000000-0005-0000-0000-0000A2420000}"/>
    <cellStyle name="Normal 2 2 4 4 2 2 8" xfId="17592" xr:uid="{00000000-0005-0000-0000-0000A3420000}"/>
    <cellStyle name="Normal 2 2 4 4 2 2 8 2" xfId="17593" xr:uid="{00000000-0005-0000-0000-0000A4420000}"/>
    <cellStyle name="Normal 2 2 4 4 2 2 9" xfId="17594" xr:uid="{00000000-0005-0000-0000-0000A5420000}"/>
    <cellStyle name="Normal 2 2 4 4 2 2 9 2" xfId="17595" xr:uid="{00000000-0005-0000-0000-0000A6420000}"/>
    <cellStyle name="Normal 2 2 4 4 2 3" xfId="17596" xr:uid="{00000000-0005-0000-0000-0000A7420000}"/>
    <cellStyle name="Normal 2 2 4 4 2 3 2" xfId="17597" xr:uid="{00000000-0005-0000-0000-0000A8420000}"/>
    <cellStyle name="Normal 2 2 4 4 2 4" xfId="17598" xr:uid="{00000000-0005-0000-0000-0000A9420000}"/>
    <cellStyle name="Normal 2 2 4 4 2 4 2" xfId="17599" xr:uid="{00000000-0005-0000-0000-0000AA420000}"/>
    <cellStyle name="Normal 2 2 4 4 2 5" xfId="17600" xr:uid="{00000000-0005-0000-0000-0000AB420000}"/>
    <cellStyle name="Normal 2 2 4 4 2 5 2" xfId="17601" xr:uid="{00000000-0005-0000-0000-0000AC420000}"/>
    <cellStyle name="Normal 2 2 4 4 2 6" xfId="17602" xr:uid="{00000000-0005-0000-0000-0000AD420000}"/>
    <cellStyle name="Normal 2 2 4 4 2 6 2" xfId="17603" xr:uid="{00000000-0005-0000-0000-0000AE420000}"/>
    <cellStyle name="Normal 2 2 4 4 2 7" xfId="17604" xr:uid="{00000000-0005-0000-0000-0000AF420000}"/>
    <cellStyle name="Normal 2 2 4 4 2 7 2" xfId="17605" xr:uid="{00000000-0005-0000-0000-0000B0420000}"/>
    <cellStyle name="Normal 2 2 4 4 2 8" xfId="17606" xr:uid="{00000000-0005-0000-0000-0000B1420000}"/>
    <cellStyle name="Normal 2 2 4 4 2 8 2" xfId="17607" xr:uid="{00000000-0005-0000-0000-0000B2420000}"/>
    <cellStyle name="Normal 2 2 4 4 2 9" xfId="17608" xr:uid="{00000000-0005-0000-0000-0000B3420000}"/>
    <cellStyle name="Normal 2 2 4 4 2 9 2" xfId="17609" xr:uid="{00000000-0005-0000-0000-0000B4420000}"/>
    <cellStyle name="Normal 2 2 4 4 3" xfId="17610" xr:uid="{00000000-0005-0000-0000-0000B5420000}"/>
    <cellStyle name="Normal 2 2 4 4 3 10" xfId="17611" xr:uid="{00000000-0005-0000-0000-0000B6420000}"/>
    <cellStyle name="Normal 2 2 4 4 3 10 2" xfId="17612" xr:uid="{00000000-0005-0000-0000-0000B7420000}"/>
    <cellStyle name="Normal 2 2 4 4 3 11" xfId="17613" xr:uid="{00000000-0005-0000-0000-0000B8420000}"/>
    <cellStyle name="Normal 2 2 4 4 3 2" xfId="17614" xr:uid="{00000000-0005-0000-0000-0000B9420000}"/>
    <cellStyle name="Normal 2 2 4 4 3 2 2" xfId="17615" xr:uid="{00000000-0005-0000-0000-0000BA420000}"/>
    <cellStyle name="Normal 2 2 4 4 3 3" xfId="17616" xr:uid="{00000000-0005-0000-0000-0000BB420000}"/>
    <cellStyle name="Normal 2 2 4 4 3 3 2" xfId="17617" xr:uid="{00000000-0005-0000-0000-0000BC420000}"/>
    <cellStyle name="Normal 2 2 4 4 3 4" xfId="17618" xr:uid="{00000000-0005-0000-0000-0000BD420000}"/>
    <cellStyle name="Normal 2 2 4 4 3 4 2" xfId="17619" xr:uid="{00000000-0005-0000-0000-0000BE420000}"/>
    <cellStyle name="Normal 2 2 4 4 3 5" xfId="17620" xr:uid="{00000000-0005-0000-0000-0000BF420000}"/>
    <cellStyle name="Normal 2 2 4 4 3 5 2" xfId="17621" xr:uid="{00000000-0005-0000-0000-0000C0420000}"/>
    <cellStyle name="Normal 2 2 4 4 3 6" xfId="17622" xr:uid="{00000000-0005-0000-0000-0000C1420000}"/>
    <cellStyle name="Normal 2 2 4 4 3 6 2" xfId="17623" xr:uid="{00000000-0005-0000-0000-0000C2420000}"/>
    <cellStyle name="Normal 2 2 4 4 3 7" xfId="17624" xr:uid="{00000000-0005-0000-0000-0000C3420000}"/>
    <cellStyle name="Normal 2 2 4 4 3 7 2" xfId="17625" xr:uid="{00000000-0005-0000-0000-0000C4420000}"/>
    <cellStyle name="Normal 2 2 4 4 3 8" xfId="17626" xr:uid="{00000000-0005-0000-0000-0000C5420000}"/>
    <cellStyle name="Normal 2 2 4 4 3 8 2" xfId="17627" xr:uid="{00000000-0005-0000-0000-0000C6420000}"/>
    <cellStyle name="Normal 2 2 4 4 3 9" xfId="17628" xr:uid="{00000000-0005-0000-0000-0000C7420000}"/>
    <cellStyle name="Normal 2 2 4 4 3 9 2" xfId="17629" xr:uid="{00000000-0005-0000-0000-0000C8420000}"/>
    <cellStyle name="Normal 2 2 4 4 4" xfId="17630" xr:uid="{00000000-0005-0000-0000-0000C9420000}"/>
    <cellStyle name="Normal 2 2 4 4 4 2" xfId="17631" xr:uid="{00000000-0005-0000-0000-0000CA420000}"/>
    <cellStyle name="Normal 2 2 4 4 5" xfId="17632" xr:uid="{00000000-0005-0000-0000-0000CB420000}"/>
    <cellStyle name="Normal 2 2 4 4 5 2" xfId="17633" xr:uid="{00000000-0005-0000-0000-0000CC420000}"/>
    <cellStyle name="Normal 2 2 4 4 6" xfId="17634" xr:uid="{00000000-0005-0000-0000-0000CD420000}"/>
    <cellStyle name="Normal 2 2 4 4 6 2" xfId="17635" xr:uid="{00000000-0005-0000-0000-0000CE420000}"/>
    <cellStyle name="Normal 2 2 4 4 7" xfId="17636" xr:uid="{00000000-0005-0000-0000-0000CF420000}"/>
    <cellStyle name="Normal 2 2 4 4 7 2" xfId="17637" xr:uid="{00000000-0005-0000-0000-0000D0420000}"/>
    <cellStyle name="Normal 2 2 4 4 8" xfId="17638" xr:uid="{00000000-0005-0000-0000-0000D1420000}"/>
    <cellStyle name="Normal 2 2 4 4 8 2" xfId="17639" xr:uid="{00000000-0005-0000-0000-0000D2420000}"/>
    <cellStyle name="Normal 2 2 4 4 9" xfId="17640" xr:uid="{00000000-0005-0000-0000-0000D3420000}"/>
    <cellStyle name="Normal 2 2 4 4 9 2" xfId="17641" xr:uid="{00000000-0005-0000-0000-0000D4420000}"/>
    <cellStyle name="Normal 2 2 4 5" xfId="487" xr:uid="{00000000-0005-0000-0000-0000D5420000}"/>
    <cellStyle name="Normal 2 2 4 5 10" xfId="17642" xr:uid="{00000000-0005-0000-0000-0000D6420000}"/>
    <cellStyle name="Normal 2 2 4 5 10 2" xfId="17643" xr:uid="{00000000-0005-0000-0000-0000D7420000}"/>
    <cellStyle name="Normal 2 2 4 5 11" xfId="17644" xr:uid="{00000000-0005-0000-0000-0000D8420000}"/>
    <cellStyle name="Normal 2 2 4 5 11 2" xfId="17645" xr:uid="{00000000-0005-0000-0000-0000D9420000}"/>
    <cellStyle name="Normal 2 2 4 5 12" xfId="17646" xr:uid="{00000000-0005-0000-0000-0000DA420000}"/>
    <cellStyle name="Normal 2 2 4 5 12 2" xfId="17647" xr:uid="{00000000-0005-0000-0000-0000DB420000}"/>
    <cellStyle name="Normal 2 2 4 5 13" xfId="17648" xr:uid="{00000000-0005-0000-0000-0000DC420000}"/>
    <cellStyle name="Normal 2 2 4 5 2" xfId="17649" xr:uid="{00000000-0005-0000-0000-0000DD420000}"/>
    <cellStyle name="Normal 2 2 4 5 2 10" xfId="17650" xr:uid="{00000000-0005-0000-0000-0000DE420000}"/>
    <cellStyle name="Normal 2 2 4 5 2 10 2" xfId="17651" xr:uid="{00000000-0005-0000-0000-0000DF420000}"/>
    <cellStyle name="Normal 2 2 4 5 2 11" xfId="17652" xr:uid="{00000000-0005-0000-0000-0000E0420000}"/>
    <cellStyle name="Normal 2 2 4 5 2 11 2" xfId="17653" xr:uid="{00000000-0005-0000-0000-0000E1420000}"/>
    <cellStyle name="Normal 2 2 4 5 2 12" xfId="17654" xr:uid="{00000000-0005-0000-0000-0000E2420000}"/>
    <cellStyle name="Normal 2 2 4 5 2 2" xfId="17655" xr:uid="{00000000-0005-0000-0000-0000E3420000}"/>
    <cellStyle name="Normal 2 2 4 5 2 2 10" xfId="17656" xr:uid="{00000000-0005-0000-0000-0000E4420000}"/>
    <cellStyle name="Normal 2 2 4 5 2 2 10 2" xfId="17657" xr:uid="{00000000-0005-0000-0000-0000E5420000}"/>
    <cellStyle name="Normal 2 2 4 5 2 2 11" xfId="17658" xr:uid="{00000000-0005-0000-0000-0000E6420000}"/>
    <cellStyle name="Normal 2 2 4 5 2 2 2" xfId="17659" xr:uid="{00000000-0005-0000-0000-0000E7420000}"/>
    <cellStyle name="Normal 2 2 4 5 2 2 2 2" xfId="17660" xr:uid="{00000000-0005-0000-0000-0000E8420000}"/>
    <cellStyle name="Normal 2 2 4 5 2 2 3" xfId="17661" xr:uid="{00000000-0005-0000-0000-0000E9420000}"/>
    <cellStyle name="Normal 2 2 4 5 2 2 3 2" xfId="17662" xr:uid="{00000000-0005-0000-0000-0000EA420000}"/>
    <cellStyle name="Normal 2 2 4 5 2 2 4" xfId="17663" xr:uid="{00000000-0005-0000-0000-0000EB420000}"/>
    <cellStyle name="Normal 2 2 4 5 2 2 4 2" xfId="17664" xr:uid="{00000000-0005-0000-0000-0000EC420000}"/>
    <cellStyle name="Normal 2 2 4 5 2 2 5" xfId="17665" xr:uid="{00000000-0005-0000-0000-0000ED420000}"/>
    <cellStyle name="Normal 2 2 4 5 2 2 5 2" xfId="17666" xr:uid="{00000000-0005-0000-0000-0000EE420000}"/>
    <cellStyle name="Normal 2 2 4 5 2 2 6" xfId="17667" xr:uid="{00000000-0005-0000-0000-0000EF420000}"/>
    <cellStyle name="Normal 2 2 4 5 2 2 6 2" xfId="17668" xr:uid="{00000000-0005-0000-0000-0000F0420000}"/>
    <cellStyle name="Normal 2 2 4 5 2 2 7" xfId="17669" xr:uid="{00000000-0005-0000-0000-0000F1420000}"/>
    <cellStyle name="Normal 2 2 4 5 2 2 7 2" xfId="17670" xr:uid="{00000000-0005-0000-0000-0000F2420000}"/>
    <cellStyle name="Normal 2 2 4 5 2 2 8" xfId="17671" xr:uid="{00000000-0005-0000-0000-0000F3420000}"/>
    <cellStyle name="Normal 2 2 4 5 2 2 8 2" xfId="17672" xr:uid="{00000000-0005-0000-0000-0000F4420000}"/>
    <cellStyle name="Normal 2 2 4 5 2 2 9" xfId="17673" xr:uid="{00000000-0005-0000-0000-0000F5420000}"/>
    <cellStyle name="Normal 2 2 4 5 2 2 9 2" xfId="17674" xr:uid="{00000000-0005-0000-0000-0000F6420000}"/>
    <cellStyle name="Normal 2 2 4 5 2 3" xfId="17675" xr:uid="{00000000-0005-0000-0000-0000F7420000}"/>
    <cellStyle name="Normal 2 2 4 5 2 3 2" xfId="17676" xr:uid="{00000000-0005-0000-0000-0000F8420000}"/>
    <cellStyle name="Normal 2 2 4 5 2 4" xfId="17677" xr:uid="{00000000-0005-0000-0000-0000F9420000}"/>
    <cellStyle name="Normal 2 2 4 5 2 4 2" xfId="17678" xr:uid="{00000000-0005-0000-0000-0000FA420000}"/>
    <cellStyle name="Normal 2 2 4 5 2 5" xfId="17679" xr:uid="{00000000-0005-0000-0000-0000FB420000}"/>
    <cellStyle name="Normal 2 2 4 5 2 5 2" xfId="17680" xr:uid="{00000000-0005-0000-0000-0000FC420000}"/>
    <cellStyle name="Normal 2 2 4 5 2 6" xfId="17681" xr:uid="{00000000-0005-0000-0000-0000FD420000}"/>
    <cellStyle name="Normal 2 2 4 5 2 6 2" xfId="17682" xr:uid="{00000000-0005-0000-0000-0000FE420000}"/>
    <cellStyle name="Normal 2 2 4 5 2 7" xfId="17683" xr:uid="{00000000-0005-0000-0000-0000FF420000}"/>
    <cellStyle name="Normal 2 2 4 5 2 7 2" xfId="17684" xr:uid="{00000000-0005-0000-0000-000000430000}"/>
    <cellStyle name="Normal 2 2 4 5 2 8" xfId="17685" xr:uid="{00000000-0005-0000-0000-000001430000}"/>
    <cellStyle name="Normal 2 2 4 5 2 8 2" xfId="17686" xr:uid="{00000000-0005-0000-0000-000002430000}"/>
    <cellStyle name="Normal 2 2 4 5 2 9" xfId="17687" xr:uid="{00000000-0005-0000-0000-000003430000}"/>
    <cellStyle name="Normal 2 2 4 5 2 9 2" xfId="17688" xr:uid="{00000000-0005-0000-0000-000004430000}"/>
    <cellStyle name="Normal 2 2 4 5 3" xfId="17689" xr:uid="{00000000-0005-0000-0000-000005430000}"/>
    <cellStyle name="Normal 2 2 4 5 3 10" xfId="17690" xr:uid="{00000000-0005-0000-0000-000006430000}"/>
    <cellStyle name="Normal 2 2 4 5 3 10 2" xfId="17691" xr:uid="{00000000-0005-0000-0000-000007430000}"/>
    <cellStyle name="Normal 2 2 4 5 3 11" xfId="17692" xr:uid="{00000000-0005-0000-0000-000008430000}"/>
    <cellStyle name="Normal 2 2 4 5 3 2" xfId="17693" xr:uid="{00000000-0005-0000-0000-000009430000}"/>
    <cellStyle name="Normal 2 2 4 5 3 2 2" xfId="17694" xr:uid="{00000000-0005-0000-0000-00000A430000}"/>
    <cellStyle name="Normal 2 2 4 5 3 3" xfId="17695" xr:uid="{00000000-0005-0000-0000-00000B430000}"/>
    <cellStyle name="Normal 2 2 4 5 3 3 2" xfId="17696" xr:uid="{00000000-0005-0000-0000-00000C430000}"/>
    <cellStyle name="Normal 2 2 4 5 3 4" xfId="17697" xr:uid="{00000000-0005-0000-0000-00000D430000}"/>
    <cellStyle name="Normal 2 2 4 5 3 4 2" xfId="17698" xr:uid="{00000000-0005-0000-0000-00000E430000}"/>
    <cellStyle name="Normal 2 2 4 5 3 5" xfId="17699" xr:uid="{00000000-0005-0000-0000-00000F430000}"/>
    <cellStyle name="Normal 2 2 4 5 3 5 2" xfId="17700" xr:uid="{00000000-0005-0000-0000-000010430000}"/>
    <cellStyle name="Normal 2 2 4 5 3 6" xfId="17701" xr:uid="{00000000-0005-0000-0000-000011430000}"/>
    <cellStyle name="Normal 2 2 4 5 3 6 2" xfId="17702" xr:uid="{00000000-0005-0000-0000-000012430000}"/>
    <cellStyle name="Normal 2 2 4 5 3 7" xfId="17703" xr:uid="{00000000-0005-0000-0000-000013430000}"/>
    <cellStyle name="Normal 2 2 4 5 3 7 2" xfId="17704" xr:uid="{00000000-0005-0000-0000-000014430000}"/>
    <cellStyle name="Normal 2 2 4 5 3 8" xfId="17705" xr:uid="{00000000-0005-0000-0000-000015430000}"/>
    <cellStyle name="Normal 2 2 4 5 3 8 2" xfId="17706" xr:uid="{00000000-0005-0000-0000-000016430000}"/>
    <cellStyle name="Normal 2 2 4 5 3 9" xfId="17707" xr:uid="{00000000-0005-0000-0000-000017430000}"/>
    <cellStyle name="Normal 2 2 4 5 3 9 2" xfId="17708" xr:uid="{00000000-0005-0000-0000-000018430000}"/>
    <cellStyle name="Normal 2 2 4 5 4" xfId="17709" xr:uid="{00000000-0005-0000-0000-000019430000}"/>
    <cellStyle name="Normal 2 2 4 5 4 2" xfId="17710" xr:uid="{00000000-0005-0000-0000-00001A430000}"/>
    <cellStyle name="Normal 2 2 4 5 5" xfId="17711" xr:uid="{00000000-0005-0000-0000-00001B430000}"/>
    <cellStyle name="Normal 2 2 4 5 5 2" xfId="17712" xr:uid="{00000000-0005-0000-0000-00001C430000}"/>
    <cellStyle name="Normal 2 2 4 5 6" xfId="17713" xr:uid="{00000000-0005-0000-0000-00001D430000}"/>
    <cellStyle name="Normal 2 2 4 5 6 2" xfId="17714" xr:uid="{00000000-0005-0000-0000-00001E430000}"/>
    <cellStyle name="Normal 2 2 4 5 7" xfId="17715" xr:uid="{00000000-0005-0000-0000-00001F430000}"/>
    <cellStyle name="Normal 2 2 4 5 7 2" xfId="17716" xr:uid="{00000000-0005-0000-0000-000020430000}"/>
    <cellStyle name="Normal 2 2 4 5 8" xfId="17717" xr:uid="{00000000-0005-0000-0000-000021430000}"/>
    <cellStyle name="Normal 2 2 4 5 8 2" xfId="17718" xr:uid="{00000000-0005-0000-0000-000022430000}"/>
    <cellStyle name="Normal 2 2 4 5 9" xfId="17719" xr:uid="{00000000-0005-0000-0000-000023430000}"/>
    <cellStyle name="Normal 2 2 4 5 9 2" xfId="17720" xr:uid="{00000000-0005-0000-0000-000024430000}"/>
    <cellStyle name="Normal 2 2 4 6" xfId="488" xr:uid="{00000000-0005-0000-0000-000025430000}"/>
    <cellStyle name="Normal 2 2 4 6 2" xfId="489" xr:uid="{00000000-0005-0000-0000-000026430000}"/>
    <cellStyle name="Normal 2 2 4 6 2 10" xfId="17721" xr:uid="{00000000-0005-0000-0000-000027430000}"/>
    <cellStyle name="Normal 2 2 4 6 2 10 2" xfId="17722" xr:uid="{00000000-0005-0000-0000-000028430000}"/>
    <cellStyle name="Normal 2 2 4 6 2 11" xfId="17723" xr:uid="{00000000-0005-0000-0000-000029430000}"/>
    <cellStyle name="Normal 2 2 4 6 2 11 2" xfId="17724" xr:uid="{00000000-0005-0000-0000-00002A430000}"/>
    <cellStyle name="Normal 2 2 4 6 2 12" xfId="17725" xr:uid="{00000000-0005-0000-0000-00002B430000}"/>
    <cellStyle name="Normal 2 2 4 6 2 12 2" xfId="17726" xr:uid="{00000000-0005-0000-0000-00002C430000}"/>
    <cellStyle name="Normal 2 2 4 6 2 13" xfId="17727" xr:uid="{00000000-0005-0000-0000-00002D430000}"/>
    <cellStyle name="Normal 2 2 4 6 2 2" xfId="17728" xr:uid="{00000000-0005-0000-0000-00002E430000}"/>
    <cellStyle name="Normal 2 2 4 6 2 2 10" xfId="17729" xr:uid="{00000000-0005-0000-0000-00002F430000}"/>
    <cellStyle name="Normal 2 2 4 6 2 2 10 2" xfId="17730" xr:uid="{00000000-0005-0000-0000-000030430000}"/>
    <cellStyle name="Normal 2 2 4 6 2 2 11" xfId="17731" xr:uid="{00000000-0005-0000-0000-000031430000}"/>
    <cellStyle name="Normal 2 2 4 6 2 2 11 2" xfId="17732" xr:uid="{00000000-0005-0000-0000-000032430000}"/>
    <cellStyle name="Normal 2 2 4 6 2 2 12" xfId="17733" xr:uid="{00000000-0005-0000-0000-000033430000}"/>
    <cellStyle name="Normal 2 2 4 6 2 2 2" xfId="17734" xr:uid="{00000000-0005-0000-0000-000034430000}"/>
    <cellStyle name="Normal 2 2 4 6 2 2 2 10" xfId="17735" xr:uid="{00000000-0005-0000-0000-000035430000}"/>
    <cellStyle name="Normal 2 2 4 6 2 2 2 10 2" xfId="17736" xr:uid="{00000000-0005-0000-0000-000036430000}"/>
    <cellStyle name="Normal 2 2 4 6 2 2 2 11" xfId="17737" xr:uid="{00000000-0005-0000-0000-000037430000}"/>
    <cellStyle name="Normal 2 2 4 6 2 2 2 2" xfId="17738" xr:uid="{00000000-0005-0000-0000-000038430000}"/>
    <cellStyle name="Normal 2 2 4 6 2 2 2 2 2" xfId="17739" xr:uid="{00000000-0005-0000-0000-000039430000}"/>
    <cellStyle name="Normal 2 2 4 6 2 2 2 3" xfId="17740" xr:uid="{00000000-0005-0000-0000-00003A430000}"/>
    <cellStyle name="Normal 2 2 4 6 2 2 2 3 2" xfId="17741" xr:uid="{00000000-0005-0000-0000-00003B430000}"/>
    <cellStyle name="Normal 2 2 4 6 2 2 2 4" xfId="17742" xr:uid="{00000000-0005-0000-0000-00003C430000}"/>
    <cellStyle name="Normal 2 2 4 6 2 2 2 4 2" xfId="17743" xr:uid="{00000000-0005-0000-0000-00003D430000}"/>
    <cellStyle name="Normal 2 2 4 6 2 2 2 5" xfId="17744" xr:uid="{00000000-0005-0000-0000-00003E430000}"/>
    <cellStyle name="Normal 2 2 4 6 2 2 2 5 2" xfId="17745" xr:uid="{00000000-0005-0000-0000-00003F430000}"/>
    <cellStyle name="Normal 2 2 4 6 2 2 2 6" xfId="17746" xr:uid="{00000000-0005-0000-0000-000040430000}"/>
    <cellStyle name="Normal 2 2 4 6 2 2 2 6 2" xfId="17747" xr:uid="{00000000-0005-0000-0000-000041430000}"/>
    <cellStyle name="Normal 2 2 4 6 2 2 2 7" xfId="17748" xr:uid="{00000000-0005-0000-0000-000042430000}"/>
    <cellStyle name="Normal 2 2 4 6 2 2 2 7 2" xfId="17749" xr:uid="{00000000-0005-0000-0000-000043430000}"/>
    <cellStyle name="Normal 2 2 4 6 2 2 2 8" xfId="17750" xr:uid="{00000000-0005-0000-0000-000044430000}"/>
    <cellStyle name="Normal 2 2 4 6 2 2 2 8 2" xfId="17751" xr:uid="{00000000-0005-0000-0000-000045430000}"/>
    <cellStyle name="Normal 2 2 4 6 2 2 2 9" xfId="17752" xr:uid="{00000000-0005-0000-0000-000046430000}"/>
    <cellStyle name="Normal 2 2 4 6 2 2 2 9 2" xfId="17753" xr:uid="{00000000-0005-0000-0000-000047430000}"/>
    <cellStyle name="Normal 2 2 4 6 2 2 3" xfId="17754" xr:uid="{00000000-0005-0000-0000-000048430000}"/>
    <cellStyle name="Normal 2 2 4 6 2 2 3 2" xfId="17755" xr:uid="{00000000-0005-0000-0000-000049430000}"/>
    <cellStyle name="Normal 2 2 4 6 2 2 4" xfId="17756" xr:uid="{00000000-0005-0000-0000-00004A430000}"/>
    <cellStyle name="Normal 2 2 4 6 2 2 4 2" xfId="17757" xr:uid="{00000000-0005-0000-0000-00004B430000}"/>
    <cellStyle name="Normal 2 2 4 6 2 2 5" xfId="17758" xr:uid="{00000000-0005-0000-0000-00004C430000}"/>
    <cellStyle name="Normal 2 2 4 6 2 2 5 2" xfId="17759" xr:uid="{00000000-0005-0000-0000-00004D430000}"/>
    <cellStyle name="Normal 2 2 4 6 2 2 6" xfId="17760" xr:uid="{00000000-0005-0000-0000-00004E430000}"/>
    <cellStyle name="Normal 2 2 4 6 2 2 6 2" xfId="17761" xr:uid="{00000000-0005-0000-0000-00004F430000}"/>
    <cellStyle name="Normal 2 2 4 6 2 2 7" xfId="17762" xr:uid="{00000000-0005-0000-0000-000050430000}"/>
    <cellStyle name="Normal 2 2 4 6 2 2 7 2" xfId="17763" xr:uid="{00000000-0005-0000-0000-000051430000}"/>
    <cellStyle name="Normal 2 2 4 6 2 2 8" xfId="17764" xr:uid="{00000000-0005-0000-0000-000052430000}"/>
    <cellStyle name="Normal 2 2 4 6 2 2 8 2" xfId="17765" xr:uid="{00000000-0005-0000-0000-000053430000}"/>
    <cellStyle name="Normal 2 2 4 6 2 2 9" xfId="17766" xr:uid="{00000000-0005-0000-0000-000054430000}"/>
    <cellStyle name="Normal 2 2 4 6 2 2 9 2" xfId="17767" xr:uid="{00000000-0005-0000-0000-000055430000}"/>
    <cellStyle name="Normal 2 2 4 6 2 3" xfId="17768" xr:uid="{00000000-0005-0000-0000-000056430000}"/>
    <cellStyle name="Normal 2 2 4 6 2 3 10" xfId="17769" xr:uid="{00000000-0005-0000-0000-000057430000}"/>
    <cellStyle name="Normal 2 2 4 6 2 3 10 2" xfId="17770" xr:uid="{00000000-0005-0000-0000-000058430000}"/>
    <cellStyle name="Normal 2 2 4 6 2 3 11" xfId="17771" xr:uid="{00000000-0005-0000-0000-000059430000}"/>
    <cellStyle name="Normal 2 2 4 6 2 3 2" xfId="17772" xr:uid="{00000000-0005-0000-0000-00005A430000}"/>
    <cellStyle name="Normal 2 2 4 6 2 3 2 2" xfId="17773" xr:uid="{00000000-0005-0000-0000-00005B430000}"/>
    <cellStyle name="Normal 2 2 4 6 2 3 3" xfId="17774" xr:uid="{00000000-0005-0000-0000-00005C430000}"/>
    <cellStyle name="Normal 2 2 4 6 2 3 3 2" xfId="17775" xr:uid="{00000000-0005-0000-0000-00005D430000}"/>
    <cellStyle name="Normal 2 2 4 6 2 3 4" xfId="17776" xr:uid="{00000000-0005-0000-0000-00005E430000}"/>
    <cellStyle name="Normal 2 2 4 6 2 3 4 2" xfId="17777" xr:uid="{00000000-0005-0000-0000-00005F430000}"/>
    <cellStyle name="Normal 2 2 4 6 2 3 5" xfId="17778" xr:uid="{00000000-0005-0000-0000-000060430000}"/>
    <cellStyle name="Normal 2 2 4 6 2 3 5 2" xfId="17779" xr:uid="{00000000-0005-0000-0000-000061430000}"/>
    <cellStyle name="Normal 2 2 4 6 2 3 6" xfId="17780" xr:uid="{00000000-0005-0000-0000-000062430000}"/>
    <cellStyle name="Normal 2 2 4 6 2 3 6 2" xfId="17781" xr:uid="{00000000-0005-0000-0000-000063430000}"/>
    <cellStyle name="Normal 2 2 4 6 2 3 7" xfId="17782" xr:uid="{00000000-0005-0000-0000-000064430000}"/>
    <cellStyle name="Normal 2 2 4 6 2 3 7 2" xfId="17783" xr:uid="{00000000-0005-0000-0000-000065430000}"/>
    <cellStyle name="Normal 2 2 4 6 2 3 8" xfId="17784" xr:uid="{00000000-0005-0000-0000-000066430000}"/>
    <cellStyle name="Normal 2 2 4 6 2 3 8 2" xfId="17785" xr:uid="{00000000-0005-0000-0000-000067430000}"/>
    <cellStyle name="Normal 2 2 4 6 2 3 9" xfId="17786" xr:uid="{00000000-0005-0000-0000-000068430000}"/>
    <cellStyle name="Normal 2 2 4 6 2 3 9 2" xfId="17787" xr:uid="{00000000-0005-0000-0000-000069430000}"/>
    <cellStyle name="Normal 2 2 4 6 2 4" xfId="17788" xr:uid="{00000000-0005-0000-0000-00006A430000}"/>
    <cellStyle name="Normal 2 2 4 6 2 4 2" xfId="17789" xr:uid="{00000000-0005-0000-0000-00006B430000}"/>
    <cellStyle name="Normal 2 2 4 6 2 5" xfId="17790" xr:uid="{00000000-0005-0000-0000-00006C430000}"/>
    <cellStyle name="Normal 2 2 4 6 2 5 2" xfId="17791" xr:uid="{00000000-0005-0000-0000-00006D430000}"/>
    <cellStyle name="Normal 2 2 4 6 2 6" xfId="17792" xr:uid="{00000000-0005-0000-0000-00006E430000}"/>
    <cellStyle name="Normal 2 2 4 6 2 6 2" xfId="17793" xr:uid="{00000000-0005-0000-0000-00006F430000}"/>
    <cellStyle name="Normal 2 2 4 6 2 7" xfId="17794" xr:uid="{00000000-0005-0000-0000-000070430000}"/>
    <cellStyle name="Normal 2 2 4 6 2 7 2" xfId="17795" xr:uid="{00000000-0005-0000-0000-000071430000}"/>
    <cellStyle name="Normal 2 2 4 6 2 8" xfId="17796" xr:uid="{00000000-0005-0000-0000-000072430000}"/>
    <cellStyle name="Normal 2 2 4 6 2 8 2" xfId="17797" xr:uid="{00000000-0005-0000-0000-000073430000}"/>
    <cellStyle name="Normal 2 2 4 6 2 9" xfId="17798" xr:uid="{00000000-0005-0000-0000-000074430000}"/>
    <cellStyle name="Normal 2 2 4 6 2 9 2" xfId="17799" xr:uid="{00000000-0005-0000-0000-000075430000}"/>
    <cellStyle name="Normal 2 2 4 6 3" xfId="490" xr:uid="{00000000-0005-0000-0000-000076430000}"/>
    <cellStyle name="Normal 2 2 4 6 3 10" xfId="17800" xr:uid="{00000000-0005-0000-0000-000077430000}"/>
    <cellStyle name="Normal 2 2 4 6 3 10 2" xfId="17801" xr:uid="{00000000-0005-0000-0000-000078430000}"/>
    <cellStyle name="Normal 2 2 4 6 3 11" xfId="17802" xr:uid="{00000000-0005-0000-0000-000079430000}"/>
    <cellStyle name="Normal 2 2 4 6 3 11 2" xfId="17803" xr:uid="{00000000-0005-0000-0000-00007A430000}"/>
    <cellStyle name="Normal 2 2 4 6 3 12" xfId="17804" xr:uid="{00000000-0005-0000-0000-00007B430000}"/>
    <cellStyle name="Normal 2 2 4 6 3 12 2" xfId="17805" xr:uid="{00000000-0005-0000-0000-00007C430000}"/>
    <cellStyle name="Normal 2 2 4 6 3 13" xfId="17806" xr:uid="{00000000-0005-0000-0000-00007D430000}"/>
    <cellStyle name="Normal 2 2 4 6 3 2" xfId="17807" xr:uid="{00000000-0005-0000-0000-00007E430000}"/>
    <cellStyle name="Normal 2 2 4 6 3 2 10" xfId="17808" xr:uid="{00000000-0005-0000-0000-00007F430000}"/>
    <cellStyle name="Normal 2 2 4 6 3 2 10 2" xfId="17809" xr:uid="{00000000-0005-0000-0000-000080430000}"/>
    <cellStyle name="Normal 2 2 4 6 3 2 11" xfId="17810" xr:uid="{00000000-0005-0000-0000-000081430000}"/>
    <cellStyle name="Normal 2 2 4 6 3 2 11 2" xfId="17811" xr:uid="{00000000-0005-0000-0000-000082430000}"/>
    <cellStyle name="Normal 2 2 4 6 3 2 12" xfId="17812" xr:uid="{00000000-0005-0000-0000-000083430000}"/>
    <cellStyle name="Normal 2 2 4 6 3 2 2" xfId="17813" xr:uid="{00000000-0005-0000-0000-000084430000}"/>
    <cellStyle name="Normal 2 2 4 6 3 2 2 10" xfId="17814" xr:uid="{00000000-0005-0000-0000-000085430000}"/>
    <cellStyle name="Normal 2 2 4 6 3 2 2 10 2" xfId="17815" xr:uid="{00000000-0005-0000-0000-000086430000}"/>
    <cellStyle name="Normal 2 2 4 6 3 2 2 11" xfId="17816" xr:uid="{00000000-0005-0000-0000-000087430000}"/>
    <cellStyle name="Normal 2 2 4 6 3 2 2 2" xfId="17817" xr:uid="{00000000-0005-0000-0000-000088430000}"/>
    <cellStyle name="Normal 2 2 4 6 3 2 2 2 2" xfId="17818" xr:uid="{00000000-0005-0000-0000-000089430000}"/>
    <cellStyle name="Normal 2 2 4 6 3 2 2 3" xfId="17819" xr:uid="{00000000-0005-0000-0000-00008A430000}"/>
    <cellStyle name="Normal 2 2 4 6 3 2 2 3 2" xfId="17820" xr:uid="{00000000-0005-0000-0000-00008B430000}"/>
    <cellStyle name="Normal 2 2 4 6 3 2 2 4" xfId="17821" xr:uid="{00000000-0005-0000-0000-00008C430000}"/>
    <cellStyle name="Normal 2 2 4 6 3 2 2 4 2" xfId="17822" xr:uid="{00000000-0005-0000-0000-00008D430000}"/>
    <cellStyle name="Normal 2 2 4 6 3 2 2 5" xfId="17823" xr:uid="{00000000-0005-0000-0000-00008E430000}"/>
    <cellStyle name="Normal 2 2 4 6 3 2 2 5 2" xfId="17824" xr:uid="{00000000-0005-0000-0000-00008F430000}"/>
    <cellStyle name="Normal 2 2 4 6 3 2 2 6" xfId="17825" xr:uid="{00000000-0005-0000-0000-000090430000}"/>
    <cellStyle name="Normal 2 2 4 6 3 2 2 6 2" xfId="17826" xr:uid="{00000000-0005-0000-0000-000091430000}"/>
    <cellStyle name="Normal 2 2 4 6 3 2 2 7" xfId="17827" xr:uid="{00000000-0005-0000-0000-000092430000}"/>
    <cellStyle name="Normal 2 2 4 6 3 2 2 7 2" xfId="17828" xr:uid="{00000000-0005-0000-0000-000093430000}"/>
    <cellStyle name="Normal 2 2 4 6 3 2 2 8" xfId="17829" xr:uid="{00000000-0005-0000-0000-000094430000}"/>
    <cellStyle name="Normal 2 2 4 6 3 2 2 8 2" xfId="17830" xr:uid="{00000000-0005-0000-0000-000095430000}"/>
    <cellStyle name="Normal 2 2 4 6 3 2 2 9" xfId="17831" xr:uid="{00000000-0005-0000-0000-000096430000}"/>
    <cellStyle name="Normal 2 2 4 6 3 2 2 9 2" xfId="17832" xr:uid="{00000000-0005-0000-0000-000097430000}"/>
    <cellStyle name="Normal 2 2 4 6 3 2 3" xfId="17833" xr:uid="{00000000-0005-0000-0000-000098430000}"/>
    <cellStyle name="Normal 2 2 4 6 3 2 3 2" xfId="17834" xr:uid="{00000000-0005-0000-0000-000099430000}"/>
    <cellStyle name="Normal 2 2 4 6 3 2 4" xfId="17835" xr:uid="{00000000-0005-0000-0000-00009A430000}"/>
    <cellStyle name="Normal 2 2 4 6 3 2 4 2" xfId="17836" xr:uid="{00000000-0005-0000-0000-00009B430000}"/>
    <cellStyle name="Normal 2 2 4 6 3 2 5" xfId="17837" xr:uid="{00000000-0005-0000-0000-00009C430000}"/>
    <cellStyle name="Normal 2 2 4 6 3 2 5 2" xfId="17838" xr:uid="{00000000-0005-0000-0000-00009D430000}"/>
    <cellStyle name="Normal 2 2 4 6 3 2 6" xfId="17839" xr:uid="{00000000-0005-0000-0000-00009E430000}"/>
    <cellStyle name="Normal 2 2 4 6 3 2 6 2" xfId="17840" xr:uid="{00000000-0005-0000-0000-00009F430000}"/>
    <cellStyle name="Normal 2 2 4 6 3 2 7" xfId="17841" xr:uid="{00000000-0005-0000-0000-0000A0430000}"/>
    <cellStyle name="Normal 2 2 4 6 3 2 7 2" xfId="17842" xr:uid="{00000000-0005-0000-0000-0000A1430000}"/>
    <cellStyle name="Normal 2 2 4 6 3 2 8" xfId="17843" xr:uid="{00000000-0005-0000-0000-0000A2430000}"/>
    <cellStyle name="Normal 2 2 4 6 3 2 8 2" xfId="17844" xr:uid="{00000000-0005-0000-0000-0000A3430000}"/>
    <cellStyle name="Normal 2 2 4 6 3 2 9" xfId="17845" xr:uid="{00000000-0005-0000-0000-0000A4430000}"/>
    <cellStyle name="Normal 2 2 4 6 3 2 9 2" xfId="17846" xr:uid="{00000000-0005-0000-0000-0000A5430000}"/>
    <cellStyle name="Normal 2 2 4 6 3 3" xfId="17847" xr:uid="{00000000-0005-0000-0000-0000A6430000}"/>
    <cellStyle name="Normal 2 2 4 6 3 3 10" xfId="17848" xr:uid="{00000000-0005-0000-0000-0000A7430000}"/>
    <cellStyle name="Normal 2 2 4 6 3 3 10 2" xfId="17849" xr:uid="{00000000-0005-0000-0000-0000A8430000}"/>
    <cellStyle name="Normal 2 2 4 6 3 3 11" xfId="17850" xr:uid="{00000000-0005-0000-0000-0000A9430000}"/>
    <cellStyle name="Normal 2 2 4 6 3 3 2" xfId="17851" xr:uid="{00000000-0005-0000-0000-0000AA430000}"/>
    <cellStyle name="Normal 2 2 4 6 3 3 2 2" xfId="17852" xr:uid="{00000000-0005-0000-0000-0000AB430000}"/>
    <cellStyle name="Normal 2 2 4 6 3 3 3" xfId="17853" xr:uid="{00000000-0005-0000-0000-0000AC430000}"/>
    <cellStyle name="Normal 2 2 4 6 3 3 3 2" xfId="17854" xr:uid="{00000000-0005-0000-0000-0000AD430000}"/>
    <cellStyle name="Normal 2 2 4 6 3 3 4" xfId="17855" xr:uid="{00000000-0005-0000-0000-0000AE430000}"/>
    <cellStyle name="Normal 2 2 4 6 3 3 4 2" xfId="17856" xr:uid="{00000000-0005-0000-0000-0000AF430000}"/>
    <cellStyle name="Normal 2 2 4 6 3 3 5" xfId="17857" xr:uid="{00000000-0005-0000-0000-0000B0430000}"/>
    <cellStyle name="Normal 2 2 4 6 3 3 5 2" xfId="17858" xr:uid="{00000000-0005-0000-0000-0000B1430000}"/>
    <cellStyle name="Normal 2 2 4 6 3 3 6" xfId="17859" xr:uid="{00000000-0005-0000-0000-0000B2430000}"/>
    <cellStyle name="Normal 2 2 4 6 3 3 6 2" xfId="17860" xr:uid="{00000000-0005-0000-0000-0000B3430000}"/>
    <cellStyle name="Normal 2 2 4 6 3 3 7" xfId="17861" xr:uid="{00000000-0005-0000-0000-0000B4430000}"/>
    <cellStyle name="Normal 2 2 4 6 3 3 7 2" xfId="17862" xr:uid="{00000000-0005-0000-0000-0000B5430000}"/>
    <cellStyle name="Normal 2 2 4 6 3 3 8" xfId="17863" xr:uid="{00000000-0005-0000-0000-0000B6430000}"/>
    <cellStyle name="Normal 2 2 4 6 3 3 8 2" xfId="17864" xr:uid="{00000000-0005-0000-0000-0000B7430000}"/>
    <cellStyle name="Normal 2 2 4 6 3 3 9" xfId="17865" xr:uid="{00000000-0005-0000-0000-0000B8430000}"/>
    <cellStyle name="Normal 2 2 4 6 3 3 9 2" xfId="17866" xr:uid="{00000000-0005-0000-0000-0000B9430000}"/>
    <cellStyle name="Normal 2 2 4 6 3 4" xfId="17867" xr:uid="{00000000-0005-0000-0000-0000BA430000}"/>
    <cellStyle name="Normal 2 2 4 6 3 4 2" xfId="17868" xr:uid="{00000000-0005-0000-0000-0000BB430000}"/>
    <cellStyle name="Normal 2 2 4 6 3 5" xfId="17869" xr:uid="{00000000-0005-0000-0000-0000BC430000}"/>
    <cellStyle name="Normal 2 2 4 6 3 5 2" xfId="17870" xr:uid="{00000000-0005-0000-0000-0000BD430000}"/>
    <cellStyle name="Normal 2 2 4 6 3 6" xfId="17871" xr:uid="{00000000-0005-0000-0000-0000BE430000}"/>
    <cellStyle name="Normal 2 2 4 6 3 6 2" xfId="17872" xr:uid="{00000000-0005-0000-0000-0000BF430000}"/>
    <cellStyle name="Normal 2 2 4 6 3 7" xfId="17873" xr:uid="{00000000-0005-0000-0000-0000C0430000}"/>
    <cellStyle name="Normal 2 2 4 6 3 7 2" xfId="17874" xr:uid="{00000000-0005-0000-0000-0000C1430000}"/>
    <cellStyle name="Normal 2 2 4 6 3 8" xfId="17875" xr:uid="{00000000-0005-0000-0000-0000C2430000}"/>
    <cellStyle name="Normal 2 2 4 6 3 8 2" xfId="17876" xr:uid="{00000000-0005-0000-0000-0000C3430000}"/>
    <cellStyle name="Normal 2 2 4 6 3 9" xfId="17877" xr:uid="{00000000-0005-0000-0000-0000C4430000}"/>
    <cellStyle name="Normal 2 2 4 6 3 9 2" xfId="17878" xr:uid="{00000000-0005-0000-0000-0000C5430000}"/>
    <cellStyle name="Normal 2 2 4 6 4" xfId="491" xr:uid="{00000000-0005-0000-0000-0000C6430000}"/>
    <cellStyle name="Normal 2 2 4 6 4 10" xfId="17879" xr:uid="{00000000-0005-0000-0000-0000C7430000}"/>
    <cellStyle name="Normal 2 2 4 6 4 10 2" xfId="17880" xr:uid="{00000000-0005-0000-0000-0000C8430000}"/>
    <cellStyle name="Normal 2 2 4 6 4 11" xfId="17881" xr:uid="{00000000-0005-0000-0000-0000C9430000}"/>
    <cellStyle name="Normal 2 2 4 6 4 11 2" xfId="17882" xr:uid="{00000000-0005-0000-0000-0000CA430000}"/>
    <cellStyle name="Normal 2 2 4 6 4 12" xfId="17883" xr:uid="{00000000-0005-0000-0000-0000CB430000}"/>
    <cellStyle name="Normal 2 2 4 6 4 12 2" xfId="17884" xr:uid="{00000000-0005-0000-0000-0000CC430000}"/>
    <cellStyle name="Normal 2 2 4 6 4 13" xfId="17885" xr:uid="{00000000-0005-0000-0000-0000CD430000}"/>
    <cellStyle name="Normal 2 2 4 6 4 2" xfId="17886" xr:uid="{00000000-0005-0000-0000-0000CE430000}"/>
    <cellStyle name="Normal 2 2 4 6 4 2 10" xfId="17887" xr:uid="{00000000-0005-0000-0000-0000CF430000}"/>
    <cellStyle name="Normal 2 2 4 6 4 2 10 2" xfId="17888" xr:uid="{00000000-0005-0000-0000-0000D0430000}"/>
    <cellStyle name="Normal 2 2 4 6 4 2 11" xfId="17889" xr:uid="{00000000-0005-0000-0000-0000D1430000}"/>
    <cellStyle name="Normal 2 2 4 6 4 2 11 2" xfId="17890" xr:uid="{00000000-0005-0000-0000-0000D2430000}"/>
    <cellStyle name="Normal 2 2 4 6 4 2 12" xfId="17891" xr:uid="{00000000-0005-0000-0000-0000D3430000}"/>
    <cellStyle name="Normal 2 2 4 6 4 2 2" xfId="17892" xr:uid="{00000000-0005-0000-0000-0000D4430000}"/>
    <cellStyle name="Normal 2 2 4 6 4 2 2 10" xfId="17893" xr:uid="{00000000-0005-0000-0000-0000D5430000}"/>
    <cellStyle name="Normal 2 2 4 6 4 2 2 10 2" xfId="17894" xr:uid="{00000000-0005-0000-0000-0000D6430000}"/>
    <cellStyle name="Normal 2 2 4 6 4 2 2 11" xfId="17895" xr:uid="{00000000-0005-0000-0000-0000D7430000}"/>
    <cellStyle name="Normal 2 2 4 6 4 2 2 2" xfId="17896" xr:uid="{00000000-0005-0000-0000-0000D8430000}"/>
    <cellStyle name="Normal 2 2 4 6 4 2 2 2 2" xfId="17897" xr:uid="{00000000-0005-0000-0000-0000D9430000}"/>
    <cellStyle name="Normal 2 2 4 6 4 2 2 3" xfId="17898" xr:uid="{00000000-0005-0000-0000-0000DA430000}"/>
    <cellStyle name="Normal 2 2 4 6 4 2 2 3 2" xfId="17899" xr:uid="{00000000-0005-0000-0000-0000DB430000}"/>
    <cellStyle name="Normal 2 2 4 6 4 2 2 4" xfId="17900" xr:uid="{00000000-0005-0000-0000-0000DC430000}"/>
    <cellStyle name="Normal 2 2 4 6 4 2 2 4 2" xfId="17901" xr:uid="{00000000-0005-0000-0000-0000DD430000}"/>
    <cellStyle name="Normal 2 2 4 6 4 2 2 5" xfId="17902" xr:uid="{00000000-0005-0000-0000-0000DE430000}"/>
    <cellStyle name="Normal 2 2 4 6 4 2 2 5 2" xfId="17903" xr:uid="{00000000-0005-0000-0000-0000DF430000}"/>
    <cellStyle name="Normal 2 2 4 6 4 2 2 6" xfId="17904" xr:uid="{00000000-0005-0000-0000-0000E0430000}"/>
    <cellStyle name="Normal 2 2 4 6 4 2 2 6 2" xfId="17905" xr:uid="{00000000-0005-0000-0000-0000E1430000}"/>
    <cellStyle name="Normal 2 2 4 6 4 2 2 7" xfId="17906" xr:uid="{00000000-0005-0000-0000-0000E2430000}"/>
    <cellStyle name="Normal 2 2 4 6 4 2 2 7 2" xfId="17907" xr:uid="{00000000-0005-0000-0000-0000E3430000}"/>
    <cellStyle name="Normal 2 2 4 6 4 2 2 8" xfId="17908" xr:uid="{00000000-0005-0000-0000-0000E4430000}"/>
    <cellStyle name="Normal 2 2 4 6 4 2 2 8 2" xfId="17909" xr:uid="{00000000-0005-0000-0000-0000E5430000}"/>
    <cellStyle name="Normal 2 2 4 6 4 2 2 9" xfId="17910" xr:uid="{00000000-0005-0000-0000-0000E6430000}"/>
    <cellStyle name="Normal 2 2 4 6 4 2 2 9 2" xfId="17911" xr:uid="{00000000-0005-0000-0000-0000E7430000}"/>
    <cellStyle name="Normal 2 2 4 6 4 2 3" xfId="17912" xr:uid="{00000000-0005-0000-0000-0000E8430000}"/>
    <cellStyle name="Normal 2 2 4 6 4 2 3 2" xfId="17913" xr:uid="{00000000-0005-0000-0000-0000E9430000}"/>
    <cellStyle name="Normal 2 2 4 6 4 2 4" xfId="17914" xr:uid="{00000000-0005-0000-0000-0000EA430000}"/>
    <cellStyle name="Normal 2 2 4 6 4 2 4 2" xfId="17915" xr:uid="{00000000-0005-0000-0000-0000EB430000}"/>
    <cellStyle name="Normal 2 2 4 6 4 2 5" xfId="17916" xr:uid="{00000000-0005-0000-0000-0000EC430000}"/>
    <cellStyle name="Normal 2 2 4 6 4 2 5 2" xfId="17917" xr:uid="{00000000-0005-0000-0000-0000ED430000}"/>
    <cellStyle name="Normal 2 2 4 6 4 2 6" xfId="17918" xr:uid="{00000000-0005-0000-0000-0000EE430000}"/>
    <cellStyle name="Normal 2 2 4 6 4 2 6 2" xfId="17919" xr:uid="{00000000-0005-0000-0000-0000EF430000}"/>
    <cellStyle name="Normal 2 2 4 6 4 2 7" xfId="17920" xr:uid="{00000000-0005-0000-0000-0000F0430000}"/>
    <cellStyle name="Normal 2 2 4 6 4 2 7 2" xfId="17921" xr:uid="{00000000-0005-0000-0000-0000F1430000}"/>
    <cellStyle name="Normal 2 2 4 6 4 2 8" xfId="17922" xr:uid="{00000000-0005-0000-0000-0000F2430000}"/>
    <cellStyle name="Normal 2 2 4 6 4 2 8 2" xfId="17923" xr:uid="{00000000-0005-0000-0000-0000F3430000}"/>
    <cellStyle name="Normal 2 2 4 6 4 2 9" xfId="17924" xr:uid="{00000000-0005-0000-0000-0000F4430000}"/>
    <cellStyle name="Normal 2 2 4 6 4 2 9 2" xfId="17925" xr:uid="{00000000-0005-0000-0000-0000F5430000}"/>
    <cellStyle name="Normal 2 2 4 6 4 3" xfId="17926" xr:uid="{00000000-0005-0000-0000-0000F6430000}"/>
    <cellStyle name="Normal 2 2 4 6 4 3 10" xfId="17927" xr:uid="{00000000-0005-0000-0000-0000F7430000}"/>
    <cellStyle name="Normal 2 2 4 6 4 3 10 2" xfId="17928" xr:uid="{00000000-0005-0000-0000-0000F8430000}"/>
    <cellStyle name="Normal 2 2 4 6 4 3 11" xfId="17929" xr:uid="{00000000-0005-0000-0000-0000F9430000}"/>
    <cellStyle name="Normal 2 2 4 6 4 3 2" xfId="17930" xr:uid="{00000000-0005-0000-0000-0000FA430000}"/>
    <cellStyle name="Normal 2 2 4 6 4 3 2 2" xfId="17931" xr:uid="{00000000-0005-0000-0000-0000FB430000}"/>
    <cellStyle name="Normal 2 2 4 6 4 3 3" xfId="17932" xr:uid="{00000000-0005-0000-0000-0000FC430000}"/>
    <cellStyle name="Normal 2 2 4 6 4 3 3 2" xfId="17933" xr:uid="{00000000-0005-0000-0000-0000FD430000}"/>
    <cellStyle name="Normal 2 2 4 6 4 3 4" xfId="17934" xr:uid="{00000000-0005-0000-0000-0000FE430000}"/>
    <cellStyle name="Normal 2 2 4 6 4 3 4 2" xfId="17935" xr:uid="{00000000-0005-0000-0000-0000FF430000}"/>
    <cellStyle name="Normal 2 2 4 6 4 3 5" xfId="17936" xr:uid="{00000000-0005-0000-0000-000000440000}"/>
    <cellStyle name="Normal 2 2 4 6 4 3 5 2" xfId="17937" xr:uid="{00000000-0005-0000-0000-000001440000}"/>
    <cellStyle name="Normal 2 2 4 6 4 3 6" xfId="17938" xr:uid="{00000000-0005-0000-0000-000002440000}"/>
    <cellStyle name="Normal 2 2 4 6 4 3 6 2" xfId="17939" xr:uid="{00000000-0005-0000-0000-000003440000}"/>
    <cellStyle name="Normal 2 2 4 6 4 3 7" xfId="17940" xr:uid="{00000000-0005-0000-0000-000004440000}"/>
    <cellStyle name="Normal 2 2 4 6 4 3 7 2" xfId="17941" xr:uid="{00000000-0005-0000-0000-000005440000}"/>
    <cellStyle name="Normal 2 2 4 6 4 3 8" xfId="17942" xr:uid="{00000000-0005-0000-0000-000006440000}"/>
    <cellStyle name="Normal 2 2 4 6 4 3 8 2" xfId="17943" xr:uid="{00000000-0005-0000-0000-000007440000}"/>
    <cellStyle name="Normal 2 2 4 6 4 3 9" xfId="17944" xr:uid="{00000000-0005-0000-0000-000008440000}"/>
    <cellStyle name="Normal 2 2 4 6 4 3 9 2" xfId="17945" xr:uid="{00000000-0005-0000-0000-000009440000}"/>
    <cellStyle name="Normal 2 2 4 6 4 4" xfId="17946" xr:uid="{00000000-0005-0000-0000-00000A440000}"/>
    <cellStyle name="Normal 2 2 4 6 4 4 2" xfId="17947" xr:uid="{00000000-0005-0000-0000-00000B440000}"/>
    <cellStyle name="Normal 2 2 4 6 4 5" xfId="17948" xr:uid="{00000000-0005-0000-0000-00000C440000}"/>
    <cellStyle name="Normal 2 2 4 6 4 5 2" xfId="17949" xr:uid="{00000000-0005-0000-0000-00000D440000}"/>
    <cellStyle name="Normal 2 2 4 6 4 6" xfId="17950" xr:uid="{00000000-0005-0000-0000-00000E440000}"/>
    <cellStyle name="Normal 2 2 4 6 4 6 2" xfId="17951" xr:uid="{00000000-0005-0000-0000-00000F440000}"/>
    <cellStyle name="Normal 2 2 4 6 4 7" xfId="17952" xr:uid="{00000000-0005-0000-0000-000010440000}"/>
    <cellStyle name="Normal 2 2 4 6 4 7 2" xfId="17953" xr:uid="{00000000-0005-0000-0000-000011440000}"/>
    <cellStyle name="Normal 2 2 4 6 4 8" xfId="17954" xr:uid="{00000000-0005-0000-0000-000012440000}"/>
    <cellStyle name="Normal 2 2 4 6 4 8 2" xfId="17955" xr:uid="{00000000-0005-0000-0000-000013440000}"/>
    <cellStyle name="Normal 2 2 4 6 4 9" xfId="17956" xr:uid="{00000000-0005-0000-0000-000014440000}"/>
    <cellStyle name="Normal 2 2 4 6 4 9 2" xfId="17957" xr:uid="{00000000-0005-0000-0000-000015440000}"/>
    <cellStyle name="Normal 2 2 4 6 5" xfId="492" xr:uid="{00000000-0005-0000-0000-000016440000}"/>
    <cellStyle name="Normal 2 2 4 6 5 10" xfId="17958" xr:uid="{00000000-0005-0000-0000-000017440000}"/>
    <cellStyle name="Normal 2 2 4 6 5 10 2" xfId="17959" xr:uid="{00000000-0005-0000-0000-000018440000}"/>
    <cellStyle name="Normal 2 2 4 6 5 11" xfId="17960" xr:uid="{00000000-0005-0000-0000-000019440000}"/>
    <cellStyle name="Normal 2 2 4 6 5 11 2" xfId="17961" xr:uid="{00000000-0005-0000-0000-00001A440000}"/>
    <cellStyle name="Normal 2 2 4 6 5 12" xfId="17962" xr:uid="{00000000-0005-0000-0000-00001B440000}"/>
    <cellStyle name="Normal 2 2 4 6 5 12 2" xfId="17963" xr:uid="{00000000-0005-0000-0000-00001C440000}"/>
    <cellStyle name="Normal 2 2 4 6 5 13" xfId="17964" xr:uid="{00000000-0005-0000-0000-00001D440000}"/>
    <cellStyle name="Normal 2 2 4 6 5 2" xfId="17965" xr:uid="{00000000-0005-0000-0000-00001E440000}"/>
    <cellStyle name="Normal 2 2 4 6 5 2 10" xfId="17966" xr:uid="{00000000-0005-0000-0000-00001F440000}"/>
    <cellStyle name="Normal 2 2 4 6 5 2 10 2" xfId="17967" xr:uid="{00000000-0005-0000-0000-000020440000}"/>
    <cellStyle name="Normal 2 2 4 6 5 2 11" xfId="17968" xr:uid="{00000000-0005-0000-0000-000021440000}"/>
    <cellStyle name="Normal 2 2 4 6 5 2 11 2" xfId="17969" xr:uid="{00000000-0005-0000-0000-000022440000}"/>
    <cellStyle name="Normal 2 2 4 6 5 2 12" xfId="17970" xr:uid="{00000000-0005-0000-0000-000023440000}"/>
    <cellStyle name="Normal 2 2 4 6 5 2 2" xfId="17971" xr:uid="{00000000-0005-0000-0000-000024440000}"/>
    <cellStyle name="Normal 2 2 4 6 5 2 2 10" xfId="17972" xr:uid="{00000000-0005-0000-0000-000025440000}"/>
    <cellStyle name="Normal 2 2 4 6 5 2 2 10 2" xfId="17973" xr:uid="{00000000-0005-0000-0000-000026440000}"/>
    <cellStyle name="Normal 2 2 4 6 5 2 2 11" xfId="17974" xr:uid="{00000000-0005-0000-0000-000027440000}"/>
    <cellStyle name="Normal 2 2 4 6 5 2 2 2" xfId="17975" xr:uid="{00000000-0005-0000-0000-000028440000}"/>
    <cellStyle name="Normal 2 2 4 6 5 2 2 2 2" xfId="17976" xr:uid="{00000000-0005-0000-0000-000029440000}"/>
    <cellStyle name="Normal 2 2 4 6 5 2 2 3" xfId="17977" xr:uid="{00000000-0005-0000-0000-00002A440000}"/>
    <cellStyle name="Normal 2 2 4 6 5 2 2 3 2" xfId="17978" xr:uid="{00000000-0005-0000-0000-00002B440000}"/>
    <cellStyle name="Normal 2 2 4 6 5 2 2 4" xfId="17979" xr:uid="{00000000-0005-0000-0000-00002C440000}"/>
    <cellStyle name="Normal 2 2 4 6 5 2 2 4 2" xfId="17980" xr:uid="{00000000-0005-0000-0000-00002D440000}"/>
    <cellStyle name="Normal 2 2 4 6 5 2 2 5" xfId="17981" xr:uid="{00000000-0005-0000-0000-00002E440000}"/>
    <cellStyle name="Normal 2 2 4 6 5 2 2 5 2" xfId="17982" xr:uid="{00000000-0005-0000-0000-00002F440000}"/>
    <cellStyle name="Normal 2 2 4 6 5 2 2 6" xfId="17983" xr:uid="{00000000-0005-0000-0000-000030440000}"/>
    <cellStyle name="Normal 2 2 4 6 5 2 2 6 2" xfId="17984" xr:uid="{00000000-0005-0000-0000-000031440000}"/>
    <cellStyle name="Normal 2 2 4 6 5 2 2 7" xfId="17985" xr:uid="{00000000-0005-0000-0000-000032440000}"/>
    <cellStyle name="Normal 2 2 4 6 5 2 2 7 2" xfId="17986" xr:uid="{00000000-0005-0000-0000-000033440000}"/>
    <cellStyle name="Normal 2 2 4 6 5 2 2 8" xfId="17987" xr:uid="{00000000-0005-0000-0000-000034440000}"/>
    <cellStyle name="Normal 2 2 4 6 5 2 2 8 2" xfId="17988" xr:uid="{00000000-0005-0000-0000-000035440000}"/>
    <cellStyle name="Normal 2 2 4 6 5 2 2 9" xfId="17989" xr:uid="{00000000-0005-0000-0000-000036440000}"/>
    <cellStyle name="Normal 2 2 4 6 5 2 2 9 2" xfId="17990" xr:uid="{00000000-0005-0000-0000-000037440000}"/>
    <cellStyle name="Normal 2 2 4 6 5 2 3" xfId="17991" xr:uid="{00000000-0005-0000-0000-000038440000}"/>
    <cellStyle name="Normal 2 2 4 6 5 2 3 2" xfId="17992" xr:uid="{00000000-0005-0000-0000-000039440000}"/>
    <cellStyle name="Normal 2 2 4 6 5 2 4" xfId="17993" xr:uid="{00000000-0005-0000-0000-00003A440000}"/>
    <cellStyle name="Normal 2 2 4 6 5 2 4 2" xfId="17994" xr:uid="{00000000-0005-0000-0000-00003B440000}"/>
    <cellStyle name="Normal 2 2 4 6 5 2 5" xfId="17995" xr:uid="{00000000-0005-0000-0000-00003C440000}"/>
    <cellStyle name="Normal 2 2 4 6 5 2 5 2" xfId="17996" xr:uid="{00000000-0005-0000-0000-00003D440000}"/>
    <cellStyle name="Normal 2 2 4 6 5 2 6" xfId="17997" xr:uid="{00000000-0005-0000-0000-00003E440000}"/>
    <cellStyle name="Normal 2 2 4 6 5 2 6 2" xfId="17998" xr:uid="{00000000-0005-0000-0000-00003F440000}"/>
    <cellStyle name="Normal 2 2 4 6 5 2 7" xfId="17999" xr:uid="{00000000-0005-0000-0000-000040440000}"/>
    <cellStyle name="Normal 2 2 4 6 5 2 7 2" xfId="18000" xr:uid="{00000000-0005-0000-0000-000041440000}"/>
    <cellStyle name="Normal 2 2 4 6 5 2 8" xfId="18001" xr:uid="{00000000-0005-0000-0000-000042440000}"/>
    <cellStyle name="Normal 2 2 4 6 5 2 8 2" xfId="18002" xr:uid="{00000000-0005-0000-0000-000043440000}"/>
    <cellStyle name="Normal 2 2 4 6 5 2 9" xfId="18003" xr:uid="{00000000-0005-0000-0000-000044440000}"/>
    <cellStyle name="Normal 2 2 4 6 5 2 9 2" xfId="18004" xr:uid="{00000000-0005-0000-0000-000045440000}"/>
    <cellStyle name="Normal 2 2 4 6 5 3" xfId="18005" xr:uid="{00000000-0005-0000-0000-000046440000}"/>
    <cellStyle name="Normal 2 2 4 6 5 3 10" xfId="18006" xr:uid="{00000000-0005-0000-0000-000047440000}"/>
    <cellStyle name="Normal 2 2 4 6 5 3 10 2" xfId="18007" xr:uid="{00000000-0005-0000-0000-000048440000}"/>
    <cellStyle name="Normal 2 2 4 6 5 3 11" xfId="18008" xr:uid="{00000000-0005-0000-0000-000049440000}"/>
    <cellStyle name="Normal 2 2 4 6 5 3 2" xfId="18009" xr:uid="{00000000-0005-0000-0000-00004A440000}"/>
    <cellStyle name="Normal 2 2 4 6 5 3 2 2" xfId="18010" xr:uid="{00000000-0005-0000-0000-00004B440000}"/>
    <cellStyle name="Normal 2 2 4 6 5 3 3" xfId="18011" xr:uid="{00000000-0005-0000-0000-00004C440000}"/>
    <cellStyle name="Normal 2 2 4 6 5 3 3 2" xfId="18012" xr:uid="{00000000-0005-0000-0000-00004D440000}"/>
    <cellStyle name="Normal 2 2 4 6 5 3 4" xfId="18013" xr:uid="{00000000-0005-0000-0000-00004E440000}"/>
    <cellStyle name="Normal 2 2 4 6 5 3 4 2" xfId="18014" xr:uid="{00000000-0005-0000-0000-00004F440000}"/>
    <cellStyle name="Normal 2 2 4 6 5 3 5" xfId="18015" xr:uid="{00000000-0005-0000-0000-000050440000}"/>
    <cellStyle name="Normal 2 2 4 6 5 3 5 2" xfId="18016" xr:uid="{00000000-0005-0000-0000-000051440000}"/>
    <cellStyle name="Normal 2 2 4 6 5 3 6" xfId="18017" xr:uid="{00000000-0005-0000-0000-000052440000}"/>
    <cellStyle name="Normal 2 2 4 6 5 3 6 2" xfId="18018" xr:uid="{00000000-0005-0000-0000-000053440000}"/>
    <cellStyle name="Normal 2 2 4 6 5 3 7" xfId="18019" xr:uid="{00000000-0005-0000-0000-000054440000}"/>
    <cellStyle name="Normal 2 2 4 6 5 3 7 2" xfId="18020" xr:uid="{00000000-0005-0000-0000-000055440000}"/>
    <cellStyle name="Normal 2 2 4 6 5 3 8" xfId="18021" xr:uid="{00000000-0005-0000-0000-000056440000}"/>
    <cellStyle name="Normal 2 2 4 6 5 3 8 2" xfId="18022" xr:uid="{00000000-0005-0000-0000-000057440000}"/>
    <cellStyle name="Normal 2 2 4 6 5 3 9" xfId="18023" xr:uid="{00000000-0005-0000-0000-000058440000}"/>
    <cellStyle name="Normal 2 2 4 6 5 3 9 2" xfId="18024" xr:uid="{00000000-0005-0000-0000-000059440000}"/>
    <cellStyle name="Normal 2 2 4 6 5 4" xfId="18025" xr:uid="{00000000-0005-0000-0000-00005A440000}"/>
    <cellStyle name="Normal 2 2 4 6 5 4 2" xfId="18026" xr:uid="{00000000-0005-0000-0000-00005B440000}"/>
    <cellStyle name="Normal 2 2 4 6 5 5" xfId="18027" xr:uid="{00000000-0005-0000-0000-00005C440000}"/>
    <cellStyle name="Normal 2 2 4 6 5 5 2" xfId="18028" xr:uid="{00000000-0005-0000-0000-00005D440000}"/>
    <cellStyle name="Normal 2 2 4 6 5 6" xfId="18029" xr:uid="{00000000-0005-0000-0000-00005E440000}"/>
    <cellStyle name="Normal 2 2 4 6 5 6 2" xfId="18030" xr:uid="{00000000-0005-0000-0000-00005F440000}"/>
    <cellStyle name="Normal 2 2 4 6 5 7" xfId="18031" xr:uid="{00000000-0005-0000-0000-000060440000}"/>
    <cellStyle name="Normal 2 2 4 6 5 7 2" xfId="18032" xr:uid="{00000000-0005-0000-0000-000061440000}"/>
    <cellStyle name="Normal 2 2 4 6 5 8" xfId="18033" xr:uid="{00000000-0005-0000-0000-000062440000}"/>
    <cellStyle name="Normal 2 2 4 6 5 8 2" xfId="18034" xr:uid="{00000000-0005-0000-0000-000063440000}"/>
    <cellStyle name="Normal 2 2 4 6 5 9" xfId="18035" xr:uid="{00000000-0005-0000-0000-000064440000}"/>
    <cellStyle name="Normal 2 2 4 6 5 9 2" xfId="18036" xr:uid="{00000000-0005-0000-0000-000065440000}"/>
    <cellStyle name="Normal 2 2 4 6 6" xfId="493" xr:uid="{00000000-0005-0000-0000-000066440000}"/>
    <cellStyle name="Normal 2 2 4 7" xfId="494" xr:uid="{00000000-0005-0000-0000-000067440000}"/>
    <cellStyle name="Normal 2 2 4 7 2" xfId="495" xr:uid="{00000000-0005-0000-0000-000068440000}"/>
    <cellStyle name="Normal 2 2 4 8" xfId="496" xr:uid="{00000000-0005-0000-0000-000069440000}"/>
    <cellStyle name="Normal 2 2 4 8 2" xfId="497" xr:uid="{00000000-0005-0000-0000-00006A440000}"/>
    <cellStyle name="Normal 2 2 4 9" xfId="498" xr:uid="{00000000-0005-0000-0000-00006B440000}"/>
    <cellStyle name="Normal 2 2 4 9 2" xfId="499" xr:uid="{00000000-0005-0000-0000-00006C440000}"/>
    <cellStyle name="Normal 2 2 5" xfId="500" xr:uid="{00000000-0005-0000-0000-00006D440000}"/>
    <cellStyle name="Normal 2 2 5 2" xfId="501" xr:uid="{00000000-0005-0000-0000-00006E440000}"/>
    <cellStyle name="Normal 2 2 6" xfId="502" xr:uid="{00000000-0005-0000-0000-00006F440000}"/>
    <cellStyle name="Normal 2 2 6 2" xfId="503" xr:uid="{00000000-0005-0000-0000-000070440000}"/>
    <cellStyle name="Normal 2 2 7" xfId="504" xr:uid="{00000000-0005-0000-0000-000071440000}"/>
    <cellStyle name="Normal 2 2 7 2" xfId="505" xr:uid="{00000000-0005-0000-0000-000072440000}"/>
    <cellStyle name="Normal 2 2 8" xfId="506" xr:uid="{00000000-0005-0000-0000-000073440000}"/>
    <cellStyle name="Normal 2 2 8 2" xfId="507" xr:uid="{00000000-0005-0000-0000-000074440000}"/>
    <cellStyle name="Normal 2 2 9" xfId="508" xr:uid="{00000000-0005-0000-0000-000075440000}"/>
    <cellStyle name="Normal 2 2 9 2" xfId="509" xr:uid="{00000000-0005-0000-0000-000076440000}"/>
    <cellStyle name="Normal 2 20" xfId="937" xr:uid="{00000000-0005-0000-0000-000077440000}"/>
    <cellStyle name="Normal 2 20 2" xfId="18037" xr:uid="{00000000-0005-0000-0000-000078440000}"/>
    <cellStyle name="Normal 2 21" xfId="936" xr:uid="{00000000-0005-0000-0000-000079440000}"/>
    <cellStyle name="Normal 2 22" xfId="935" xr:uid="{00000000-0005-0000-0000-00007A440000}"/>
    <cellStyle name="Normal 2 22 2" xfId="18038" xr:uid="{00000000-0005-0000-0000-00007B440000}"/>
    <cellStyle name="Normal 2 3" xfId="510" xr:uid="{00000000-0005-0000-0000-00007C440000}"/>
    <cellStyle name="Normal 2 3 10" xfId="511" xr:uid="{00000000-0005-0000-0000-00007D440000}"/>
    <cellStyle name="Normal 2 3 10 2" xfId="512" xr:uid="{00000000-0005-0000-0000-00007E440000}"/>
    <cellStyle name="Normal 2 3 11" xfId="513" xr:uid="{00000000-0005-0000-0000-00007F440000}"/>
    <cellStyle name="Normal 2 3 11 2" xfId="514" xr:uid="{00000000-0005-0000-0000-000080440000}"/>
    <cellStyle name="Normal 2 3 12" xfId="515" xr:uid="{00000000-0005-0000-0000-000081440000}"/>
    <cellStyle name="Normal 2 3 12 2" xfId="516" xr:uid="{00000000-0005-0000-0000-000082440000}"/>
    <cellStyle name="Normal 2 3 13" xfId="517" xr:uid="{00000000-0005-0000-0000-000083440000}"/>
    <cellStyle name="Normal 2 3 13 10" xfId="18039" xr:uid="{00000000-0005-0000-0000-000084440000}"/>
    <cellStyle name="Normal 2 3 13 10 2" xfId="18040" xr:uid="{00000000-0005-0000-0000-000085440000}"/>
    <cellStyle name="Normal 2 3 13 11" xfId="18041" xr:uid="{00000000-0005-0000-0000-000086440000}"/>
    <cellStyle name="Normal 2 3 13 11 2" xfId="18042" xr:uid="{00000000-0005-0000-0000-000087440000}"/>
    <cellStyle name="Normal 2 3 13 12" xfId="18043" xr:uid="{00000000-0005-0000-0000-000088440000}"/>
    <cellStyle name="Normal 2 3 13 12 2" xfId="18044" xr:uid="{00000000-0005-0000-0000-000089440000}"/>
    <cellStyle name="Normal 2 3 13 13" xfId="18045" xr:uid="{00000000-0005-0000-0000-00008A440000}"/>
    <cellStyle name="Normal 2 3 13 13 2" xfId="18046" xr:uid="{00000000-0005-0000-0000-00008B440000}"/>
    <cellStyle name="Normal 2 3 13 14" xfId="18047" xr:uid="{00000000-0005-0000-0000-00008C440000}"/>
    <cellStyle name="Normal 2 3 13 14 2" xfId="18048" xr:uid="{00000000-0005-0000-0000-00008D440000}"/>
    <cellStyle name="Normal 2 3 13 15" xfId="18049" xr:uid="{00000000-0005-0000-0000-00008E440000}"/>
    <cellStyle name="Normal 2 3 13 15 2" xfId="18050" xr:uid="{00000000-0005-0000-0000-00008F440000}"/>
    <cellStyle name="Normal 2 3 13 16" xfId="18051" xr:uid="{00000000-0005-0000-0000-000090440000}"/>
    <cellStyle name="Normal 2 3 13 16 2" xfId="18052" xr:uid="{00000000-0005-0000-0000-000091440000}"/>
    <cellStyle name="Normal 2 3 13 17" xfId="18053" xr:uid="{00000000-0005-0000-0000-000092440000}"/>
    <cellStyle name="Normal 2 3 13 2" xfId="518" xr:uid="{00000000-0005-0000-0000-000093440000}"/>
    <cellStyle name="Normal 2 3 13 2 2" xfId="519" xr:uid="{00000000-0005-0000-0000-000094440000}"/>
    <cellStyle name="Normal 2 3 13 3" xfId="520" xr:uid="{00000000-0005-0000-0000-000095440000}"/>
    <cellStyle name="Normal 2 3 13 3 2" xfId="521" xr:uid="{00000000-0005-0000-0000-000096440000}"/>
    <cellStyle name="Normal 2 3 13 4" xfId="522" xr:uid="{00000000-0005-0000-0000-000097440000}"/>
    <cellStyle name="Normal 2 3 13 4 2" xfId="523" xr:uid="{00000000-0005-0000-0000-000098440000}"/>
    <cellStyle name="Normal 2 3 13 5" xfId="524" xr:uid="{00000000-0005-0000-0000-000099440000}"/>
    <cellStyle name="Normal 2 3 13 5 2" xfId="525" xr:uid="{00000000-0005-0000-0000-00009A440000}"/>
    <cellStyle name="Normal 2 3 13 6" xfId="18054" xr:uid="{00000000-0005-0000-0000-00009B440000}"/>
    <cellStyle name="Normal 2 3 13 6 10" xfId="18055" xr:uid="{00000000-0005-0000-0000-00009C440000}"/>
    <cellStyle name="Normal 2 3 13 6 10 2" xfId="18056" xr:uid="{00000000-0005-0000-0000-00009D440000}"/>
    <cellStyle name="Normal 2 3 13 6 11" xfId="18057" xr:uid="{00000000-0005-0000-0000-00009E440000}"/>
    <cellStyle name="Normal 2 3 13 6 11 2" xfId="18058" xr:uid="{00000000-0005-0000-0000-00009F440000}"/>
    <cellStyle name="Normal 2 3 13 6 12" xfId="18059" xr:uid="{00000000-0005-0000-0000-0000A0440000}"/>
    <cellStyle name="Normal 2 3 13 6 2" xfId="18060" xr:uid="{00000000-0005-0000-0000-0000A1440000}"/>
    <cellStyle name="Normal 2 3 13 6 2 10" xfId="18061" xr:uid="{00000000-0005-0000-0000-0000A2440000}"/>
    <cellStyle name="Normal 2 3 13 6 2 10 2" xfId="18062" xr:uid="{00000000-0005-0000-0000-0000A3440000}"/>
    <cellStyle name="Normal 2 3 13 6 2 11" xfId="18063" xr:uid="{00000000-0005-0000-0000-0000A4440000}"/>
    <cellStyle name="Normal 2 3 13 6 2 2" xfId="18064" xr:uid="{00000000-0005-0000-0000-0000A5440000}"/>
    <cellStyle name="Normal 2 3 13 6 2 2 2" xfId="18065" xr:uid="{00000000-0005-0000-0000-0000A6440000}"/>
    <cellStyle name="Normal 2 3 13 6 2 3" xfId="18066" xr:uid="{00000000-0005-0000-0000-0000A7440000}"/>
    <cellStyle name="Normal 2 3 13 6 2 3 2" xfId="18067" xr:uid="{00000000-0005-0000-0000-0000A8440000}"/>
    <cellStyle name="Normal 2 3 13 6 2 4" xfId="18068" xr:uid="{00000000-0005-0000-0000-0000A9440000}"/>
    <cellStyle name="Normal 2 3 13 6 2 4 2" xfId="18069" xr:uid="{00000000-0005-0000-0000-0000AA440000}"/>
    <cellStyle name="Normal 2 3 13 6 2 5" xfId="18070" xr:uid="{00000000-0005-0000-0000-0000AB440000}"/>
    <cellStyle name="Normal 2 3 13 6 2 5 2" xfId="18071" xr:uid="{00000000-0005-0000-0000-0000AC440000}"/>
    <cellStyle name="Normal 2 3 13 6 2 6" xfId="18072" xr:uid="{00000000-0005-0000-0000-0000AD440000}"/>
    <cellStyle name="Normal 2 3 13 6 2 6 2" xfId="18073" xr:uid="{00000000-0005-0000-0000-0000AE440000}"/>
    <cellStyle name="Normal 2 3 13 6 2 7" xfId="18074" xr:uid="{00000000-0005-0000-0000-0000AF440000}"/>
    <cellStyle name="Normal 2 3 13 6 2 7 2" xfId="18075" xr:uid="{00000000-0005-0000-0000-0000B0440000}"/>
    <cellStyle name="Normal 2 3 13 6 2 8" xfId="18076" xr:uid="{00000000-0005-0000-0000-0000B1440000}"/>
    <cellStyle name="Normal 2 3 13 6 2 8 2" xfId="18077" xr:uid="{00000000-0005-0000-0000-0000B2440000}"/>
    <cellStyle name="Normal 2 3 13 6 2 9" xfId="18078" xr:uid="{00000000-0005-0000-0000-0000B3440000}"/>
    <cellStyle name="Normal 2 3 13 6 2 9 2" xfId="18079" xr:uid="{00000000-0005-0000-0000-0000B4440000}"/>
    <cellStyle name="Normal 2 3 13 6 3" xfId="18080" xr:uid="{00000000-0005-0000-0000-0000B5440000}"/>
    <cellStyle name="Normal 2 3 13 6 3 2" xfId="18081" xr:uid="{00000000-0005-0000-0000-0000B6440000}"/>
    <cellStyle name="Normal 2 3 13 6 4" xfId="18082" xr:uid="{00000000-0005-0000-0000-0000B7440000}"/>
    <cellStyle name="Normal 2 3 13 6 4 2" xfId="18083" xr:uid="{00000000-0005-0000-0000-0000B8440000}"/>
    <cellStyle name="Normal 2 3 13 6 5" xfId="18084" xr:uid="{00000000-0005-0000-0000-0000B9440000}"/>
    <cellStyle name="Normal 2 3 13 6 5 2" xfId="18085" xr:uid="{00000000-0005-0000-0000-0000BA440000}"/>
    <cellStyle name="Normal 2 3 13 6 6" xfId="18086" xr:uid="{00000000-0005-0000-0000-0000BB440000}"/>
    <cellStyle name="Normal 2 3 13 6 6 2" xfId="18087" xr:uid="{00000000-0005-0000-0000-0000BC440000}"/>
    <cellStyle name="Normal 2 3 13 6 7" xfId="18088" xr:uid="{00000000-0005-0000-0000-0000BD440000}"/>
    <cellStyle name="Normal 2 3 13 6 7 2" xfId="18089" xr:uid="{00000000-0005-0000-0000-0000BE440000}"/>
    <cellStyle name="Normal 2 3 13 6 8" xfId="18090" xr:uid="{00000000-0005-0000-0000-0000BF440000}"/>
    <cellStyle name="Normal 2 3 13 6 8 2" xfId="18091" xr:uid="{00000000-0005-0000-0000-0000C0440000}"/>
    <cellStyle name="Normal 2 3 13 6 9" xfId="18092" xr:uid="{00000000-0005-0000-0000-0000C1440000}"/>
    <cellStyle name="Normal 2 3 13 6 9 2" xfId="18093" xr:uid="{00000000-0005-0000-0000-0000C2440000}"/>
    <cellStyle name="Normal 2 3 13 7" xfId="18094" xr:uid="{00000000-0005-0000-0000-0000C3440000}"/>
    <cellStyle name="Normal 2 3 13 7 10" xfId="18095" xr:uid="{00000000-0005-0000-0000-0000C4440000}"/>
    <cellStyle name="Normal 2 3 13 7 10 2" xfId="18096" xr:uid="{00000000-0005-0000-0000-0000C5440000}"/>
    <cellStyle name="Normal 2 3 13 7 11" xfId="18097" xr:uid="{00000000-0005-0000-0000-0000C6440000}"/>
    <cellStyle name="Normal 2 3 13 7 2" xfId="18098" xr:uid="{00000000-0005-0000-0000-0000C7440000}"/>
    <cellStyle name="Normal 2 3 13 7 2 2" xfId="18099" xr:uid="{00000000-0005-0000-0000-0000C8440000}"/>
    <cellStyle name="Normal 2 3 13 7 3" xfId="18100" xr:uid="{00000000-0005-0000-0000-0000C9440000}"/>
    <cellStyle name="Normal 2 3 13 7 3 2" xfId="18101" xr:uid="{00000000-0005-0000-0000-0000CA440000}"/>
    <cellStyle name="Normal 2 3 13 7 4" xfId="18102" xr:uid="{00000000-0005-0000-0000-0000CB440000}"/>
    <cellStyle name="Normal 2 3 13 7 4 2" xfId="18103" xr:uid="{00000000-0005-0000-0000-0000CC440000}"/>
    <cellStyle name="Normal 2 3 13 7 5" xfId="18104" xr:uid="{00000000-0005-0000-0000-0000CD440000}"/>
    <cellStyle name="Normal 2 3 13 7 5 2" xfId="18105" xr:uid="{00000000-0005-0000-0000-0000CE440000}"/>
    <cellStyle name="Normal 2 3 13 7 6" xfId="18106" xr:uid="{00000000-0005-0000-0000-0000CF440000}"/>
    <cellStyle name="Normal 2 3 13 7 6 2" xfId="18107" xr:uid="{00000000-0005-0000-0000-0000D0440000}"/>
    <cellStyle name="Normal 2 3 13 7 7" xfId="18108" xr:uid="{00000000-0005-0000-0000-0000D1440000}"/>
    <cellStyle name="Normal 2 3 13 7 7 2" xfId="18109" xr:uid="{00000000-0005-0000-0000-0000D2440000}"/>
    <cellStyle name="Normal 2 3 13 7 8" xfId="18110" xr:uid="{00000000-0005-0000-0000-0000D3440000}"/>
    <cellStyle name="Normal 2 3 13 7 8 2" xfId="18111" xr:uid="{00000000-0005-0000-0000-0000D4440000}"/>
    <cellStyle name="Normal 2 3 13 7 9" xfId="18112" xr:uid="{00000000-0005-0000-0000-0000D5440000}"/>
    <cellStyle name="Normal 2 3 13 7 9 2" xfId="18113" xr:uid="{00000000-0005-0000-0000-0000D6440000}"/>
    <cellStyle name="Normal 2 3 13 8" xfId="18114" xr:uid="{00000000-0005-0000-0000-0000D7440000}"/>
    <cellStyle name="Normal 2 3 13 8 2" xfId="18115" xr:uid="{00000000-0005-0000-0000-0000D8440000}"/>
    <cellStyle name="Normal 2 3 13 9" xfId="18116" xr:uid="{00000000-0005-0000-0000-0000D9440000}"/>
    <cellStyle name="Normal 2 3 13 9 2" xfId="18117" xr:uid="{00000000-0005-0000-0000-0000DA440000}"/>
    <cellStyle name="Normal 2 3 14" xfId="526" xr:uid="{00000000-0005-0000-0000-0000DB440000}"/>
    <cellStyle name="Normal 2 3 14 10" xfId="18118" xr:uid="{00000000-0005-0000-0000-0000DC440000}"/>
    <cellStyle name="Normal 2 3 14 10 2" xfId="18119" xr:uid="{00000000-0005-0000-0000-0000DD440000}"/>
    <cellStyle name="Normal 2 3 14 11" xfId="18120" xr:uid="{00000000-0005-0000-0000-0000DE440000}"/>
    <cellStyle name="Normal 2 3 14 11 2" xfId="18121" xr:uid="{00000000-0005-0000-0000-0000DF440000}"/>
    <cellStyle name="Normal 2 3 14 12" xfId="18122" xr:uid="{00000000-0005-0000-0000-0000E0440000}"/>
    <cellStyle name="Normal 2 3 14 12 2" xfId="18123" xr:uid="{00000000-0005-0000-0000-0000E1440000}"/>
    <cellStyle name="Normal 2 3 14 13" xfId="18124" xr:uid="{00000000-0005-0000-0000-0000E2440000}"/>
    <cellStyle name="Normal 2 3 14 2" xfId="18125" xr:uid="{00000000-0005-0000-0000-0000E3440000}"/>
    <cellStyle name="Normal 2 3 14 2 10" xfId="18126" xr:uid="{00000000-0005-0000-0000-0000E4440000}"/>
    <cellStyle name="Normal 2 3 14 2 10 2" xfId="18127" xr:uid="{00000000-0005-0000-0000-0000E5440000}"/>
    <cellStyle name="Normal 2 3 14 2 11" xfId="18128" xr:uid="{00000000-0005-0000-0000-0000E6440000}"/>
    <cellStyle name="Normal 2 3 14 2 11 2" xfId="18129" xr:uid="{00000000-0005-0000-0000-0000E7440000}"/>
    <cellStyle name="Normal 2 3 14 2 12" xfId="18130" xr:uid="{00000000-0005-0000-0000-0000E8440000}"/>
    <cellStyle name="Normal 2 3 14 2 2" xfId="18131" xr:uid="{00000000-0005-0000-0000-0000E9440000}"/>
    <cellStyle name="Normal 2 3 14 2 2 10" xfId="18132" xr:uid="{00000000-0005-0000-0000-0000EA440000}"/>
    <cellStyle name="Normal 2 3 14 2 2 10 2" xfId="18133" xr:uid="{00000000-0005-0000-0000-0000EB440000}"/>
    <cellStyle name="Normal 2 3 14 2 2 11" xfId="18134" xr:uid="{00000000-0005-0000-0000-0000EC440000}"/>
    <cellStyle name="Normal 2 3 14 2 2 2" xfId="18135" xr:uid="{00000000-0005-0000-0000-0000ED440000}"/>
    <cellStyle name="Normal 2 3 14 2 2 2 2" xfId="18136" xr:uid="{00000000-0005-0000-0000-0000EE440000}"/>
    <cellStyle name="Normal 2 3 14 2 2 3" xfId="18137" xr:uid="{00000000-0005-0000-0000-0000EF440000}"/>
    <cellStyle name="Normal 2 3 14 2 2 3 2" xfId="18138" xr:uid="{00000000-0005-0000-0000-0000F0440000}"/>
    <cellStyle name="Normal 2 3 14 2 2 4" xfId="18139" xr:uid="{00000000-0005-0000-0000-0000F1440000}"/>
    <cellStyle name="Normal 2 3 14 2 2 4 2" xfId="18140" xr:uid="{00000000-0005-0000-0000-0000F2440000}"/>
    <cellStyle name="Normal 2 3 14 2 2 5" xfId="18141" xr:uid="{00000000-0005-0000-0000-0000F3440000}"/>
    <cellStyle name="Normal 2 3 14 2 2 5 2" xfId="18142" xr:uid="{00000000-0005-0000-0000-0000F4440000}"/>
    <cellStyle name="Normal 2 3 14 2 2 6" xfId="18143" xr:uid="{00000000-0005-0000-0000-0000F5440000}"/>
    <cellStyle name="Normal 2 3 14 2 2 6 2" xfId="18144" xr:uid="{00000000-0005-0000-0000-0000F6440000}"/>
    <cellStyle name="Normal 2 3 14 2 2 7" xfId="18145" xr:uid="{00000000-0005-0000-0000-0000F7440000}"/>
    <cellStyle name="Normal 2 3 14 2 2 7 2" xfId="18146" xr:uid="{00000000-0005-0000-0000-0000F8440000}"/>
    <cellStyle name="Normal 2 3 14 2 2 8" xfId="18147" xr:uid="{00000000-0005-0000-0000-0000F9440000}"/>
    <cellStyle name="Normal 2 3 14 2 2 8 2" xfId="18148" xr:uid="{00000000-0005-0000-0000-0000FA440000}"/>
    <cellStyle name="Normal 2 3 14 2 2 9" xfId="18149" xr:uid="{00000000-0005-0000-0000-0000FB440000}"/>
    <cellStyle name="Normal 2 3 14 2 2 9 2" xfId="18150" xr:uid="{00000000-0005-0000-0000-0000FC440000}"/>
    <cellStyle name="Normal 2 3 14 2 3" xfId="18151" xr:uid="{00000000-0005-0000-0000-0000FD440000}"/>
    <cellStyle name="Normal 2 3 14 2 3 2" xfId="18152" xr:uid="{00000000-0005-0000-0000-0000FE440000}"/>
    <cellStyle name="Normal 2 3 14 2 4" xfId="18153" xr:uid="{00000000-0005-0000-0000-0000FF440000}"/>
    <cellStyle name="Normal 2 3 14 2 4 2" xfId="18154" xr:uid="{00000000-0005-0000-0000-000000450000}"/>
    <cellStyle name="Normal 2 3 14 2 5" xfId="18155" xr:uid="{00000000-0005-0000-0000-000001450000}"/>
    <cellStyle name="Normal 2 3 14 2 5 2" xfId="18156" xr:uid="{00000000-0005-0000-0000-000002450000}"/>
    <cellStyle name="Normal 2 3 14 2 6" xfId="18157" xr:uid="{00000000-0005-0000-0000-000003450000}"/>
    <cellStyle name="Normal 2 3 14 2 6 2" xfId="18158" xr:uid="{00000000-0005-0000-0000-000004450000}"/>
    <cellStyle name="Normal 2 3 14 2 7" xfId="18159" xr:uid="{00000000-0005-0000-0000-000005450000}"/>
    <cellStyle name="Normal 2 3 14 2 7 2" xfId="18160" xr:uid="{00000000-0005-0000-0000-000006450000}"/>
    <cellStyle name="Normal 2 3 14 2 8" xfId="18161" xr:uid="{00000000-0005-0000-0000-000007450000}"/>
    <cellStyle name="Normal 2 3 14 2 8 2" xfId="18162" xr:uid="{00000000-0005-0000-0000-000008450000}"/>
    <cellStyle name="Normal 2 3 14 2 9" xfId="18163" xr:uid="{00000000-0005-0000-0000-000009450000}"/>
    <cellStyle name="Normal 2 3 14 2 9 2" xfId="18164" xr:uid="{00000000-0005-0000-0000-00000A450000}"/>
    <cellStyle name="Normal 2 3 14 3" xfId="18165" xr:uid="{00000000-0005-0000-0000-00000B450000}"/>
    <cellStyle name="Normal 2 3 14 3 10" xfId="18166" xr:uid="{00000000-0005-0000-0000-00000C450000}"/>
    <cellStyle name="Normal 2 3 14 3 10 2" xfId="18167" xr:uid="{00000000-0005-0000-0000-00000D450000}"/>
    <cellStyle name="Normal 2 3 14 3 11" xfId="18168" xr:uid="{00000000-0005-0000-0000-00000E450000}"/>
    <cellStyle name="Normal 2 3 14 3 2" xfId="18169" xr:uid="{00000000-0005-0000-0000-00000F450000}"/>
    <cellStyle name="Normal 2 3 14 3 2 2" xfId="18170" xr:uid="{00000000-0005-0000-0000-000010450000}"/>
    <cellStyle name="Normal 2 3 14 3 3" xfId="18171" xr:uid="{00000000-0005-0000-0000-000011450000}"/>
    <cellStyle name="Normal 2 3 14 3 3 2" xfId="18172" xr:uid="{00000000-0005-0000-0000-000012450000}"/>
    <cellStyle name="Normal 2 3 14 3 4" xfId="18173" xr:uid="{00000000-0005-0000-0000-000013450000}"/>
    <cellStyle name="Normal 2 3 14 3 4 2" xfId="18174" xr:uid="{00000000-0005-0000-0000-000014450000}"/>
    <cellStyle name="Normal 2 3 14 3 5" xfId="18175" xr:uid="{00000000-0005-0000-0000-000015450000}"/>
    <cellStyle name="Normal 2 3 14 3 5 2" xfId="18176" xr:uid="{00000000-0005-0000-0000-000016450000}"/>
    <cellStyle name="Normal 2 3 14 3 6" xfId="18177" xr:uid="{00000000-0005-0000-0000-000017450000}"/>
    <cellStyle name="Normal 2 3 14 3 6 2" xfId="18178" xr:uid="{00000000-0005-0000-0000-000018450000}"/>
    <cellStyle name="Normal 2 3 14 3 7" xfId="18179" xr:uid="{00000000-0005-0000-0000-000019450000}"/>
    <cellStyle name="Normal 2 3 14 3 7 2" xfId="18180" xr:uid="{00000000-0005-0000-0000-00001A450000}"/>
    <cellStyle name="Normal 2 3 14 3 8" xfId="18181" xr:uid="{00000000-0005-0000-0000-00001B450000}"/>
    <cellStyle name="Normal 2 3 14 3 8 2" xfId="18182" xr:uid="{00000000-0005-0000-0000-00001C450000}"/>
    <cellStyle name="Normal 2 3 14 3 9" xfId="18183" xr:uid="{00000000-0005-0000-0000-00001D450000}"/>
    <cellStyle name="Normal 2 3 14 3 9 2" xfId="18184" xr:uid="{00000000-0005-0000-0000-00001E450000}"/>
    <cellStyle name="Normal 2 3 14 4" xfId="18185" xr:uid="{00000000-0005-0000-0000-00001F450000}"/>
    <cellStyle name="Normal 2 3 14 4 2" xfId="18186" xr:uid="{00000000-0005-0000-0000-000020450000}"/>
    <cellStyle name="Normal 2 3 14 5" xfId="18187" xr:uid="{00000000-0005-0000-0000-000021450000}"/>
    <cellStyle name="Normal 2 3 14 5 2" xfId="18188" xr:uid="{00000000-0005-0000-0000-000022450000}"/>
    <cellStyle name="Normal 2 3 14 6" xfId="18189" xr:uid="{00000000-0005-0000-0000-000023450000}"/>
    <cellStyle name="Normal 2 3 14 6 2" xfId="18190" xr:uid="{00000000-0005-0000-0000-000024450000}"/>
    <cellStyle name="Normal 2 3 14 7" xfId="18191" xr:uid="{00000000-0005-0000-0000-000025450000}"/>
    <cellStyle name="Normal 2 3 14 7 2" xfId="18192" xr:uid="{00000000-0005-0000-0000-000026450000}"/>
    <cellStyle name="Normal 2 3 14 8" xfId="18193" xr:uid="{00000000-0005-0000-0000-000027450000}"/>
    <cellStyle name="Normal 2 3 14 8 2" xfId="18194" xr:uid="{00000000-0005-0000-0000-000028450000}"/>
    <cellStyle name="Normal 2 3 14 9" xfId="18195" xr:uid="{00000000-0005-0000-0000-000029450000}"/>
    <cellStyle name="Normal 2 3 14 9 2" xfId="18196" xr:uid="{00000000-0005-0000-0000-00002A450000}"/>
    <cellStyle name="Normal 2 3 15" xfId="527" xr:uid="{00000000-0005-0000-0000-00002B450000}"/>
    <cellStyle name="Normal 2 3 15 10" xfId="18197" xr:uid="{00000000-0005-0000-0000-00002C450000}"/>
    <cellStyle name="Normal 2 3 15 10 2" xfId="18198" xr:uid="{00000000-0005-0000-0000-00002D450000}"/>
    <cellStyle name="Normal 2 3 15 11" xfId="18199" xr:uid="{00000000-0005-0000-0000-00002E450000}"/>
    <cellStyle name="Normal 2 3 15 11 2" xfId="18200" xr:uid="{00000000-0005-0000-0000-00002F450000}"/>
    <cellStyle name="Normal 2 3 15 12" xfId="18201" xr:uid="{00000000-0005-0000-0000-000030450000}"/>
    <cellStyle name="Normal 2 3 15 12 2" xfId="18202" xr:uid="{00000000-0005-0000-0000-000031450000}"/>
    <cellStyle name="Normal 2 3 15 13" xfId="18203" xr:uid="{00000000-0005-0000-0000-000032450000}"/>
    <cellStyle name="Normal 2 3 15 2" xfId="18204" xr:uid="{00000000-0005-0000-0000-000033450000}"/>
    <cellStyle name="Normal 2 3 15 2 10" xfId="18205" xr:uid="{00000000-0005-0000-0000-000034450000}"/>
    <cellStyle name="Normal 2 3 15 2 10 2" xfId="18206" xr:uid="{00000000-0005-0000-0000-000035450000}"/>
    <cellStyle name="Normal 2 3 15 2 11" xfId="18207" xr:uid="{00000000-0005-0000-0000-000036450000}"/>
    <cellStyle name="Normal 2 3 15 2 11 2" xfId="18208" xr:uid="{00000000-0005-0000-0000-000037450000}"/>
    <cellStyle name="Normal 2 3 15 2 12" xfId="18209" xr:uid="{00000000-0005-0000-0000-000038450000}"/>
    <cellStyle name="Normal 2 3 15 2 2" xfId="18210" xr:uid="{00000000-0005-0000-0000-000039450000}"/>
    <cellStyle name="Normal 2 3 15 2 2 10" xfId="18211" xr:uid="{00000000-0005-0000-0000-00003A450000}"/>
    <cellStyle name="Normal 2 3 15 2 2 10 2" xfId="18212" xr:uid="{00000000-0005-0000-0000-00003B450000}"/>
    <cellStyle name="Normal 2 3 15 2 2 11" xfId="18213" xr:uid="{00000000-0005-0000-0000-00003C450000}"/>
    <cellStyle name="Normal 2 3 15 2 2 2" xfId="18214" xr:uid="{00000000-0005-0000-0000-00003D450000}"/>
    <cellStyle name="Normal 2 3 15 2 2 2 2" xfId="18215" xr:uid="{00000000-0005-0000-0000-00003E450000}"/>
    <cellStyle name="Normal 2 3 15 2 2 3" xfId="18216" xr:uid="{00000000-0005-0000-0000-00003F450000}"/>
    <cellStyle name="Normal 2 3 15 2 2 3 2" xfId="18217" xr:uid="{00000000-0005-0000-0000-000040450000}"/>
    <cellStyle name="Normal 2 3 15 2 2 4" xfId="18218" xr:uid="{00000000-0005-0000-0000-000041450000}"/>
    <cellStyle name="Normal 2 3 15 2 2 4 2" xfId="18219" xr:uid="{00000000-0005-0000-0000-000042450000}"/>
    <cellStyle name="Normal 2 3 15 2 2 5" xfId="18220" xr:uid="{00000000-0005-0000-0000-000043450000}"/>
    <cellStyle name="Normal 2 3 15 2 2 5 2" xfId="18221" xr:uid="{00000000-0005-0000-0000-000044450000}"/>
    <cellStyle name="Normal 2 3 15 2 2 6" xfId="18222" xr:uid="{00000000-0005-0000-0000-000045450000}"/>
    <cellStyle name="Normal 2 3 15 2 2 6 2" xfId="18223" xr:uid="{00000000-0005-0000-0000-000046450000}"/>
    <cellStyle name="Normal 2 3 15 2 2 7" xfId="18224" xr:uid="{00000000-0005-0000-0000-000047450000}"/>
    <cellStyle name="Normal 2 3 15 2 2 7 2" xfId="18225" xr:uid="{00000000-0005-0000-0000-000048450000}"/>
    <cellStyle name="Normal 2 3 15 2 2 8" xfId="18226" xr:uid="{00000000-0005-0000-0000-000049450000}"/>
    <cellStyle name="Normal 2 3 15 2 2 8 2" xfId="18227" xr:uid="{00000000-0005-0000-0000-00004A450000}"/>
    <cellStyle name="Normal 2 3 15 2 2 9" xfId="18228" xr:uid="{00000000-0005-0000-0000-00004B450000}"/>
    <cellStyle name="Normal 2 3 15 2 2 9 2" xfId="18229" xr:uid="{00000000-0005-0000-0000-00004C450000}"/>
    <cellStyle name="Normal 2 3 15 2 3" xfId="18230" xr:uid="{00000000-0005-0000-0000-00004D450000}"/>
    <cellStyle name="Normal 2 3 15 2 3 2" xfId="18231" xr:uid="{00000000-0005-0000-0000-00004E450000}"/>
    <cellStyle name="Normal 2 3 15 2 4" xfId="18232" xr:uid="{00000000-0005-0000-0000-00004F450000}"/>
    <cellStyle name="Normal 2 3 15 2 4 2" xfId="18233" xr:uid="{00000000-0005-0000-0000-000050450000}"/>
    <cellStyle name="Normal 2 3 15 2 5" xfId="18234" xr:uid="{00000000-0005-0000-0000-000051450000}"/>
    <cellStyle name="Normal 2 3 15 2 5 2" xfId="18235" xr:uid="{00000000-0005-0000-0000-000052450000}"/>
    <cellStyle name="Normal 2 3 15 2 6" xfId="18236" xr:uid="{00000000-0005-0000-0000-000053450000}"/>
    <cellStyle name="Normal 2 3 15 2 6 2" xfId="18237" xr:uid="{00000000-0005-0000-0000-000054450000}"/>
    <cellStyle name="Normal 2 3 15 2 7" xfId="18238" xr:uid="{00000000-0005-0000-0000-000055450000}"/>
    <cellStyle name="Normal 2 3 15 2 7 2" xfId="18239" xr:uid="{00000000-0005-0000-0000-000056450000}"/>
    <cellStyle name="Normal 2 3 15 2 8" xfId="18240" xr:uid="{00000000-0005-0000-0000-000057450000}"/>
    <cellStyle name="Normal 2 3 15 2 8 2" xfId="18241" xr:uid="{00000000-0005-0000-0000-000058450000}"/>
    <cellStyle name="Normal 2 3 15 2 9" xfId="18242" xr:uid="{00000000-0005-0000-0000-000059450000}"/>
    <cellStyle name="Normal 2 3 15 2 9 2" xfId="18243" xr:uid="{00000000-0005-0000-0000-00005A450000}"/>
    <cellStyle name="Normal 2 3 15 3" xfId="18244" xr:uid="{00000000-0005-0000-0000-00005B450000}"/>
    <cellStyle name="Normal 2 3 15 3 10" xfId="18245" xr:uid="{00000000-0005-0000-0000-00005C450000}"/>
    <cellStyle name="Normal 2 3 15 3 10 2" xfId="18246" xr:uid="{00000000-0005-0000-0000-00005D450000}"/>
    <cellStyle name="Normal 2 3 15 3 11" xfId="18247" xr:uid="{00000000-0005-0000-0000-00005E450000}"/>
    <cellStyle name="Normal 2 3 15 3 2" xfId="18248" xr:uid="{00000000-0005-0000-0000-00005F450000}"/>
    <cellStyle name="Normal 2 3 15 3 2 2" xfId="18249" xr:uid="{00000000-0005-0000-0000-000060450000}"/>
    <cellStyle name="Normal 2 3 15 3 3" xfId="18250" xr:uid="{00000000-0005-0000-0000-000061450000}"/>
    <cellStyle name="Normal 2 3 15 3 3 2" xfId="18251" xr:uid="{00000000-0005-0000-0000-000062450000}"/>
    <cellStyle name="Normal 2 3 15 3 4" xfId="18252" xr:uid="{00000000-0005-0000-0000-000063450000}"/>
    <cellStyle name="Normal 2 3 15 3 4 2" xfId="18253" xr:uid="{00000000-0005-0000-0000-000064450000}"/>
    <cellStyle name="Normal 2 3 15 3 5" xfId="18254" xr:uid="{00000000-0005-0000-0000-000065450000}"/>
    <cellStyle name="Normal 2 3 15 3 5 2" xfId="18255" xr:uid="{00000000-0005-0000-0000-000066450000}"/>
    <cellStyle name="Normal 2 3 15 3 6" xfId="18256" xr:uid="{00000000-0005-0000-0000-000067450000}"/>
    <cellStyle name="Normal 2 3 15 3 6 2" xfId="18257" xr:uid="{00000000-0005-0000-0000-000068450000}"/>
    <cellStyle name="Normal 2 3 15 3 7" xfId="18258" xr:uid="{00000000-0005-0000-0000-000069450000}"/>
    <cellStyle name="Normal 2 3 15 3 7 2" xfId="18259" xr:uid="{00000000-0005-0000-0000-00006A450000}"/>
    <cellStyle name="Normal 2 3 15 3 8" xfId="18260" xr:uid="{00000000-0005-0000-0000-00006B450000}"/>
    <cellStyle name="Normal 2 3 15 3 8 2" xfId="18261" xr:uid="{00000000-0005-0000-0000-00006C450000}"/>
    <cellStyle name="Normal 2 3 15 3 9" xfId="18262" xr:uid="{00000000-0005-0000-0000-00006D450000}"/>
    <cellStyle name="Normal 2 3 15 3 9 2" xfId="18263" xr:uid="{00000000-0005-0000-0000-00006E450000}"/>
    <cellStyle name="Normal 2 3 15 4" xfId="18264" xr:uid="{00000000-0005-0000-0000-00006F450000}"/>
    <cellStyle name="Normal 2 3 15 4 2" xfId="18265" xr:uid="{00000000-0005-0000-0000-000070450000}"/>
    <cellStyle name="Normal 2 3 15 5" xfId="18266" xr:uid="{00000000-0005-0000-0000-000071450000}"/>
    <cellStyle name="Normal 2 3 15 5 2" xfId="18267" xr:uid="{00000000-0005-0000-0000-000072450000}"/>
    <cellStyle name="Normal 2 3 15 6" xfId="18268" xr:uid="{00000000-0005-0000-0000-000073450000}"/>
    <cellStyle name="Normal 2 3 15 6 2" xfId="18269" xr:uid="{00000000-0005-0000-0000-000074450000}"/>
    <cellStyle name="Normal 2 3 15 7" xfId="18270" xr:uid="{00000000-0005-0000-0000-000075450000}"/>
    <cellStyle name="Normal 2 3 15 7 2" xfId="18271" xr:uid="{00000000-0005-0000-0000-000076450000}"/>
    <cellStyle name="Normal 2 3 15 8" xfId="18272" xr:uid="{00000000-0005-0000-0000-000077450000}"/>
    <cellStyle name="Normal 2 3 15 8 2" xfId="18273" xr:uid="{00000000-0005-0000-0000-000078450000}"/>
    <cellStyle name="Normal 2 3 15 9" xfId="18274" xr:uid="{00000000-0005-0000-0000-000079450000}"/>
    <cellStyle name="Normal 2 3 15 9 2" xfId="18275" xr:uid="{00000000-0005-0000-0000-00007A450000}"/>
    <cellStyle name="Normal 2 3 16" xfId="528" xr:uid="{00000000-0005-0000-0000-00007B450000}"/>
    <cellStyle name="Normal 2 3 16 10" xfId="18276" xr:uid="{00000000-0005-0000-0000-00007C450000}"/>
    <cellStyle name="Normal 2 3 16 10 2" xfId="18277" xr:uid="{00000000-0005-0000-0000-00007D450000}"/>
    <cellStyle name="Normal 2 3 16 11" xfId="18278" xr:uid="{00000000-0005-0000-0000-00007E450000}"/>
    <cellStyle name="Normal 2 3 16 11 2" xfId="18279" xr:uid="{00000000-0005-0000-0000-00007F450000}"/>
    <cellStyle name="Normal 2 3 16 12" xfId="18280" xr:uid="{00000000-0005-0000-0000-000080450000}"/>
    <cellStyle name="Normal 2 3 16 12 2" xfId="18281" xr:uid="{00000000-0005-0000-0000-000081450000}"/>
    <cellStyle name="Normal 2 3 16 13" xfId="18282" xr:uid="{00000000-0005-0000-0000-000082450000}"/>
    <cellStyle name="Normal 2 3 16 2" xfId="18283" xr:uid="{00000000-0005-0000-0000-000083450000}"/>
    <cellStyle name="Normal 2 3 16 2 10" xfId="18284" xr:uid="{00000000-0005-0000-0000-000084450000}"/>
    <cellStyle name="Normal 2 3 16 2 10 2" xfId="18285" xr:uid="{00000000-0005-0000-0000-000085450000}"/>
    <cellStyle name="Normal 2 3 16 2 11" xfId="18286" xr:uid="{00000000-0005-0000-0000-000086450000}"/>
    <cellStyle name="Normal 2 3 16 2 11 2" xfId="18287" xr:uid="{00000000-0005-0000-0000-000087450000}"/>
    <cellStyle name="Normal 2 3 16 2 12" xfId="18288" xr:uid="{00000000-0005-0000-0000-000088450000}"/>
    <cellStyle name="Normal 2 3 16 2 2" xfId="18289" xr:uid="{00000000-0005-0000-0000-000089450000}"/>
    <cellStyle name="Normal 2 3 16 2 2 10" xfId="18290" xr:uid="{00000000-0005-0000-0000-00008A450000}"/>
    <cellStyle name="Normal 2 3 16 2 2 10 2" xfId="18291" xr:uid="{00000000-0005-0000-0000-00008B450000}"/>
    <cellStyle name="Normal 2 3 16 2 2 11" xfId="18292" xr:uid="{00000000-0005-0000-0000-00008C450000}"/>
    <cellStyle name="Normal 2 3 16 2 2 2" xfId="18293" xr:uid="{00000000-0005-0000-0000-00008D450000}"/>
    <cellStyle name="Normal 2 3 16 2 2 2 2" xfId="18294" xr:uid="{00000000-0005-0000-0000-00008E450000}"/>
    <cellStyle name="Normal 2 3 16 2 2 3" xfId="18295" xr:uid="{00000000-0005-0000-0000-00008F450000}"/>
    <cellStyle name="Normal 2 3 16 2 2 3 2" xfId="18296" xr:uid="{00000000-0005-0000-0000-000090450000}"/>
    <cellStyle name="Normal 2 3 16 2 2 4" xfId="18297" xr:uid="{00000000-0005-0000-0000-000091450000}"/>
    <cellStyle name="Normal 2 3 16 2 2 4 2" xfId="18298" xr:uid="{00000000-0005-0000-0000-000092450000}"/>
    <cellStyle name="Normal 2 3 16 2 2 5" xfId="18299" xr:uid="{00000000-0005-0000-0000-000093450000}"/>
    <cellStyle name="Normal 2 3 16 2 2 5 2" xfId="18300" xr:uid="{00000000-0005-0000-0000-000094450000}"/>
    <cellStyle name="Normal 2 3 16 2 2 6" xfId="18301" xr:uid="{00000000-0005-0000-0000-000095450000}"/>
    <cellStyle name="Normal 2 3 16 2 2 6 2" xfId="18302" xr:uid="{00000000-0005-0000-0000-000096450000}"/>
    <cellStyle name="Normal 2 3 16 2 2 7" xfId="18303" xr:uid="{00000000-0005-0000-0000-000097450000}"/>
    <cellStyle name="Normal 2 3 16 2 2 7 2" xfId="18304" xr:uid="{00000000-0005-0000-0000-000098450000}"/>
    <cellStyle name="Normal 2 3 16 2 2 8" xfId="18305" xr:uid="{00000000-0005-0000-0000-000099450000}"/>
    <cellStyle name="Normal 2 3 16 2 2 8 2" xfId="18306" xr:uid="{00000000-0005-0000-0000-00009A450000}"/>
    <cellStyle name="Normal 2 3 16 2 2 9" xfId="18307" xr:uid="{00000000-0005-0000-0000-00009B450000}"/>
    <cellStyle name="Normal 2 3 16 2 2 9 2" xfId="18308" xr:uid="{00000000-0005-0000-0000-00009C450000}"/>
    <cellStyle name="Normal 2 3 16 2 3" xfId="18309" xr:uid="{00000000-0005-0000-0000-00009D450000}"/>
    <cellStyle name="Normal 2 3 16 2 3 2" xfId="18310" xr:uid="{00000000-0005-0000-0000-00009E450000}"/>
    <cellStyle name="Normal 2 3 16 2 4" xfId="18311" xr:uid="{00000000-0005-0000-0000-00009F450000}"/>
    <cellStyle name="Normal 2 3 16 2 4 2" xfId="18312" xr:uid="{00000000-0005-0000-0000-0000A0450000}"/>
    <cellStyle name="Normal 2 3 16 2 5" xfId="18313" xr:uid="{00000000-0005-0000-0000-0000A1450000}"/>
    <cellStyle name="Normal 2 3 16 2 5 2" xfId="18314" xr:uid="{00000000-0005-0000-0000-0000A2450000}"/>
    <cellStyle name="Normal 2 3 16 2 6" xfId="18315" xr:uid="{00000000-0005-0000-0000-0000A3450000}"/>
    <cellStyle name="Normal 2 3 16 2 6 2" xfId="18316" xr:uid="{00000000-0005-0000-0000-0000A4450000}"/>
    <cellStyle name="Normal 2 3 16 2 7" xfId="18317" xr:uid="{00000000-0005-0000-0000-0000A5450000}"/>
    <cellStyle name="Normal 2 3 16 2 7 2" xfId="18318" xr:uid="{00000000-0005-0000-0000-0000A6450000}"/>
    <cellStyle name="Normal 2 3 16 2 8" xfId="18319" xr:uid="{00000000-0005-0000-0000-0000A7450000}"/>
    <cellStyle name="Normal 2 3 16 2 8 2" xfId="18320" xr:uid="{00000000-0005-0000-0000-0000A8450000}"/>
    <cellStyle name="Normal 2 3 16 2 9" xfId="18321" xr:uid="{00000000-0005-0000-0000-0000A9450000}"/>
    <cellStyle name="Normal 2 3 16 2 9 2" xfId="18322" xr:uid="{00000000-0005-0000-0000-0000AA450000}"/>
    <cellStyle name="Normal 2 3 16 3" xfId="18323" xr:uid="{00000000-0005-0000-0000-0000AB450000}"/>
    <cellStyle name="Normal 2 3 16 3 10" xfId="18324" xr:uid="{00000000-0005-0000-0000-0000AC450000}"/>
    <cellStyle name="Normal 2 3 16 3 10 2" xfId="18325" xr:uid="{00000000-0005-0000-0000-0000AD450000}"/>
    <cellStyle name="Normal 2 3 16 3 11" xfId="18326" xr:uid="{00000000-0005-0000-0000-0000AE450000}"/>
    <cellStyle name="Normal 2 3 16 3 2" xfId="18327" xr:uid="{00000000-0005-0000-0000-0000AF450000}"/>
    <cellStyle name="Normal 2 3 16 3 2 2" xfId="18328" xr:uid="{00000000-0005-0000-0000-0000B0450000}"/>
    <cellStyle name="Normal 2 3 16 3 3" xfId="18329" xr:uid="{00000000-0005-0000-0000-0000B1450000}"/>
    <cellStyle name="Normal 2 3 16 3 3 2" xfId="18330" xr:uid="{00000000-0005-0000-0000-0000B2450000}"/>
    <cellStyle name="Normal 2 3 16 3 4" xfId="18331" xr:uid="{00000000-0005-0000-0000-0000B3450000}"/>
    <cellStyle name="Normal 2 3 16 3 4 2" xfId="18332" xr:uid="{00000000-0005-0000-0000-0000B4450000}"/>
    <cellStyle name="Normal 2 3 16 3 5" xfId="18333" xr:uid="{00000000-0005-0000-0000-0000B5450000}"/>
    <cellStyle name="Normal 2 3 16 3 5 2" xfId="18334" xr:uid="{00000000-0005-0000-0000-0000B6450000}"/>
    <cellStyle name="Normal 2 3 16 3 6" xfId="18335" xr:uid="{00000000-0005-0000-0000-0000B7450000}"/>
    <cellStyle name="Normal 2 3 16 3 6 2" xfId="18336" xr:uid="{00000000-0005-0000-0000-0000B8450000}"/>
    <cellStyle name="Normal 2 3 16 3 7" xfId="18337" xr:uid="{00000000-0005-0000-0000-0000B9450000}"/>
    <cellStyle name="Normal 2 3 16 3 7 2" xfId="18338" xr:uid="{00000000-0005-0000-0000-0000BA450000}"/>
    <cellStyle name="Normal 2 3 16 3 8" xfId="18339" xr:uid="{00000000-0005-0000-0000-0000BB450000}"/>
    <cellStyle name="Normal 2 3 16 3 8 2" xfId="18340" xr:uid="{00000000-0005-0000-0000-0000BC450000}"/>
    <cellStyle name="Normal 2 3 16 3 9" xfId="18341" xr:uid="{00000000-0005-0000-0000-0000BD450000}"/>
    <cellStyle name="Normal 2 3 16 3 9 2" xfId="18342" xr:uid="{00000000-0005-0000-0000-0000BE450000}"/>
    <cellStyle name="Normal 2 3 16 4" xfId="18343" xr:uid="{00000000-0005-0000-0000-0000BF450000}"/>
    <cellStyle name="Normal 2 3 16 4 2" xfId="18344" xr:uid="{00000000-0005-0000-0000-0000C0450000}"/>
    <cellStyle name="Normal 2 3 16 5" xfId="18345" xr:uid="{00000000-0005-0000-0000-0000C1450000}"/>
    <cellStyle name="Normal 2 3 16 5 2" xfId="18346" xr:uid="{00000000-0005-0000-0000-0000C2450000}"/>
    <cellStyle name="Normal 2 3 16 6" xfId="18347" xr:uid="{00000000-0005-0000-0000-0000C3450000}"/>
    <cellStyle name="Normal 2 3 16 6 2" xfId="18348" xr:uid="{00000000-0005-0000-0000-0000C4450000}"/>
    <cellStyle name="Normal 2 3 16 7" xfId="18349" xr:uid="{00000000-0005-0000-0000-0000C5450000}"/>
    <cellStyle name="Normal 2 3 16 7 2" xfId="18350" xr:uid="{00000000-0005-0000-0000-0000C6450000}"/>
    <cellStyle name="Normal 2 3 16 8" xfId="18351" xr:uid="{00000000-0005-0000-0000-0000C7450000}"/>
    <cellStyle name="Normal 2 3 16 8 2" xfId="18352" xr:uid="{00000000-0005-0000-0000-0000C8450000}"/>
    <cellStyle name="Normal 2 3 16 9" xfId="18353" xr:uid="{00000000-0005-0000-0000-0000C9450000}"/>
    <cellStyle name="Normal 2 3 16 9 2" xfId="18354" xr:uid="{00000000-0005-0000-0000-0000CA450000}"/>
    <cellStyle name="Normal 2 3 17" xfId="529" xr:uid="{00000000-0005-0000-0000-0000CB450000}"/>
    <cellStyle name="Normal 2 3 18" xfId="18355" xr:uid="{00000000-0005-0000-0000-0000CC450000}"/>
    <cellStyle name="Normal 2 3 19" xfId="18356" xr:uid="{00000000-0005-0000-0000-0000CD450000}"/>
    <cellStyle name="Normal 2 3 2" xfId="530" xr:uid="{00000000-0005-0000-0000-0000CE450000}"/>
    <cellStyle name="Normal 2 3 2 10" xfId="531" xr:uid="{00000000-0005-0000-0000-0000CF450000}"/>
    <cellStyle name="Normal 2 3 2 10 10" xfId="18357" xr:uid="{00000000-0005-0000-0000-0000D0450000}"/>
    <cellStyle name="Normal 2 3 2 10 10 2" xfId="18358" xr:uid="{00000000-0005-0000-0000-0000D1450000}"/>
    <cellStyle name="Normal 2 3 2 10 11" xfId="18359" xr:uid="{00000000-0005-0000-0000-0000D2450000}"/>
    <cellStyle name="Normal 2 3 2 10 11 2" xfId="18360" xr:uid="{00000000-0005-0000-0000-0000D3450000}"/>
    <cellStyle name="Normal 2 3 2 10 12" xfId="18361" xr:uid="{00000000-0005-0000-0000-0000D4450000}"/>
    <cellStyle name="Normal 2 3 2 10 12 2" xfId="18362" xr:uid="{00000000-0005-0000-0000-0000D5450000}"/>
    <cellStyle name="Normal 2 3 2 10 13" xfId="18363" xr:uid="{00000000-0005-0000-0000-0000D6450000}"/>
    <cellStyle name="Normal 2 3 2 10 2" xfId="18364" xr:uid="{00000000-0005-0000-0000-0000D7450000}"/>
    <cellStyle name="Normal 2 3 2 10 2 10" xfId="18365" xr:uid="{00000000-0005-0000-0000-0000D8450000}"/>
    <cellStyle name="Normal 2 3 2 10 2 10 2" xfId="18366" xr:uid="{00000000-0005-0000-0000-0000D9450000}"/>
    <cellStyle name="Normal 2 3 2 10 2 11" xfId="18367" xr:uid="{00000000-0005-0000-0000-0000DA450000}"/>
    <cellStyle name="Normal 2 3 2 10 2 11 2" xfId="18368" xr:uid="{00000000-0005-0000-0000-0000DB450000}"/>
    <cellStyle name="Normal 2 3 2 10 2 12" xfId="18369" xr:uid="{00000000-0005-0000-0000-0000DC450000}"/>
    <cellStyle name="Normal 2 3 2 10 2 2" xfId="18370" xr:uid="{00000000-0005-0000-0000-0000DD450000}"/>
    <cellStyle name="Normal 2 3 2 10 2 2 10" xfId="18371" xr:uid="{00000000-0005-0000-0000-0000DE450000}"/>
    <cellStyle name="Normal 2 3 2 10 2 2 10 2" xfId="18372" xr:uid="{00000000-0005-0000-0000-0000DF450000}"/>
    <cellStyle name="Normal 2 3 2 10 2 2 11" xfId="18373" xr:uid="{00000000-0005-0000-0000-0000E0450000}"/>
    <cellStyle name="Normal 2 3 2 10 2 2 2" xfId="18374" xr:uid="{00000000-0005-0000-0000-0000E1450000}"/>
    <cellStyle name="Normal 2 3 2 10 2 2 2 2" xfId="18375" xr:uid="{00000000-0005-0000-0000-0000E2450000}"/>
    <cellStyle name="Normal 2 3 2 10 2 2 3" xfId="18376" xr:uid="{00000000-0005-0000-0000-0000E3450000}"/>
    <cellStyle name="Normal 2 3 2 10 2 2 3 2" xfId="18377" xr:uid="{00000000-0005-0000-0000-0000E4450000}"/>
    <cellStyle name="Normal 2 3 2 10 2 2 4" xfId="18378" xr:uid="{00000000-0005-0000-0000-0000E5450000}"/>
    <cellStyle name="Normal 2 3 2 10 2 2 4 2" xfId="18379" xr:uid="{00000000-0005-0000-0000-0000E6450000}"/>
    <cellStyle name="Normal 2 3 2 10 2 2 5" xfId="18380" xr:uid="{00000000-0005-0000-0000-0000E7450000}"/>
    <cellStyle name="Normal 2 3 2 10 2 2 5 2" xfId="18381" xr:uid="{00000000-0005-0000-0000-0000E8450000}"/>
    <cellStyle name="Normal 2 3 2 10 2 2 6" xfId="18382" xr:uid="{00000000-0005-0000-0000-0000E9450000}"/>
    <cellStyle name="Normal 2 3 2 10 2 2 6 2" xfId="18383" xr:uid="{00000000-0005-0000-0000-0000EA450000}"/>
    <cellStyle name="Normal 2 3 2 10 2 2 7" xfId="18384" xr:uid="{00000000-0005-0000-0000-0000EB450000}"/>
    <cellStyle name="Normal 2 3 2 10 2 2 7 2" xfId="18385" xr:uid="{00000000-0005-0000-0000-0000EC450000}"/>
    <cellStyle name="Normal 2 3 2 10 2 2 8" xfId="18386" xr:uid="{00000000-0005-0000-0000-0000ED450000}"/>
    <cellStyle name="Normal 2 3 2 10 2 2 8 2" xfId="18387" xr:uid="{00000000-0005-0000-0000-0000EE450000}"/>
    <cellStyle name="Normal 2 3 2 10 2 2 9" xfId="18388" xr:uid="{00000000-0005-0000-0000-0000EF450000}"/>
    <cellStyle name="Normal 2 3 2 10 2 2 9 2" xfId="18389" xr:uid="{00000000-0005-0000-0000-0000F0450000}"/>
    <cellStyle name="Normal 2 3 2 10 2 3" xfId="18390" xr:uid="{00000000-0005-0000-0000-0000F1450000}"/>
    <cellStyle name="Normal 2 3 2 10 2 3 2" xfId="18391" xr:uid="{00000000-0005-0000-0000-0000F2450000}"/>
    <cellStyle name="Normal 2 3 2 10 2 4" xfId="18392" xr:uid="{00000000-0005-0000-0000-0000F3450000}"/>
    <cellStyle name="Normal 2 3 2 10 2 4 2" xfId="18393" xr:uid="{00000000-0005-0000-0000-0000F4450000}"/>
    <cellStyle name="Normal 2 3 2 10 2 5" xfId="18394" xr:uid="{00000000-0005-0000-0000-0000F5450000}"/>
    <cellStyle name="Normal 2 3 2 10 2 5 2" xfId="18395" xr:uid="{00000000-0005-0000-0000-0000F6450000}"/>
    <cellStyle name="Normal 2 3 2 10 2 6" xfId="18396" xr:uid="{00000000-0005-0000-0000-0000F7450000}"/>
    <cellStyle name="Normal 2 3 2 10 2 6 2" xfId="18397" xr:uid="{00000000-0005-0000-0000-0000F8450000}"/>
    <cellStyle name="Normal 2 3 2 10 2 7" xfId="18398" xr:uid="{00000000-0005-0000-0000-0000F9450000}"/>
    <cellStyle name="Normal 2 3 2 10 2 7 2" xfId="18399" xr:uid="{00000000-0005-0000-0000-0000FA450000}"/>
    <cellStyle name="Normal 2 3 2 10 2 8" xfId="18400" xr:uid="{00000000-0005-0000-0000-0000FB450000}"/>
    <cellStyle name="Normal 2 3 2 10 2 8 2" xfId="18401" xr:uid="{00000000-0005-0000-0000-0000FC450000}"/>
    <cellStyle name="Normal 2 3 2 10 2 9" xfId="18402" xr:uid="{00000000-0005-0000-0000-0000FD450000}"/>
    <cellStyle name="Normal 2 3 2 10 2 9 2" xfId="18403" xr:uid="{00000000-0005-0000-0000-0000FE450000}"/>
    <cellStyle name="Normal 2 3 2 10 3" xfId="18404" xr:uid="{00000000-0005-0000-0000-0000FF450000}"/>
    <cellStyle name="Normal 2 3 2 10 3 10" xfId="18405" xr:uid="{00000000-0005-0000-0000-000000460000}"/>
    <cellStyle name="Normal 2 3 2 10 3 10 2" xfId="18406" xr:uid="{00000000-0005-0000-0000-000001460000}"/>
    <cellStyle name="Normal 2 3 2 10 3 11" xfId="18407" xr:uid="{00000000-0005-0000-0000-000002460000}"/>
    <cellStyle name="Normal 2 3 2 10 3 2" xfId="18408" xr:uid="{00000000-0005-0000-0000-000003460000}"/>
    <cellStyle name="Normal 2 3 2 10 3 2 2" xfId="18409" xr:uid="{00000000-0005-0000-0000-000004460000}"/>
    <cellStyle name="Normal 2 3 2 10 3 3" xfId="18410" xr:uid="{00000000-0005-0000-0000-000005460000}"/>
    <cellStyle name="Normal 2 3 2 10 3 3 2" xfId="18411" xr:uid="{00000000-0005-0000-0000-000006460000}"/>
    <cellStyle name="Normal 2 3 2 10 3 4" xfId="18412" xr:uid="{00000000-0005-0000-0000-000007460000}"/>
    <cellStyle name="Normal 2 3 2 10 3 4 2" xfId="18413" xr:uid="{00000000-0005-0000-0000-000008460000}"/>
    <cellStyle name="Normal 2 3 2 10 3 5" xfId="18414" xr:uid="{00000000-0005-0000-0000-000009460000}"/>
    <cellStyle name="Normal 2 3 2 10 3 5 2" xfId="18415" xr:uid="{00000000-0005-0000-0000-00000A460000}"/>
    <cellStyle name="Normal 2 3 2 10 3 6" xfId="18416" xr:uid="{00000000-0005-0000-0000-00000B460000}"/>
    <cellStyle name="Normal 2 3 2 10 3 6 2" xfId="18417" xr:uid="{00000000-0005-0000-0000-00000C460000}"/>
    <cellStyle name="Normal 2 3 2 10 3 7" xfId="18418" xr:uid="{00000000-0005-0000-0000-00000D460000}"/>
    <cellStyle name="Normal 2 3 2 10 3 7 2" xfId="18419" xr:uid="{00000000-0005-0000-0000-00000E460000}"/>
    <cellStyle name="Normal 2 3 2 10 3 8" xfId="18420" xr:uid="{00000000-0005-0000-0000-00000F460000}"/>
    <cellStyle name="Normal 2 3 2 10 3 8 2" xfId="18421" xr:uid="{00000000-0005-0000-0000-000010460000}"/>
    <cellStyle name="Normal 2 3 2 10 3 9" xfId="18422" xr:uid="{00000000-0005-0000-0000-000011460000}"/>
    <cellStyle name="Normal 2 3 2 10 3 9 2" xfId="18423" xr:uid="{00000000-0005-0000-0000-000012460000}"/>
    <cellStyle name="Normal 2 3 2 10 4" xfId="18424" xr:uid="{00000000-0005-0000-0000-000013460000}"/>
    <cellStyle name="Normal 2 3 2 10 4 2" xfId="18425" xr:uid="{00000000-0005-0000-0000-000014460000}"/>
    <cellStyle name="Normal 2 3 2 10 5" xfId="18426" xr:uid="{00000000-0005-0000-0000-000015460000}"/>
    <cellStyle name="Normal 2 3 2 10 5 2" xfId="18427" xr:uid="{00000000-0005-0000-0000-000016460000}"/>
    <cellStyle name="Normal 2 3 2 10 6" xfId="18428" xr:uid="{00000000-0005-0000-0000-000017460000}"/>
    <cellStyle name="Normal 2 3 2 10 6 2" xfId="18429" xr:uid="{00000000-0005-0000-0000-000018460000}"/>
    <cellStyle name="Normal 2 3 2 10 7" xfId="18430" xr:uid="{00000000-0005-0000-0000-000019460000}"/>
    <cellStyle name="Normal 2 3 2 10 7 2" xfId="18431" xr:uid="{00000000-0005-0000-0000-00001A460000}"/>
    <cellStyle name="Normal 2 3 2 10 8" xfId="18432" xr:uid="{00000000-0005-0000-0000-00001B460000}"/>
    <cellStyle name="Normal 2 3 2 10 8 2" xfId="18433" xr:uid="{00000000-0005-0000-0000-00001C460000}"/>
    <cellStyle name="Normal 2 3 2 10 9" xfId="18434" xr:uid="{00000000-0005-0000-0000-00001D460000}"/>
    <cellStyle name="Normal 2 3 2 10 9 2" xfId="18435" xr:uid="{00000000-0005-0000-0000-00001E460000}"/>
    <cellStyle name="Normal 2 3 2 11" xfId="532" xr:uid="{00000000-0005-0000-0000-00001F460000}"/>
    <cellStyle name="Normal 2 3 2 11 10" xfId="18436" xr:uid="{00000000-0005-0000-0000-000020460000}"/>
    <cellStyle name="Normal 2 3 2 11 10 2" xfId="18437" xr:uid="{00000000-0005-0000-0000-000021460000}"/>
    <cellStyle name="Normal 2 3 2 11 11" xfId="18438" xr:uid="{00000000-0005-0000-0000-000022460000}"/>
    <cellStyle name="Normal 2 3 2 11 11 2" xfId="18439" xr:uid="{00000000-0005-0000-0000-000023460000}"/>
    <cellStyle name="Normal 2 3 2 11 12" xfId="18440" xr:uid="{00000000-0005-0000-0000-000024460000}"/>
    <cellStyle name="Normal 2 3 2 11 12 2" xfId="18441" xr:uid="{00000000-0005-0000-0000-000025460000}"/>
    <cellStyle name="Normal 2 3 2 11 13" xfId="18442" xr:uid="{00000000-0005-0000-0000-000026460000}"/>
    <cellStyle name="Normal 2 3 2 11 2" xfId="18443" xr:uid="{00000000-0005-0000-0000-000027460000}"/>
    <cellStyle name="Normal 2 3 2 11 2 10" xfId="18444" xr:uid="{00000000-0005-0000-0000-000028460000}"/>
    <cellStyle name="Normal 2 3 2 11 2 10 2" xfId="18445" xr:uid="{00000000-0005-0000-0000-000029460000}"/>
    <cellStyle name="Normal 2 3 2 11 2 11" xfId="18446" xr:uid="{00000000-0005-0000-0000-00002A460000}"/>
    <cellStyle name="Normal 2 3 2 11 2 11 2" xfId="18447" xr:uid="{00000000-0005-0000-0000-00002B460000}"/>
    <cellStyle name="Normal 2 3 2 11 2 12" xfId="18448" xr:uid="{00000000-0005-0000-0000-00002C460000}"/>
    <cellStyle name="Normal 2 3 2 11 2 2" xfId="18449" xr:uid="{00000000-0005-0000-0000-00002D460000}"/>
    <cellStyle name="Normal 2 3 2 11 2 2 10" xfId="18450" xr:uid="{00000000-0005-0000-0000-00002E460000}"/>
    <cellStyle name="Normal 2 3 2 11 2 2 10 2" xfId="18451" xr:uid="{00000000-0005-0000-0000-00002F460000}"/>
    <cellStyle name="Normal 2 3 2 11 2 2 11" xfId="18452" xr:uid="{00000000-0005-0000-0000-000030460000}"/>
    <cellStyle name="Normal 2 3 2 11 2 2 2" xfId="18453" xr:uid="{00000000-0005-0000-0000-000031460000}"/>
    <cellStyle name="Normal 2 3 2 11 2 2 2 2" xfId="18454" xr:uid="{00000000-0005-0000-0000-000032460000}"/>
    <cellStyle name="Normal 2 3 2 11 2 2 3" xfId="18455" xr:uid="{00000000-0005-0000-0000-000033460000}"/>
    <cellStyle name="Normal 2 3 2 11 2 2 3 2" xfId="18456" xr:uid="{00000000-0005-0000-0000-000034460000}"/>
    <cellStyle name="Normal 2 3 2 11 2 2 4" xfId="18457" xr:uid="{00000000-0005-0000-0000-000035460000}"/>
    <cellStyle name="Normal 2 3 2 11 2 2 4 2" xfId="18458" xr:uid="{00000000-0005-0000-0000-000036460000}"/>
    <cellStyle name="Normal 2 3 2 11 2 2 5" xfId="18459" xr:uid="{00000000-0005-0000-0000-000037460000}"/>
    <cellStyle name="Normal 2 3 2 11 2 2 5 2" xfId="18460" xr:uid="{00000000-0005-0000-0000-000038460000}"/>
    <cellStyle name="Normal 2 3 2 11 2 2 6" xfId="18461" xr:uid="{00000000-0005-0000-0000-000039460000}"/>
    <cellStyle name="Normal 2 3 2 11 2 2 6 2" xfId="18462" xr:uid="{00000000-0005-0000-0000-00003A460000}"/>
    <cellStyle name="Normal 2 3 2 11 2 2 7" xfId="18463" xr:uid="{00000000-0005-0000-0000-00003B460000}"/>
    <cellStyle name="Normal 2 3 2 11 2 2 7 2" xfId="18464" xr:uid="{00000000-0005-0000-0000-00003C460000}"/>
    <cellStyle name="Normal 2 3 2 11 2 2 8" xfId="18465" xr:uid="{00000000-0005-0000-0000-00003D460000}"/>
    <cellStyle name="Normal 2 3 2 11 2 2 8 2" xfId="18466" xr:uid="{00000000-0005-0000-0000-00003E460000}"/>
    <cellStyle name="Normal 2 3 2 11 2 2 9" xfId="18467" xr:uid="{00000000-0005-0000-0000-00003F460000}"/>
    <cellStyle name="Normal 2 3 2 11 2 2 9 2" xfId="18468" xr:uid="{00000000-0005-0000-0000-000040460000}"/>
    <cellStyle name="Normal 2 3 2 11 2 3" xfId="18469" xr:uid="{00000000-0005-0000-0000-000041460000}"/>
    <cellStyle name="Normal 2 3 2 11 2 3 2" xfId="18470" xr:uid="{00000000-0005-0000-0000-000042460000}"/>
    <cellStyle name="Normal 2 3 2 11 2 4" xfId="18471" xr:uid="{00000000-0005-0000-0000-000043460000}"/>
    <cellStyle name="Normal 2 3 2 11 2 4 2" xfId="18472" xr:uid="{00000000-0005-0000-0000-000044460000}"/>
    <cellStyle name="Normal 2 3 2 11 2 5" xfId="18473" xr:uid="{00000000-0005-0000-0000-000045460000}"/>
    <cellStyle name="Normal 2 3 2 11 2 5 2" xfId="18474" xr:uid="{00000000-0005-0000-0000-000046460000}"/>
    <cellStyle name="Normal 2 3 2 11 2 6" xfId="18475" xr:uid="{00000000-0005-0000-0000-000047460000}"/>
    <cellStyle name="Normal 2 3 2 11 2 6 2" xfId="18476" xr:uid="{00000000-0005-0000-0000-000048460000}"/>
    <cellStyle name="Normal 2 3 2 11 2 7" xfId="18477" xr:uid="{00000000-0005-0000-0000-000049460000}"/>
    <cellStyle name="Normal 2 3 2 11 2 7 2" xfId="18478" xr:uid="{00000000-0005-0000-0000-00004A460000}"/>
    <cellStyle name="Normal 2 3 2 11 2 8" xfId="18479" xr:uid="{00000000-0005-0000-0000-00004B460000}"/>
    <cellStyle name="Normal 2 3 2 11 2 8 2" xfId="18480" xr:uid="{00000000-0005-0000-0000-00004C460000}"/>
    <cellStyle name="Normal 2 3 2 11 2 9" xfId="18481" xr:uid="{00000000-0005-0000-0000-00004D460000}"/>
    <cellStyle name="Normal 2 3 2 11 2 9 2" xfId="18482" xr:uid="{00000000-0005-0000-0000-00004E460000}"/>
    <cellStyle name="Normal 2 3 2 11 3" xfId="18483" xr:uid="{00000000-0005-0000-0000-00004F460000}"/>
    <cellStyle name="Normal 2 3 2 11 3 10" xfId="18484" xr:uid="{00000000-0005-0000-0000-000050460000}"/>
    <cellStyle name="Normal 2 3 2 11 3 10 2" xfId="18485" xr:uid="{00000000-0005-0000-0000-000051460000}"/>
    <cellStyle name="Normal 2 3 2 11 3 11" xfId="18486" xr:uid="{00000000-0005-0000-0000-000052460000}"/>
    <cellStyle name="Normal 2 3 2 11 3 2" xfId="18487" xr:uid="{00000000-0005-0000-0000-000053460000}"/>
    <cellStyle name="Normal 2 3 2 11 3 2 2" xfId="18488" xr:uid="{00000000-0005-0000-0000-000054460000}"/>
    <cellStyle name="Normal 2 3 2 11 3 3" xfId="18489" xr:uid="{00000000-0005-0000-0000-000055460000}"/>
    <cellStyle name="Normal 2 3 2 11 3 3 2" xfId="18490" xr:uid="{00000000-0005-0000-0000-000056460000}"/>
    <cellStyle name="Normal 2 3 2 11 3 4" xfId="18491" xr:uid="{00000000-0005-0000-0000-000057460000}"/>
    <cellStyle name="Normal 2 3 2 11 3 4 2" xfId="18492" xr:uid="{00000000-0005-0000-0000-000058460000}"/>
    <cellStyle name="Normal 2 3 2 11 3 5" xfId="18493" xr:uid="{00000000-0005-0000-0000-000059460000}"/>
    <cellStyle name="Normal 2 3 2 11 3 5 2" xfId="18494" xr:uid="{00000000-0005-0000-0000-00005A460000}"/>
    <cellStyle name="Normal 2 3 2 11 3 6" xfId="18495" xr:uid="{00000000-0005-0000-0000-00005B460000}"/>
    <cellStyle name="Normal 2 3 2 11 3 6 2" xfId="18496" xr:uid="{00000000-0005-0000-0000-00005C460000}"/>
    <cellStyle name="Normal 2 3 2 11 3 7" xfId="18497" xr:uid="{00000000-0005-0000-0000-00005D460000}"/>
    <cellStyle name="Normal 2 3 2 11 3 7 2" xfId="18498" xr:uid="{00000000-0005-0000-0000-00005E460000}"/>
    <cellStyle name="Normal 2 3 2 11 3 8" xfId="18499" xr:uid="{00000000-0005-0000-0000-00005F460000}"/>
    <cellStyle name="Normal 2 3 2 11 3 8 2" xfId="18500" xr:uid="{00000000-0005-0000-0000-000060460000}"/>
    <cellStyle name="Normal 2 3 2 11 3 9" xfId="18501" xr:uid="{00000000-0005-0000-0000-000061460000}"/>
    <cellStyle name="Normal 2 3 2 11 3 9 2" xfId="18502" xr:uid="{00000000-0005-0000-0000-000062460000}"/>
    <cellStyle name="Normal 2 3 2 11 4" xfId="18503" xr:uid="{00000000-0005-0000-0000-000063460000}"/>
    <cellStyle name="Normal 2 3 2 11 4 2" xfId="18504" xr:uid="{00000000-0005-0000-0000-000064460000}"/>
    <cellStyle name="Normal 2 3 2 11 5" xfId="18505" xr:uid="{00000000-0005-0000-0000-000065460000}"/>
    <cellStyle name="Normal 2 3 2 11 5 2" xfId="18506" xr:uid="{00000000-0005-0000-0000-000066460000}"/>
    <cellStyle name="Normal 2 3 2 11 6" xfId="18507" xr:uid="{00000000-0005-0000-0000-000067460000}"/>
    <cellStyle name="Normal 2 3 2 11 6 2" xfId="18508" xr:uid="{00000000-0005-0000-0000-000068460000}"/>
    <cellStyle name="Normal 2 3 2 11 7" xfId="18509" xr:uid="{00000000-0005-0000-0000-000069460000}"/>
    <cellStyle name="Normal 2 3 2 11 7 2" xfId="18510" xr:uid="{00000000-0005-0000-0000-00006A460000}"/>
    <cellStyle name="Normal 2 3 2 11 8" xfId="18511" xr:uid="{00000000-0005-0000-0000-00006B460000}"/>
    <cellStyle name="Normal 2 3 2 11 8 2" xfId="18512" xr:uid="{00000000-0005-0000-0000-00006C460000}"/>
    <cellStyle name="Normal 2 3 2 11 9" xfId="18513" xr:uid="{00000000-0005-0000-0000-00006D460000}"/>
    <cellStyle name="Normal 2 3 2 11 9 2" xfId="18514" xr:uid="{00000000-0005-0000-0000-00006E460000}"/>
    <cellStyle name="Normal 2 3 2 12" xfId="533" xr:uid="{00000000-0005-0000-0000-00006F460000}"/>
    <cellStyle name="Normal 2 3 2 12 10" xfId="18515" xr:uid="{00000000-0005-0000-0000-000070460000}"/>
    <cellStyle name="Normal 2 3 2 12 10 2" xfId="18516" xr:uid="{00000000-0005-0000-0000-000071460000}"/>
    <cellStyle name="Normal 2 3 2 12 11" xfId="18517" xr:uid="{00000000-0005-0000-0000-000072460000}"/>
    <cellStyle name="Normal 2 3 2 12 11 2" xfId="18518" xr:uid="{00000000-0005-0000-0000-000073460000}"/>
    <cellStyle name="Normal 2 3 2 12 12" xfId="18519" xr:uid="{00000000-0005-0000-0000-000074460000}"/>
    <cellStyle name="Normal 2 3 2 12 12 2" xfId="18520" xr:uid="{00000000-0005-0000-0000-000075460000}"/>
    <cellStyle name="Normal 2 3 2 12 13" xfId="18521" xr:uid="{00000000-0005-0000-0000-000076460000}"/>
    <cellStyle name="Normal 2 3 2 12 2" xfId="18522" xr:uid="{00000000-0005-0000-0000-000077460000}"/>
    <cellStyle name="Normal 2 3 2 12 2 10" xfId="18523" xr:uid="{00000000-0005-0000-0000-000078460000}"/>
    <cellStyle name="Normal 2 3 2 12 2 10 2" xfId="18524" xr:uid="{00000000-0005-0000-0000-000079460000}"/>
    <cellStyle name="Normal 2 3 2 12 2 11" xfId="18525" xr:uid="{00000000-0005-0000-0000-00007A460000}"/>
    <cellStyle name="Normal 2 3 2 12 2 11 2" xfId="18526" xr:uid="{00000000-0005-0000-0000-00007B460000}"/>
    <cellStyle name="Normal 2 3 2 12 2 12" xfId="18527" xr:uid="{00000000-0005-0000-0000-00007C460000}"/>
    <cellStyle name="Normal 2 3 2 12 2 2" xfId="18528" xr:uid="{00000000-0005-0000-0000-00007D460000}"/>
    <cellStyle name="Normal 2 3 2 12 2 2 10" xfId="18529" xr:uid="{00000000-0005-0000-0000-00007E460000}"/>
    <cellStyle name="Normal 2 3 2 12 2 2 10 2" xfId="18530" xr:uid="{00000000-0005-0000-0000-00007F460000}"/>
    <cellStyle name="Normal 2 3 2 12 2 2 11" xfId="18531" xr:uid="{00000000-0005-0000-0000-000080460000}"/>
    <cellStyle name="Normal 2 3 2 12 2 2 2" xfId="18532" xr:uid="{00000000-0005-0000-0000-000081460000}"/>
    <cellStyle name="Normal 2 3 2 12 2 2 2 2" xfId="18533" xr:uid="{00000000-0005-0000-0000-000082460000}"/>
    <cellStyle name="Normal 2 3 2 12 2 2 3" xfId="18534" xr:uid="{00000000-0005-0000-0000-000083460000}"/>
    <cellStyle name="Normal 2 3 2 12 2 2 3 2" xfId="18535" xr:uid="{00000000-0005-0000-0000-000084460000}"/>
    <cellStyle name="Normal 2 3 2 12 2 2 4" xfId="18536" xr:uid="{00000000-0005-0000-0000-000085460000}"/>
    <cellStyle name="Normal 2 3 2 12 2 2 4 2" xfId="18537" xr:uid="{00000000-0005-0000-0000-000086460000}"/>
    <cellStyle name="Normal 2 3 2 12 2 2 5" xfId="18538" xr:uid="{00000000-0005-0000-0000-000087460000}"/>
    <cellStyle name="Normal 2 3 2 12 2 2 5 2" xfId="18539" xr:uid="{00000000-0005-0000-0000-000088460000}"/>
    <cellStyle name="Normal 2 3 2 12 2 2 6" xfId="18540" xr:uid="{00000000-0005-0000-0000-000089460000}"/>
    <cellStyle name="Normal 2 3 2 12 2 2 6 2" xfId="18541" xr:uid="{00000000-0005-0000-0000-00008A460000}"/>
    <cellStyle name="Normal 2 3 2 12 2 2 7" xfId="18542" xr:uid="{00000000-0005-0000-0000-00008B460000}"/>
    <cellStyle name="Normal 2 3 2 12 2 2 7 2" xfId="18543" xr:uid="{00000000-0005-0000-0000-00008C460000}"/>
    <cellStyle name="Normal 2 3 2 12 2 2 8" xfId="18544" xr:uid="{00000000-0005-0000-0000-00008D460000}"/>
    <cellStyle name="Normal 2 3 2 12 2 2 8 2" xfId="18545" xr:uid="{00000000-0005-0000-0000-00008E460000}"/>
    <cellStyle name="Normal 2 3 2 12 2 2 9" xfId="18546" xr:uid="{00000000-0005-0000-0000-00008F460000}"/>
    <cellStyle name="Normal 2 3 2 12 2 2 9 2" xfId="18547" xr:uid="{00000000-0005-0000-0000-000090460000}"/>
    <cellStyle name="Normal 2 3 2 12 2 3" xfId="18548" xr:uid="{00000000-0005-0000-0000-000091460000}"/>
    <cellStyle name="Normal 2 3 2 12 2 3 2" xfId="18549" xr:uid="{00000000-0005-0000-0000-000092460000}"/>
    <cellStyle name="Normal 2 3 2 12 2 4" xfId="18550" xr:uid="{00000000-0005-0000-0000-000093460000}"/>
    <cellStyle name="Normal 2 3 2 12 2 4 2" xfId="18551" xr:uid="{00000000-0005-0000-0000-000094460000}"/>
    <cellStyle name="Normal 2 3 2 12 2 5" xfId="18552" xr:uid="{00000000-0005-0000-0000-000095460000}"/>
    <cellStyle name="Normal 2 3 2 12 2 5 2" xfId="18553" xr:uid="{00000000-0005-0000-0000-000096460000}"/>
    <cellStyle name="Normal 2 3 2 12 2 6" xfId="18554" xr:uid="{00000000-0005-0000-0000-000097460000}"/>
    <cellStyle name="Normal 2 3 2 12 2 6 2" xfId="18555" xr:uid="{00000000-0005-0000-0000-000098460000}"/>
    <cellStyle name="Normal 2 3 2 12 2 7" xfId="18556" xr:uid="{00000000-0005-0000-0000-000099460000}"/>
    <cellStyle name="Normal 2 3 2 12 2 7 2" xfId="18557" xr:uid="{00000000-0005-0000-0000-00009A460000}"/>
    <cellStyle name="Normal 2 3 2 12 2 8" xfId="18558" xr:uid="{00000000-0005-0000-0000-00009B460000}"/>
    <cellStyle name="Normal 2 3 2 12 2 8 2" xfId="18559" xr:uid="{00000000-0005-0000-0000-00009C460000}"/>
    <cellStyle name="Normal 2 3 2 12 2 9" xfId="18560" xr:uid="{00000000-0005-0000-0000-00009D460000}"/>
    <cellStyle name="Normal 2 3 2 12 2 9 2" xfId="18561" xr:uid="{00000000-0005-0000-0000-00009E460000}"/>
    <cellStyle name="Normal 2 3 2 12 3" xfId="18562" xr:uid="{00000000-0005-0000-0000-00009F460000}"/>
    <cellStyle name="Normal 2 3 2 12 3 10" xfId="18563" xr:uid="{00000000-0005-0000-0000-0000A0460000}"/>
    <cellStyle name="Normal 2 3 2 12 3 10 2" xfId="18564" xr:uid="{00000000-0005-0000-0000-0000A1460000}"/>
    <cellStyle name="Normal 2 3 2 12 3 11" xfId="18565" xr:uid="{00000000-0005-0000-0000-0000A2460000}"/>
    <cellStyle name="Normal 2 3 2 12 3 2" xfId="18566" xr:uid="{00000000-0005-0000-0000-0000A3460000}"/>
    <cellStyle name="Normal 2 3 2 12 3 2 2" xfId="18567" xr:uid="{00000000-0005-0000-0000-0000A4460000}"/>
    <cellStyle name="Normal 2 3 2 12 3 3" xfId="18568" xr:uid="{00000000-0005-0000-0000-0000A5460000}"/>
    <cellStyle name="Normal 2 3 2 12 3 3 2" xfId="18569" xr:uid="{00000000-0005-0000-0000-0000A6460000}"/>
    <cellStyle name="Normal 2 3 2 12 3 4" xfId="18570" xr:uid="{00000000-0005-0000-0000-0000A7460000}"/>
    <cellStyle name="Normal 2 3 2 12 3 4 2" xfId="18571" xr:uid="{00000000-0005-0000-0000-0000A8460000}"/>
    <cellStyle name="Normal 2 3 2 12 3 5" xfId="18572" xr:uid="{00000000-0005-0000-0000-0000A9460000}"/>
    <cellStyle name="Normal 2 3 2 12 3 5 2" xfId="18573" xr:uid="{00000000-0005-0000-0000-0000AA460000}"/>
    <cellStyle name="Normal 2 3 2 12 3 6" xfId="18574" xr:uid="{00000000-0005-0000-0000-0000AB460000}"/>
    <cellStyle name="Normal 2 3 2 12 3 6 2" xfId="18575" xr:uid="{00000000-0005-0000-0000-0000AC460000}"/>
    <cellStyle name="Normal 2 3 2 12 3 7" xfId="18576" xr:uid="{00000000-0005-0000-0000-0000AD460000}"/>
    <cellStyle name="Normal 2 3 2 12 3 7 2" xfId="18577" xr:uid="{00000000-0005-0000-0000-0000AE460000}"/>
    <cellStyle name="Normal 2 3 2 12 3 8" xfId="18578" xr:uid="{00000000-0005-0000-0000-0000AF460000}"/>
    <cellStyle name="Normal 2 3 2 12 3 8 2" xfId="18579" xr:uid="{00000000-0005-0000-0000-0000B0460000}"/>
    <cellStyle name="Normal 2 3 2 12 3 9" xfId="18580" xr:uid="{00000000-0005-0000-0000-0000B1460000}"/>
    <cellStyle name="Normal 2 3 2 12 3 9 2" xfId="18581" xr:uid="{00000000-0005-0000-0000-0000B2460000}"/>
    <cellStyle name="Normal 2 3 2 12 4" xfId="18582" xr:uid="{00000000-0005-0000-0000-0000B3460000}"/>
    <cellStyle name="Normal 2 3 2 12 4 2" xfId="18583" xr:uid="{00000000-0005-0000-0000-0000B4460000}"/>
    <cellStyle name="Normal 2 3 2 12 5" xfId="18584" xr:uid="{00000000-0005-0000-0000-0000B5460000}"/>
    <cellStyle name="Normal 2 3 2 12 5 2" xfId="18585" xr:uid="{00000000-0005-0000-0000-0000B6460000}"/>
    <cellStyle name="Normal 2 3 2 12 6" xfId="18586" xr:uid="{00000000-0005-0000-0000-0000B7460000}"/>
    <cellStyle name="Normal 2 3 2 12 6 2" xfId="18587" xr:uid="{00000000-0005-0000-0000-0000B8460000}"/>
    <cellStyle name="Normal 2 3 2 12 7" xfId="18588" xr:uid="{00000000-0005-0000-0000-0000B9460000}"/>
    <cellStyle name="Normal 2 3 2 12 7 2" xfId="18589" xr:uid="{00000000-0005-0000-0000-0000BA460000}"/>
    <cellStyle name="Normal 2 3 2 12 8" xfId="18590" xr:uid="{00000000-0005-0000-0000-0000BB460000}"/>
    <cellStyle name="Normal 2 3 2 12 8 2" xfId="18591" xr:uid="{00000000-0005-0000-0000-0000BC460000}"/>
    <cellStyle name="Normal 2 3 2 12 9" xfId="18592" xr:uid="{00000000-0005-0000-0000-0000BD460000}"/>
    <cellStyle name="Normal 2 3 2 12 9 2" xfId="18593" xr:uid="{00000000-0005-0000-0000-0000BE460000}"/>
    <cellStyle name="Normal 2 3 2 13" xfId="534" xr:uid="{00000000-0005-0000-0000-0000BF460000}"/>
    <cellStyle name="Normal 2 3 2 13 2" xfId="535" xr:uid="{00000000-0005-0000-0000-0000C0460000}"/>
    <cellStyle name="Normal 2 3 2 13 2 10" xfId="18594" xr:uid="{00000000-0005-0000-0000-0000C1460000}"/>
    <cellStyle name="Normal 2 3 2 13 2 10 2" xfId="18595" xr:uid="{00000000-0005-0000-0000-0000C2460000}"/>
    <cellStyle name="Normal 2 3 2 13 2 11" xfId="18596" xr:uid="{00000000-0005-0000-0000-0000C3460000}"/>
    <cellStyle name="Normal 2 3 2 13 2 11 2" xfId="18597" xr:uid="{00000000-0005-0000-0000-0000C4460000}"/>
    <cellStyle name="Normal 2 3 2 13 2 12" xfId="18598" xr:uid="{00000000-0005-0000-0000-0000C5460000}"/>
    <cellStyle name="Normal 2 3 2 13 2 12 2" xfId="18599" xr:uid="{00000000-0005-0000-0000-0000C6460000}"/>
    <cellStyle name="Normal 2 3 2 13 2 13" xfId="18600" xr:uid="{00000000-0005-0000-0000-0000C7460000}"/>
    <cellStyle name="Normal 2 3 2 13 2 2" xfId="18601" xr:uid="{00000000-0005-0000-0000-0000C8460000}"/>
    <cellStyle name="Normal 2 3 2 13 2 2 10" xfId="18602" xr:uid="{00000000-0005-0000-0000-0000C9460000}"/>
    <cellStyle name="Normal 2 3 2 13 2 2 10 2" xfId="18603" xr:uid="{00000000-0005-0000-0000-0000CA460000}"/>
    <cellStyle name="Normal 2 3 2 13 2 2 11" xfId="18604" xr:uid="{00000000-0005-0000-0000-0000CB460000}"/>
    <cellStyle name="Normal 2 3 2 13 2 2 11 2" xfId="18605" xr:uid="{00000000-0005-0000-0000-0000CC460000}"/>
    <cellStyle name="Normal 2 3 2 13 2 2 12" xfId="18606" xr:uid="{00000000-0005-0000-0000-0000CD460000}"/>
    <cellStyle name="Normal 2 3 2 13 2 2 2" xfId="18607" xr:uid="{00000000-0005-0000-0000-0000CE460000}"/>
    <cellStyle name="Normal 2 3 2 13 2 2 2 10" xfId="18608" xr:uid="{00000000-0005-0000-0000-0000CF460000}"/>
    <cellStyle name="Normal 2 3 2 13 2 2 2 10 2" xfId="18609" xr:uid="{00000000-0005-0000-0000-0000D0460000}"/>
    <cellStyle name="Normal 2 3 2 13 2 2 2 11" xfId="18610" xr:uid="{00000000-0005-0000-0000-0000D1460000}"/>
    <cellStyle name="Normal 2 3 2 13 2 2 2 2" xfId="18611" xr:uid="{00000000-0005-0000-0000-0000D2460000}"/>
    <cellStyle name="Normal 2 3 2 13 2 2 2 2 2" xfId="18612" xr:uid="{00000000-0005-0000-0000-0000D3460000}"/>
    <cellStyle name="Normal 2 3 2 13 2 2 2 3" xfId="18613" xr:uid="{00000000-0005-0000-0000-0000D4460000}"/>
    <cellStyle name="Normal 2 3 2 13 2 2 2 3 2" xfId="18614" xr:uid="{00000000-0005-0000-0000-0000D5460000}"/>
    <cellStyle name="Normal 2 3 2 13 2 2 2 4" xfId="18615" xr:uid="{00000000-0005-0000-0000-0000D6460000}"/>
    <cellStyle name="Normal 2 3 2 13 2 2 2 4 2" xfId="18616" xr:uid="{00000000-0005-0000-0000-0000D7460000}"/>
    <cellStyle name="Normal 2 3 2 13 2 2 2 5" xfId="18617" xr:uid="{00000000-0005-0000-0000-0000D8460000}"/>
    <cellStyle name="Normal 2 3 2 13 2 2 2 5 2" xfId="18618" xr:uid="{00000000-0005-0000-0000-0000D9460000}"/>
    <cellStyle name="Normal 2 3 2 13 2 2 2 6" xfId="18619" xr:uid="{00000000-0005-0000-0000-0000DA460000}"/>
    <cellStyle name="Normal 2 3 2 13 2 2 2 6 2" xfId="18620" xr:uid="{00000000-0005-0000-0000-0000DB460000}"/>
    <cellStyle name="Normal 2 3 2 13 2 2 2 7" xfId="18621" xr:uid="{00000000-0005-0000-0000-0000DC460000}"/>
    <cellStyle name="Normal 2 3 2 13 2 2 2 7 2" xfId="18622" xr:uid="{00000000-0005-0000-0000-0000DD460000}"/>
    <cellStyle name="Normal 2 3 2 13 2 2 2 8" xfId="18623" xr:uid="{00000000-0005-0000-0000-0000DE460000}"/>
    <cellStyle name="Normal 2 3 2 13 2 2 2 8 2" xfId="18624" xr:uid="{00000000-0005-0000-0000-0000DF460000}"/>
    <cellStyle name="Normal 2 3 2 13 2 2 2 9" xfId="18625" xr:uid="{00000000-0005-0000-0000-0000E0460000}"/>
    <cellStyle name="Normal 2 3 2 13 2 2 2 9 2" xfId="18626" xr:uid="{00000000-0005-0000-0000-0000E1460000}"/>
    <cellStyle name="Normal 2 3 2 13 2 2 3" xfId="18627" xr:uid="{00000000-0005-0000-0000-0000E2460000}"/>
    <cellStyle name="Normal 2 3 2 13 2 2 3 2" xfId="18628" xr:uid="{00000000-0005-0000-0000-0000E3460000}"/>
    <cellStyle name="Normal 2 3 2 13 2 2 4" xfId="18629" xr:uid="{00000000-0005-0000-0000-0000E4460000}"/>
    <cellStyle name="Normal 2 3 2 13 2 2 4 2" xfId="18630" xr:uid="{00000000-0005-0000-0000-0000E5460000}"/>
    <cellStyle name="Normal 2 3 2 13 2 2 5" xfId="18631" xr:uid="{00000000-0005-0000-0000-0000E6460000}"/>
    <cellStyle name="Normal 2 3 2 13 2 2 5 2" xfId="18632" xr:uid="{00000000-0005-0000-0000-0000E7460000}"/>
    <cellStyle name="Normal 2 3 2 13 2 2 6" xfId="18633" xr:uid="{00000000-0005-0000-0000-0000E8460000}"/>
    <cellStyle name="Normal 2 3 2 13 2 2 6 2" xfId="18634" xr:uid="{00000000-0005-0000-0000-0000E9460000}"/>
    <cellStyle name="Normal 2 3 2 13 2 2 7" xfId="18635" xr:uid="{00000000-0005-0000-0000-0000EA460000}"/>
    <cellStyle name="Normal 2 3 2 13 2 2 7 2" xfId="18636" xr:uid="{00000000-0005-0000-0000-0000EB460000}"/>
    <cellStyle name="Normal 2 3 2 13 2 2 8" xfId="18637" xr:uid="{00000000-0005-0000-0000-0000EC460000}"/>
    <cellStyle name="Normal 2 3 2 13 2 2 8 2" xfId="18638" xr:uid="{00000000-0005-0000-0000-0000ED460000}"/>
    <cellStyle name="Normal 2 3 2 13 2 2 9" xfId="18639" xr:uid="{00000000-0005-0000-0000-0000EE460000}"/>
    <cellStyle name="Normal 2 3 2 13 2 2 9 2" xfId="18640" xr:uid="{00000000-0005-0000-0000-0000EF460000}"/>
    <cellStyle name="Normal 2 3 2 13 2 3" xfId="18641" xr:uid="{00000000-0005-0000-0000-0000F0460000}"/>
    <cellStyle name="Normal 2 3 2 13 2 3 10" xfId="18642" xr:uid="{00000000-0005-0000-0000-0000F1460000}"/>
    <cellStyle name="Normal 2 3 2 13 2 3 10 2" xfId="18643" xr:uid="{00000000-0005-0000-0000-0000F2460000}"/>
    <cellStyle name="Normal 2 3 2 13 2 3 11" xfId="18644" xr:uid="{00000000-0005-0000-0000-0000F3460000}"/>
    <cellStyle name="Normal 2 3 2 13 2 3 2" xfId="18645" xr:uid="{00000000-0005-0000-0000-0000F4460000}"/>
    <cellStyle name="Normal 2 3 2 13 2 3 2 2" xfId="18646" xr:uid="{00000000-0005-0000-0000-0000F5460000}"/>
    <cellStyle name="Normal 2 3 2 13 2 3 3" xfId="18647" xr:uid="{00000000-0005-0000-0000-0000F6460000}"/>
    <cellStyle name="Normal 2 3 2 13 2 3 3 2" xfId="18648" xr:uid="{00000000-0005-0000-0000-0000F7460000}"/>
    <cellStyle name="Normal 2 3 2 13 2 3 4" xfId="18649" xr:uid="{00000000-0005-0000-0000-0000F8460000}"/>
    <cellStyle name="Normal 2 3 2 13 2 3 4 2" xfId="18650" xr:uid="{00000000-0005-0000-0000-0000F9460000}"/>
    <cellStyle name="Normal 2 3 2 13 2 3 5" xfId="18651" xr:uid="{00000000-0005-0000-0000-0000FA460000}"/>
    <cellStyle name="Normal 2 3 2 13 2 3 5 2" xfId="18652" xr:uid="{00000000-0005-0000-0000-0000FB460000}"/>
    <cellStyle name="Normal 2 3 2 13 2 3 6" xfId="18653" xr:uid="{00000000-0005-0000-0000-0000FC460000}"/>
    <cellStyle name="Normal 2 3 2 13 2 3 6 2" xfId="18654" xr:uid="{00000000-0005-0000-0000-0000FD460000}"/>
    <cellStyle name="Normal 2 3 2 13 2 3 7" xfId="18655" xr:uid="{00000000-0005-0000-0000-0000FE460000}"/>
    <cellStyle name="Normal 2 3 2 13 2 3 7 2" xfId="18656" xr:uid="{00000000-0005-0000-0000-0000FF460000}"/>
    <cellStyle name="Normal 2 3 2 13 2 3 8" xfId="18657" xr:uid="{00000000-0005-0000-0000-000000470000}"/>
    <cellStyle name="Normal 2 3 2 13 2 3 8 2" xfId="18658" xr:uid="{00000000-0005-0000-0000-000001470000}"/>
    <cellStyle name="Normal 2 3 2 13 2 3 9" xfId="18659" xr:uid="{00000000-0005-0000-0000-000002470000}"/>
    <cellStyle name="Normal 2 3 2 13 2 3 9 2" xfId="18660" xr:uid="{00000000-0005-0000-0000-000003470000}"/>
    <cellStyle name="Normal 2 3 2 13 2 4" xfId="18661" xr:uid="{00000000-0005-0000-0000-000004470000}"/>
    <cellStyle name="Normal 2 3 2 13 2 4 2" xfId="18662" xr:uid="{00000000-0005-0000-0000-000005470000}"/>
    <cellStyle name="Normal 2 3 2 13 2 5" xfId="18663" xr:uid="{00000000-0005-0000-0000-000006470000}"/>
    <cellStyle name="Normal 2 3 2 13 2 5 2" xfId="18664" xr:uid="{00000000-0005-0000-0000-000007470000}"/>
    <cellStyle name="Normal 2 3 2 13 2 6" xfId="18665" xr:uid="{00000000-0005-0000-0000-000008470000}"/>
    <cellStyle name="Normal 2 3 2 13 2 6 2" xfId="18666" xr:uid="{00000000-0005-0000-0000-000009470000}"/>
    <cellStyle name="Normal 2 3 2 13 2 7" xfId="18667" xr:uid="{00000000-0005-0000-0000-00000A470000}"/>
    <cellStyle name="Normal 2 3 2 13 2 7 2" xfId="18668" xr:uid="{00000000-0005-0000-0000-00000B470000}"/>
    <cellStyle name="Normal 2 3 2 13 2 8" xfId="18669" xr:uid="{00000000-0005-0000-0000-00000C470000}"/>
    <cellStyle name="Normal 2 3 2 13 2 8 2" xfId="18670" xr:uid="{00000000-0005-0000-0000-00000D470000}"/>
    <cellStyle name="Normal 2 3 2 13 2 9" xfId="18671" xr:uid="{00000000-0005-0000-0000-00000E470000}"/>
    <cellStyle name="Normal 2 3 2 13 2 9 2" xfId="18672" xr:uid="{00000000-0005-0000-0000-00000F470000}"/>
    <cellStyle name="Normal 2 3 2 13 3" xfId="536" xr:uid="{00000000-0005-0000-0000-000010470000}"/>
    <cellStyle name="Normal 2 3 2 13 3 10" xfId="18673" xr:uid="{00000000-0005-0000-0000-000011470000}"/>
    <cellStyle name="Normal 2 3 2 13 3 10 2" xfId="18674" xr:uid="{00000000-0005-0000-0000-000012470000}"/>
    <cellStyle name="Normal 2 3 2 13 3 11" xfId="18675" xr:uid="{00000000-0005-0000-0000-000013470000}"/>
    <cellStyle name="Normal 2 3 2 13 3 11 2" xfId="18676" xr:uid="{00000000-0005-0000-0000-000014470000}"/>
    <cellStyle name="Normal 2 3 2 13 3 12" xfId="18677" xr:uid="{00000000-0005-0000-0000-000015470000}"/>
    <cellStyle name="Normal 2 3 2 13 3 12 2" xfId="18678" xr:uid="{00000000-0005-0000-0000-000016470000}"/>
    <cellStyle name="Normal 2 3 2 13 3 13" xfId="18679" xr:uid="{00000000-0005-0000-0000-000017470000}"/>
    <cellStyle name="Normal 2 3 2 13 3 2" xfId="18680" xr:uid="{00000000-0005-0000-0000-000018470000}"/>
    <cellStyle name="Normal 2 3 2 13 3 2 10" xfId="18681" xr:uid="{00000000-0005-0000-0000-000019470000}"/>
    <cellStyle name="Normal 2 3 2 13 3 2 10 2" xfId="18682" xr:uid="{00000000-0005-0000-0000-00001A470000}"/>
    <cellStyle name="Normal 2 3 2 13 3 2 11" xfId="18683" xr:uid="{00000000-0005-0000-0000-00001B470000}"/>
    <cellStyle name="Normal 2 3 2 13 3 2 11 2" xfId="18684" xr:uid="{00000000-0005-0000-0000-00001C470000}"/>
    <cellStyle name="Normal 2 3 2 13 3 2 12" xfId="18685" xr:uid="{00000000-0005-0000-0000-00001D470000}"/>
    <cellStyle name="Normal 2 3 2 13 3 2 2" xfId="18686" xr:uid="{00000000-0005-0000-0000-00001E470000}"/>
    <cellStyle name="Normal 2 3 2 13 3 2 2 10" xfId="18687" xr:uid="{00000000-0005-0000-0000-00001F470000}"/>
    <cellStyle name="Normal 2 3 2 13 3 2 2 10 2" xfId="18688" xr:uid="{00000000-0005-0000-0000-000020470000}"/>
    <cellStyle name="Normal 2 3 2 13 3 2 2 11" xfId="18689" xr:uid="{00000000-0005-0000-0000-000021470000}"/>
    <cellStyle name="Normal 2 3 2 13 3 2 2 2" xfId="18690" xr:uid="{00000000-0005-0000-0000-000022470000}"/>
    <cellStyle name="Normal 2 3 2 13 3 2 2 2 2" xfId="18691" xr:uid="{00000000-0005-0000-0000-000023470000}"/>
    <cellStyle name="Normal 2 3 2 13 3 2 2 3" xfId="18692" xr:uid="{00000000-0005-0000-0000-000024470000}"/>
    <cellStyle name="Normal 2 3 2 13 3 2 2 3 2" xfId="18693" xr:uid="{00000000-0005-0000-0000-000025470000}"/>
    <cellStyle name="Normal 2 3 2 13 3 2 2 4" xfId="18694" xr:uid="{00000000-0005-0000-0000-000026470000}"/>
    <cellStyle name="Normal 2 3 2 13 3 2 2 4 2" xfId="18695" xr:uid="{00000000-0005-0000-0000-000027470000}"/>
    <cellStyle name="Normal 2 3 2 13 3 2 2 5" xfId="18696" xr:uid="{00000000-0005-0000-0000-000028470000}"/>
    <cellStyle name="Normal 2 3 2 13 3 2 2 5 2" xfId="18697" xr:uid="{00000000-0005-0000-0000-000029470000}"/>
    <cellStyle name="Normal 2 3 2 13 3 2 2 6" xfId="18698" xr:uid="{00000000-0005-0000-0000-00002A470000}"/>
    <cellStyle name="Normal 2 3 2 13 3 2 2 6 2" xfId="18699" xr:uid="{00000000-0005-0000-0000-00002B470000}"/>
    <cellStyle name="Normal 2 3 2 13 3 2 2 7" xfId="18700" xr:uid="{00000000-0005-0000-0000-00002C470000}"/>
    <cellStyle name="Normal 2 3 2 13 3 2 2 7 2" xfId="18701" xr:uid="{00000000-0005-0000-0000-00002D470000}"/>
    <cellStyle name="Normal 2 3 2 13 3 2 2 8" xfId="18702" xr:uid="{00000000-0005-0000-0000-00002E470000}"/>
    <cellStyle name="Normal 2 3 2 13 3 2 2 8 2" xfId="18703" xr:uid="{00000000-0005-0000-0000-00002F470000}"/>
    <cellStyle name="Normal 2 3 2 13 3 2 2 9" xfId="18704" xr:uid="{00000000-0005-0000-0000-000030470000}"/>
    <cellStyle name="Normal 2 3 2 13 3 2 2 9 2" xfId="18705" xr:uid="{00000000-0005-0000-0000-000031470000}"/>
    <cellStyle name="Normal 2 3 2 13 3 2 3" xfId="18706" xr:uid="{00000000-0005-0000-0000-000032470000}"/>
    <cellStyle name="Normal 2 3 2 13 3 2 3 2" xfId="18707" xr:uid="{00000000-0005-0000-0000-000033470000}"/>
    <cellStyle name="Normal 2 3 2 13 3 2 4" xfId="18708" xr:uid="{00000000-0005-0000-0000-000034470000}"/>
    <cellStyle name="Normal 2 3 2 13 3 2 4 2" xfId="18709" xr:uid="{00000000-0005-0000-0000-000035470000}"/>
    <cellStyle name="Normal 2 3 2 13 3 2 5" xfId="18710" xr:uid="{00000000-0005-0000-0000-000036470000}"/>
    <cellStyle name="Normal 2 3 2 13 3 2 5 2" xfId="18711" xr:uid="{00000000-0005-0000-0000-000037470000}"/>
    <cellStyle name="Normal 2 3 2 13 3 2 6" xfId="18712" xr:uid="{00000000-0005-0000-0000-000038470000}"/>
    <cellStyle name="Normal 2 3 2 13 3 2 6 2" xfId="18713" xr:uid="{00000000-0005-0000-0000-000039470000}"/>
    <cellStyle name="Normal 2 3 2 13 3 2 7" xfId="18714" xr:uid="{00000000-0005-0000-0000-00003A470000}"/>
    <cellStyle name="Normal 2 3 2 13 3 2 7 2" xfId="18715" xr:uid="{00000000-0005-0000-0000-00003B470000}"/>
    <cellStyle name="Normal 2 3 2 13 3 2 8" xfId="18716" xr:uid="{00000000-0005-0000-0000-00003C470000}"/>
    <cellStyle name="Normal 2 3 2 13 3 2 8 2" xfId="18717" xr:uid="{00000000-0005-0000-0000-00003D470000}"/>
    <cellStyle name="Normal 2 3 2 13 3 2 9" xfId="18718" xr:uid="{00000000-0005-0000-0000-00003E470000}"/>
    <cellStyle name="Normal 2 3 2 13 3 2 9 2" xfId="18719" xr:uid="{00000000-0005-0000-0000-00003F470000}"/>
    <cellStyle name="Normal 2 3 2 13 3 3" xfId="18720" xr:uid="{00000000-0005-0000-0000-000040470000}"/>
    <cellStyle name="Normal 2 3 2 13 3 3 10" xfId="18721" xr:uid="{00000000-0005-0000-0000-000041470000}"/>
    <cellStyle name="Normal 2 3 2 13 3 3 10 2" xfId="18722" xr:uid="{00000000-0005-0000-0000-000042470000}"/>
    <cellStyle name="Normal 2 3 2 13 3 3 11" xfId="18723" xr:uid="{00000000-0005-0000-0000-000043470000}"/>
    <cellStyle name="Normal 2 3 2 13 3 3 2" xfId="18724" xr:uid="{00000000-0005-0000-0000-000044470000}"/>
    <cellStyle name="Normal 2 3 2 13 3 3 2 2" xfId="18725" xr:uid="{00000000-0005-0000-0000-000045470000}"/>
    <cellStyle name="Normal 2 3 2 13 3 3 3" xfId="18726" xr:uid="{00000000-0005-0000-0000-000046470000}"/>
    <cellStyle name="Normal 2 3 2 13 3 3 3 2" xfId="18727" xr:uid="{00000000-0005-0000-0000-000047470000}"/>
    <cellStyle name="Normal 2 3 2 13 3 3 4" xfId="18728" xr:uid="{00000000-0005-0000-0000-000048470000}"/>
    <cellStyle name="Normal 2 3 2 13 3 3 4 2" xfId="18729" xr:uid="{00000000-0005-0000-0000-000049470000}"/>
    <cellStyle name="Normal 2 3 2 13 3 3 5" xfId="18730" xr:uid="{00000000-0005-0000-0000-00004A470000}"/>
    <cellStyle name="Normal 2 3 2 13 3 3 5 2" xfId="18731" xr:uid="{00000000-0005-0000-0000-00004B470000}"/>
    <cellStyle name="Normal 2 3 2 13 3 3 6" xfId="18732" xr:uid="{00000000-0005-0000-0000-00004C470000}"/>
    <cellStyle name="Normal 2 3 2 13 3 3 6 2" xfId="18733" xr:uid="{00000000-0005-0000-0000-00004D470000}"/>
    <cellStyle name="Normal 2 3 2 13 3 3 7" xfId="18734" xr:uid="{00000000-0005-0000-0000-00004E470000}"/>
    <cellStyle name="Normal 2 3 2 13 3 3 7 2" xfId="18735" xr:uid="{00000000-0005-0000-0000-00004F470000}"/>
    <cellStyle name="Normal 2 3 2 13 3 3 8" xfId="18736" xr:uid="{00000000-0005-0000-0000-000050470000}"/>
    <cellStyle name="Normal 2 3 2 13 3 3 8 2" xfId="18737" xr:uid="{00000000-0005-0000-0000-000051470000}"/>
    <cellStyle name="Normal 2 3 2 13 3 3 9" xfId="18738" xr:uid="{00000000-0005-0000-0000-000052470000}"/>
    <cellStyle name="Normal 2 3 2 13 3 3 9 2" xfId="18739" xr:uid="{00000000-0005-0000-0000-000053470000}"/>
    <cellStyle name="Normal 2 3 2 13 3 4" xfId="18740" xr:uid="{00000000-0005-0000-0000-000054470000}"/>
    <cellStyle name="Normal 2 3 2 13 3 4 2" xfId="18741" xr:uid="{00000000-0005-0000-0000-000055470000}"/>
    <cellStyle name="Normal 2 3 2 13 3 5" xfId="18742" xr:uid="{00000000-0005-0000-0000-000056470000}"/>
    <cellStyle name="Normal 2 3 2 13 3 5 2" xfId="18743" xr:uid="{00000000-0005-0000-0000-000057470000}"/>
    <cellStyle name="Normal 2 3 2 13 3 6" xfId="18744" xr:uid="{00000000-0005-0000-0000-000058470000}"/>
    <cellStyle name="Normal 2 3 2 13 3 6 2" xfId="18745" xr:uid="{00000000-0005-0000-0000-000059470000}"/>
    <cellStyle name="Normal 2 3 2 13 3 7" xfId="18746" xr:uid="{00000000-0005-0000-0000-00005A470000}"/>
    <cellStyle name="Normal 2 3 2 13 3 7 2" xfId="18747" xr:uid="{00000000-0005-0000-0000-00005B470000}"/>
    <cellStyle name="Normal 2 3 2 13 3 8" xfId="18748" xr:uid="{00000000-0005-0000-0000-00005C470000}"/>
    <cellStyle name="Normal 2 3 2 13 3 8 2" xfId="18749" xr:uid="{00000000-0005-0000-0000-00005D470000}"/>
    <cellStyle name="Normal 2 3 2 13 3 9" xfId="18750" xr:uid="{00000000-0005-0000-0000-00005E470000}"/>
    <cellStyle name="Normal 2 3 2 13 3 9 2" xfId="18751" xr:uid="{00000000-0005-0000-0000-00005F470000}"/>
    <cellStyle name="Normal 2 3 2 13 4" xfId="537" xr:uid="{00000000-0005-0000-0000-000060470000}"/>
    <cellStyle name="Normal 2 3 2 13 4 10" xfId="18752" xr:uid="{00000000-0005-0000-0000-000061470000}"/>
    <cellStyle name="Normal 2 3 2 13 4 10 2" xfId="18753" xr:uid="{00000000-0005-0000-0000-000062470000}"/>
    <cellStyle name="Normal 2 3 2 13 4 11" xfId="18754" xr:uid="{00000000-0005-0000-0000-000063470000}"/>
    <cellStyle name="Normal 2 3 2 13 4 11 2" xfId="18755" xr:uid="{00000000-0005-0000-0000-000064470000}"/>
    <cellStyle name="Normal 2 3 2 13 4 12" xfId="18756" xr:uid="{00000000-0005-0000-0000-000065470000}"/>
    <cellStyle name="Normal 2 3 2 13 4 12 2" xfId="18757" xr:uid="{00000000-0005-0000-0000-000066470000}"/>
    <cellStyle name="Normal 2 3 2 13 4 13" xfId="18758" xr:uid="{00000000-0005-0000-0000-000067470000}"/>
    <cellStyle name="Normal 2 3 2 13 4 2" xfId="18759" xr:uid="{00000000-0005-0000-0000-000068470000}"/>
    <cellStyle name="Normal 2 3 2 13 4 2 10" xfId="18760" xr:uid="{00000000-0005-0000-0000-000069470000}"/>
    <cellStyle name="Normal 2 3 2 13 4 2 10 2" xfId="18761" xr:uid="{00000000-0005-0000-0000-00006A470000}"/>
    <cellStyle name="Normal 2 3 2 13 4 2 11" xfId="18762" xr:uid="{00000000-0005-0000-0000-00006B470000}"/>
    <cellStyle name="Normal 2 3 2 13 4 2 11 2" xfId="18763" xr:uid="{00000000-0005-0000-0000-00006C470000}"/>
    <cellStyle name="Normal 2 3 2 13 4 2 12" xfId="18764" xr:uid="{00000000-0005-0000-0000-00006D470000}"/>
    <cellStyle name="Normal 2 3 2 13 4 2 2" xfId="18765" xr:uid="{00000000-0005-0000-0000-00006E470000}"/>
    <cellStyle name="Normal 2 3 2 13 4 2 2 10" xfId="18766" xr:uid="{00000000-0005-0000-0000-00006F470000}"/>
    <cellStyle name="Normal 2 3 2 13 4 2 2 10 2" xfId="18767" xr:uid="{00000000-0005-0000-0000-000070470000}"/>
    <cellStyle name="Normal 2 3 2 13 4 2 2 11" xfId="18768" xr:uid="{00000000-0005-0000-0000-000071470000}"/>
    <cellStyle name="Normal 2 3 2 13 4 2 2 2" xfId="18769" xr:uid="{00000000-0005-0000-0000-000072470000}"/>
    <cellStyle name="Normal 2 3 2 13 4 2 2 2 2" xfId="18770" xr:uid="{00000000-0005-0000-0000-000073470000}"/>
    <cellStyle name="Normal 2 3 2 13 4 2 2 3" xfId="18771" xr:uid="{00000000-0005-0000-0000-000074470000}"/>
    <cellStyle name="Normal 2 3 2 13 4 2 2 3 2" xfId="18772" xr:uid="{00000000-0005-0000-0000-000075470000}"/>
    <cellStyle name="Normal 2 3 2 13 4 2 2 4" xfId="18773" xr:uid="{00000000-0005-0000-0000-000076470000}"/>
    <cellStyle name="Normal 2 3 2 13 4 2 2 4 2" xfId="18774" xr:uid="{00000000-0005-0000-0000-000077470000}"/>
    <cellStyle name="Normal 2 3 2 13 4 2 2 5" xfId="18775" xr:uid="{00000000-0005-0000-0000-000078470000}"/>
    <cellStyle name="Normal 2 3 2 13 4 2 2 5 2" xfId="18776" xr:uid="{00000000-0005-0000-0000-000079470000}"/>
    <cellStyle name="Normal 2 3 2 13 4 2 2 6" xfId="18777" xr:uid="{00000000-0005-0000-0000-00007A470000}"/>
    <cellStyle name="Normal 2 3 2 13 4 2 2 6 2" xfId="18778" xr:uid="{00000000-0005-0000-0000-00007B470000}"/>
    <cellStyle name="Normal 2 3 2 13 4 2 2 7" xfId="18779" xr:uid="{00000000-0005-0000-0000-00007C470000}"/>
    <cellStyle name="Normal 2 3 2 13 4 2 2 7 2" xfId="18780" xr:uid="{00000000-0005-0000-0000-00007D470000}"/>
    <cellStyle name="Normal 2 3 2 13 4 2 2 8" xfId="18781" xr:uid="{00000000-0005-0000-0000-00007E470000}"/>
    <cellStyle name="Normal 2 3 2 13 4 2 2 8 2" xfId="18782" xr:uid="{00000000-0005-0000-0000-00007F470000}"/>
    <cellStyle name="Normal 2 3 2 13 4 2 2 9" xfId="18783" xr:uid="{00000000-0005-0000-0000-000080470000}"/>
    <cellStyle name="Normal 2 3 2 13 4 2 2 9 2" xfId="18784" xr:uid="{00000000-0005-0000-0000-000081470000}"/>
    <cellStyle name="Normal 2 3 2 13 4 2 3" xfId="18785" xr:uid="{00000000-0005-0000-0000-000082470000}"/>
    <cellStyle name="Normal 2 3 2 13 4 2 3 2" xfId="18786" xr:uid="{00000000-0005-0000-0000-000083470000}"/>
    <cellStyle name="Normal 2 3 2 13 4 2 4" xfId="18787" xr:uid="{00000000-0005-0000-0000-000084470000}"/>
    <cellStyle name="Normal 2 3 2 13 4 2 4 2" xfId="18788" xr:uid="{00000000-0005-0000-0000-000085470000}"/>
    <cellStyle name="Normal 2 3 2 13 4 2 5" xfId="18789" xr:uid="{00000000-0005-0000-0000-000086470000}"/>
    <cellStyle name="Normal 2 3 2 13 4 2 5 2" xfId="18790" xr:uid="{00000000-0005-0000-0000-000087470000}"/>
    <cellStyle name="Normal 2 3 2 13 4 2 6" xfId="18791" xr:uid="{00000000-0005-0000-0000-000088470000}"/>
    <cellStyle name="Normal 2 3 2 13 4 2 6 2" xfId="18792" xr:uid="{00000000-0005-0000-0000-000089470000}"/>
    <cellStyle name="Normal 2 3 2 13 4 2 7" xfId="18793" xr:uid="{00000000-0005-0000-0000-00008A470000}"/>
    <cellStyle name="Normal 2 3 2 13 4 2 7 2" xfId="18794" xr:uid="{00000000-0005-0000-0000-00008B470000}"/>
    <cellStyle name="Normal 2 3 2 13 4 2 8" xfId="18795" xr:uid="{00000000-0005-0000-0000-00008C470000}"/>
    <cellStyle name="Normal 2 3 2 13 4 2 8 2" xfId="18796" xr:uid="{00000000-0005-0000-0000-00008D470000}"/>
    <cellStyle name="Normal 2 3 2 13 4 2 9" xfId="18797" xr:uid="{00000000-0005-0000-0000-00008E470000}"/>
    <cellStyle name="Normal 2 3 2 13 4 2 9 2" xfId="18798" xr:uid="{00000000-0005-0000-0000-00008F470000}"/>
    <cellStyle name="Normal 2 3 2 13 4 3" xfId="18799" xr:uid="{00000000-0005-0000-0000-000090470000}"/>
    <cellStyle name="Normal 2 3 2 13 4 3 10" xfId="18800" xr:uid="{00000000-0005-0000-0000-000091470000}"/>
    <cellStyle name="Normal 2 3 2 13 4 3 10 2" xfId="18801" xr:uid="{00000000-0005-0000-0000-000092470000}"/>
    <cellStyle name="Normal 2 3 2 13 4 3 11" xfId="18802" xr:uid="{00000000-0005-0000-0000-000093470000}"/>
    <cellStyle name="Normal 2 3 2 13 4 3 2" xfId="18803" xr:uid="{00000000-0005-0000-0000-000094470000}"/>
    <cellStyle name="Normal 2 3 2 13 4 3 2 2" xfId="18804" xr:uid="{00000000-0005-0000-0000-000095470000}"/>
    <cellStyle name="Normal 2 3 2 13 4 3 3" xfId="18805" xr:uid="{00000000-0005-0000-0000-000096470000}"/>
    <cellStyle name="Normal 2 3 2 13 4 3 3 2" xfId="18806" xr:uid="{00000000-0005-0000-0000-000097470000}"/>
    <cellStyle name="Normal 2 3 2 13 4 3 4" xfId="18807" xr:uid="{00000000-0005-0000-0000-000098470000}"/>
    <cellStyle name="Normal 2 3 2 13 4 3 4 2" xfId="18808" xr:uid="{00000000-0005-0000-0000-000099470000}"/>
    <cellStyle name="Normal 2 3 2 13 4 3 5" xfId="18809" xr:uid="{00000000-0005-0000-0000-00009A470000}"/>
    <cellStyle name="Normal 2 3 2 13 4 3 5 2" xfId="18810" xr:uid="{00000000-0005-0000-0000-00009B470000}"/>
    <cellStyle name="Normal 2 3 2 13 4 3 6" xfId="18811" xr:uid="{00000000-0005-0000-0000-00009C470000}"/>
    <cellStyle name="Normal 2 3 2 13 4 3 6 2" xfId="18812" xr:uid="{00000000-0005-0000-0000-00009D470000}"/>
    <cellStyle name="Normal 2 3 2 13 4 3 7" xfId="18813" xr:uid="{00000000-0005-0000-0000-00009E470000}"/>
    <cellStyle name="Normal 2 3 2 13 4 3 7 2" xfId="18814" xr:uid="{00000000-0005-0000-0000-00009F470000}"/>
    <cellStyle name="Normal 2 3 2 13 4 3 8" xfId="18815" xr:uid="{00000000-0005-0000-0000-0000A0470000}"/>
    <cellStyle name="Normal 2 3 2 13 4 3 8 2" xfId="18816" xr:uid="{00000000-0005-0000-0000-0000A1470000}"/>
    <cellStyle name="Normal 2 3 2 13 4 3 9" xfId="18817" xr:uid="{00000000-0005-0000-0000-0000A2470000}"/>
    <cellStyle name="Normal 2 3 2 13 4 3 9 2" xfId="18818" xr:uid="{00000000-0005-0000-0000-0000A3470000}"/>
    <cellStyle name="Normal 2 3 2 13 4 4" xfId="18819" xr:uid="{00000000-0005-0000-0000-0000A4470000}"/>
    <cellStyle name="Normal 2 3 2 13 4 4 2" xfId="18820" xr:uid="{00000000-0005-0000-0000-0000A5470000}"/>
    <cellStyle name="Normal 2 3 2 13 4 5" xfId="18821" xr:uid="{00000000-0005-0000-0000-0000A6470000}"/>
    <cellStyle name="Normal 2 3 2 13 4 5 2" xfId="18822" xr:uid="{00000000-0005-0000-0000-0000A7470000}"/>
    <cellStyle name="Normal 2 3 2 13 4 6" xfId="18823" xr:uid="{00000000-0005-0000-0000-0000A8470000}"/>
    <cellStyle name="Normal 2 3 2 13 4 6 2" xfId="18824" xr:uid="{00000000-0005-0000-0000-0000A9470000}"/>
    <cellStyle name="Normal 2 3 2 13 4 7" xfId="18825" xr:uid="{00000000-0005-0000-0000-0000AA470000}"/>
    <cellStyle name="Normal 2 3 2 13 4 7 2" xfId="18826" xr:uid="{00000000-0005-0000-0000-0000AB470000}"/>
    <cellStyle name="Normal 2 3 2 13 4 8" xfId="18827" xr:uid="{00000000-0005-0000-0000-0000AC470000}"/>
    <cellStyle name="Normal 2 3 2 13 4 8 2" xfId="18828" xr:uid="{00000000-0005-0000-0000-0000AD470000}"/>
    <cellStyle name="Normal 2 3 2 13 4 9" xfId="18829" xr:uid="{00000000-0005-0000-0000-0000AE470000}"/>
    <cellStyle name="Normal 2 3 2 13 4 9 2" xfId="18830" xr:uid="{00000000-0005-0000-0000-0000AF470000}"/>
    <cellStyle name="Normal 2 3 2 13 5" xfId="538" xr:uid="{00000000-0005-0000-0000-0000B0470000}"/>
    <cellStyle name="Normal 2 3 2 13 5 10" xfId="18831" xr:uid="{00000000-0005-0000-0000-0000B1470000}"/>
    <cellStyle name="Normal 2 3 2 13 5 10 2" xfId="18832" xr:uid="{00000000-0005-0000-0000-0000B2470000}"/>
    <cellStyle name="Normal 2 3 2 13 5 11" xfId="18833" xr:uid="{00000000-0005-0000-0000-0000B3470000}"/>
    <cellStyle name="Normal 2 3 2 13 5 11 2" xfId="18834" xr:uid="{00000000-0005-0000-0000-0000B4470000}"/>
    <cellStyle name="Normal 2 3 2 13 5 12" xfId="18835" xr:uid="{00000000-0005-0000-0000-0000B5470000}"/>
    <cellStyle name="Normal 2 3 2 13 5 12 2" xfId="18836" xr:uid="{00000000-0005-0000-0000-0000B6470000}"/>
    <cellStyle name="Normal 2 3 2 13 5 13" xfId="18837" xr:uid="{00000000-0005-0000-0000-0000B7470000}"/>
    <cellStyle name="Normal 2 3 2 13 5 2" xfId="18838" xr:uid="{00000000-0005-0000-0000-0000B8470000}"/>
    <cellStyle name="Normal 2 3 2 13 5 2 10" xfId="18839" xr:uid="{00000000-0005-0000-0000-0000B9470000}"/>
    <cellStyle name="Normal 2 3 2 13 5 2 10 2" xfId="18840" xr:uid="{00000000-0005-0000-0000-0000BA470000}"/>
    <cellStyle name="Normal 2 3 2 13 5 2 11" xfId="18841" xr:uid="{00000000-0005-0000-0000-0000BB470000}"/>
    <cellStyle name="Normal 2 3 2 13 5 2 11 2" xfId="18842" xr:uid="{00000000-0005-0000-0000-0000BC470000}"/>
    <cellStyle name="Normal 2 3 2 13 5 2 12" xfId="18843" xr:uid="{00000000-0005-0000-0000-0000BD470000}"/>
    <cellStyle name="Normal 2 3 2 13 5 2 2" xfId="18844" xr:uid="{00000000-0005-0000-0000-0000BE470000}"/>
    <cellStyle name="Normal 2 3 2 13 5 2 2 10" xfId="18845" xr:uid="{00000000-0005-0000-0000-0000BF470000}"/>
    <cellStyle name="Normal 2 3 2 13 5 2 2 10 2" xfId="18846" xr:uid="{00000000-0005-0000-0000-0000C0470000}"/>
    <cellStyle name="Normal 2 3 2 13 5 2 2 11" xfId="18847" xr:uid="{00000000-0005-0000-0000-0000C1470000}"/>
    <cellStyle name="Normal 2 3 2 13 5 2 2 2" xfId="18848" xr:uid="{00000000-0005-0000-0000-0000C2470000}"/>
    <cellStyle name="Normal 2 3 2 13 5 2 2 2 2" xfId="18849" xr:uid="{00000000-0005-0000-0000-0000C3470000}"/>
    <cellStyle name="Normal 2 3 2 13 5 2 2 3" xfId="18850" xr:uid="{00000000-0005-0000-0000-0000C4470000}"/>
    <cellStyle name="Normal 2 3 2 13 5 2 2 3 2" xfId="18851" xr:uid="{00000000-0005-0000-0000-0000C5470000}"/>
    <cellStyle name="Normal 2 3 2 13 5 2 2 4" xfId="18852" xr:uid="{00000000-0005-0000-0000-0000C6470000}"/>
    <cellStyle name="Normal 2 3 2 13 5 2 2 4 2" xfId="18853" xr:uid="{00000000-0005-0000-0000-0000C7470000}"/>
    <cellStyle name="Normal 2 3 2 13 5 2 2 5" xfId="18854" xr:uid="{00000000-0005-0000-0000-0000C8470000}"/>
    <cellStyle name="Normal 2 3 2 13 5 2 2 5 2" xfId="18855" xr:uid="{00000000-0005-0000-0000-0000C9470000}"/>
    <cellStyle name="Normal 2 3 2 13 5 2 2 6" xfId="18856" xr:uid="{00000000-0005-0000-0000-0000CA470000}"/>
    <cellStyle name="Normal 2 3 2 13 5 2 2 6 2" xfId="18857" xr:uid="{00000000-0005-0000-0000-0000CB470000}"/>
    <cellStyle name="Normal 2 3 2 13 5 2 2 7" xfId="18858" xr:uid="{00000000-0005-0000-0000-0000CC470000}"/>
    <cellStyle name="Normal 2 3 2 13 5 2 2 7 2" xfId="18859" xr:uid="{00000000-0005-0000-0000-0000CD470000}"/>
    <cellStyle name="Normal 2 3 2 13 5 2 2 8" xfId="18860" xr:uid="{00000000-0005-0000-0000-0000CE470000}"/>
    <cellStyle name="Normal 2 3 2 13 5 2 2 8 2" xfId="18861" xr:uid="{00000000-0005-0000-0000-0000CF470000}"/>
    <cellStyle name="Normal 2 3 2 13 5 2 2 9" xfId="18862" xr:uid="{00000000-0005-0000-0000-0000D0470000}"/>
    <cellStyle name="Normal 2 3 2 13 5 2 2 9 2" xfId="18863" xr:uid="{00000000-0005-0000-0000-0000D1470000}"/>
    <cellStyle name="Normal 2 3 2 13 5 2 3" xfId="18864" xr:uid="{00000000-0005-0000-0000-0000D2470000}"/>
    <cellStyle name="Normal 2 3 2 13 5 2 3 2" xfId="18865" xr:uid="{00000000-0005-0000-0000-0000D3470000}"/>
    <cellStyle name="Normal 2 3 2 13 5 2 4" xfId="18866" xr:uid="{00000000-0005-0000-0000-0000D4470000}"/>
    <cellStyle name="Normal 2 3 2 13 5 2 4 2" xfId="18867" xr:uid="{00000000-0005-0000-0000-0000D5470000}"/>
    <cellStyle name="Normal 2 3 2 13 5 2 5" xfId="18868" xr:uid="{00000000-0005-0000-0000-0000D6470000}"/>
    <cellStyle name="Normal 2 3 2 13 5 2 5 2" xfId="18869" xr:uid="{00000000-0005-0000-0000-0000D7470000}"/>
    <cellStyle name="Normal 2 3 2 13 5 2 6" xfId="18870" xr:uid="{00000000-0005-0000-0000-0000D8470000}"/>
    <cellStyle name="Normal 2 3 2 13 5 2 6 2" xfId="18871" xr:uid="{00000000-0005-0000-0000-0000D9470000}"/>
    <cellStyle name="Normal 2 3 2 13 5 2 7" xfId="18872" xr:uid="{00000000-0005-0000-0000-0000DA470000}"/>
    <cellStyle name="Normal 2 3 2 13 5 2 7 2" xfId="18873" xr:uid="{00000000-0005-0000-0000-0000DB470000}"/>
    <cellStyle name="Normal 2 3 2 13 5 2 8" xfId="18874" xr:uid="{00000000-0005-0000-0000-0000DC470000}"/>
    <cellStyle name="Normal 2 3 2 13 5 2 8 2" xfId="18875" xr:uid="{00000000-0005-0000-0000-0000DD470000}"/>
    <cellStyle name="Normal 2 3 2 13 5 2 9" xfId="18876" xr:uid="{00000000-0005-0000-0000-0000DE470000}"/>
    <cellStyle name="Normal 2 3 2 13 5 2 9 2" xfId="18877" xr:uid="{00000000-0005-0000-0000-0000DF470000}"/>
    <cellStyle name="Normal 2 3 2 13 5 3" xfId="18878" xr:uid="{00000000-0005-0000-0000-0000E0470000}"/>
    <cellStyle name="Normal 2 3 2 13 5 3 10" xfId="18879" xr:uid="{00000000-0005-0000-0000-0000E1470000}"/>
    <cellStyle name="Normal 2 3 2 13 5 3 10 2" xfId="18880" xr:uid="{00000000-0005-0000-0000-0000E2470000}"/>
    <cellStyle name="Normal 2 3 2 13 5 3 11" xfId="18881" xr:uid="{00000000-0005-0000-0000-0000E3470000}"/>
    <cellStyle name="Normal 2 3 2 13 5 3 2" xfId="18882" xr:uid="{00000000-0005-0000-0000-0000E4470000}"/>
    <cellStyle name="Normal 2 3 2 13 5 3 2 2" xfId="18883" xr:uid="{00000000-0005-0000-0000-0000E5470000}"/>
    <cellStyle name="Normal 2 3 2 13 5 3 3" xfId="18884" xr:uid="{00000000-0005-0000-0000-0000E6470000}"/>
    <cellStyle name="Normal 2 3 2 13 5 3 3 2" xfId="18885" xr:uid="{00000000-0005-0000-0000-0000E7470000}"/>
    <cellStyle name="Normal 2 3 2 13 5 3 4" xfId="18886" xr:uid="{00000000-0005-0000-0000-0000E8470000}"/>
    <cellStyle name="Normal 2 3 2 13 5 3 4 2" xfId="18887" xr:uid="{00000000-0005-0000-0000-0000E9470000}"/>
    <cellStyle name="Normal 2 3 2 13 5 3 5" xfId="18888" xr:uid="{00000000-0005-0000-0000-0000EA470000}"/>
    <cellStyle name="Normal 2 3 2 13 5 3 5 2" xfId="18889" xr:uid="{00000000-0005-0000-0000-0000EB470000}"/>
    <cellStyle name="Normal 2 3 2 13 5 3 6" xfId="18890" xr:uid="{00000000-0005-0000-0000-0000EC470000}"/>
    <cellStyle name="Normal 2 3 2 13 5 3 6 2" xfId="18891" xr:uid="{00000000-0005-0000-0000-0000ED470000}"/>
    <cellStyle name="Normal 2 3 2 13 5 3 7" xfId="18892" xr:uid="{00000000-0005-0000-0000-0000EE470000}"/>
    <cellStyle name="Normal 2 3 2 13 5 3 7 2" xfId="18893" xr:uid="{00000000-0005-0000-0000-0000EF470000}"/>
    <cellStyle name="Normal 2 3 2 13 5 3 8" xfId="18894" xr:uid="{00000000-0005-0000-0000-0000F0470000}"/>
    <cellStyle name="Normal 2 3 2 13 5 3 8 2" xfId="18895" xr:uid="{00000000-0005-0000-0000-0000F1470000}"/>
    <cellStyle name="Normal 2 3 2 13 5 3 9" xfId="18896" xr:uid="{00000000-0005-0000-0000-0000F2470000}"/>
    <cellStyle name="Normal 2 3 2 13 5 3 9 2" xfId="18897" xr:uid="{00000000-0005-0000-0000-0000F3470000}"/>
    <cellStyle name="Normal 2 3 2 13 5 4" xfId="18898" xr:uid="{00000000-0005-0000-0000-0000F4470000}"/>
    <cellStyle name="Normal 2 3 2 13 5 4 2" xfId="18899" xr:uid="{00000000-0005-0000-0000-0000F5470000}"/>
    <cellStyle name="Normal 2 3 2 13 5 5" xfId="18900" xr:uid="{00000000-0005-0000-0000-0000F6470000}"/>
    <cellStyle name="Normal 2 3 2 13 5 5 2" xfId="18901" xr:uid="{00000000-0005-0000-0000-0000F7470000}"/>
    <cellStyle name="Normal 2 3 2 13 5 6" xfId="18902" xr:uid="{00000000-0005-0000-0000-0000F8470000}"/>
    <cellStyle name="Normal 2 3 2 13 5 6 2" xfId="18903" xr:uid="{00000000-0005-0000-0000-0000F9470000}"/>
    <cellStyle name="Normal 2 3 2 13 5 7" xfId="18904" xr:uid="{00000000-0005-0000-0000-0000FA470000}"/>
    <cellStyle name="Normal 2 3 2 13 5 7 2" xfId="18905" xr:uid="{00000000-0005-0000-0000-0000FB470000}"/>
    <cellStyle name="Normal 2 3 2 13 5 8" xfId="18906" xr:uid="{00000000-0005-0000-0000-0000FC470000}"/>
    <cellStyle name="Normal 2 3 2 13 5 8 2" xfId="18907" xr:uid="{00000000-0005-0000-0000-0000FD470000}"/>
    <cellStyle name="Normal 2 3 2 13 5 9" xfId="18908" xr:uid="{00000000-0005-0000-0000-0000FE470000}"/>
    <cellStyle name="Normal 2 3 2 13 5 9 2" xfId="18909" xr:uid="{00000000-0005-0000-0000-0000FF470000}"/>
    <cellStyle name="Normal 2 3 2 13 6" xfId="539" xr:uid="{00000000-0005-0000-0000-000000480000}"/>
    <cellStyle name="Normal 2 3 2 14" xfId="540" xr:uid="{00000000-0005-0000-0000-000001480000}"/>
    <cellStyle name="Normal 2 3 2 14 2" xfId="541" xr:uid="{00000000-0005-0000-0000-000002480000}"/>
    <cellStyle name="Normal 2 3 2 15" xfId="542" xr:uid="{00000000-0005-0000-0000-000003480000}"/>
    <cellStyle name="Normal 2 3 2 15 2" xfId="543" xr:uid="{00000000-0005-0000-0000-000004480000}"/>
    <cellStyle name="Normal 2 3 2 16" xfId="544" xr:uid="{00000000-0005-0000-0000-000005480000}"/>
    <cellStyle name="Normal 2 3 2 16 2" xfId="545" xr:uid="{00000000-0005-0000-0000-000006480000}"/>
    <cellStyle name="Normal 2 3 2 17" xfId="18910" xr:uid="{00000000-0005-0000-0000-000007480000}"/>
    <cellStyle name="Normal 2 3 2 17 10" xfId="18911" xr:uid="{00000000-0005-0000-0000-000008480000}"/>
    <cellStyle name="Normal 2 3 2 17 10 2" xfId="18912" xr:uid="{00000000-0005-0000-0000-000009480000}"/>
    <cellStyle name="Normal 2 3 2 17 11" xfId="18913" xr:uid="{00000000-0005-0000-0000-00000A480000}"/>
    <cellStyle name="Normal 2 3 2 17 11 2" xfId="18914" xr:uid="{00000000-0005-0000-0000-00000B480000}"/>
    <cellStyle name="Normal 2 3 2 17 12" xfId="18915" xr:uid="{00000000-0005-0000-0000-00000C480000}"/>
    <cellStyle name="Normal 2 3 2 17 12 2" xfId="18916" xr:uid="{00000000-0005-0000-0000-00000D480000}"/>
    <cellStyle name="Normal 2 3 2 17 13" xfId="18917" xr:uid="{00000000-0005-0000-0000-00000E480000}"/>
    <cellStyle name="Normal 2 3 2 17 2" xfId="18918" xr:uid="{00000000-0005-0000-0000-00000F480000}"/>
    <cellStyle name="Normal 2 3 2 17 2 10" xfId="18919" xr:uid="{00000000-0005-0000-0000-000010480000}"/>
    <cellStyle name="Normal 2 3 2 17 2 10 2" xfId="18920" xr:uid="{00000000-0005-0000-0000-000011480000}"/>
    <cellStyle name="Normal 2 3 2 17 2 11" xfId="18921" xr:uid="{00000000-0005-0000-0000-000012480000}"/>
    <cellStyle name="Normal 2 3 2 17 2 11 2" xfId="18922" xr:uid="{00000000-0005-0000-0000-000013480000}"/>
    <cellStyle name="Normal 2 3 2 17 2 12" xfId="18923" xr:uid="{00000000-0005-0000-0000-000014480000}"/>
    <cellStyle name="Normal 2 3 2 17 2 2" xfId="18924" xr:uid="{00000000-0005-0000-0000-000015480000}"/>
    <cellStyle name="Normal 2 3 2 17 2 2 10" xfId="18925" xr:uid="{00000000-0005-0000-0000-000016480000}"/>
    <cellStyle name="Normal 2 3 2 17 2 2 10 2" xfId="18926" xr:uid="{00000000-0005-0000-0000-000017480000}"/>
    <cellStyle name="Normal 2 3 2 17 2 2 11" xfId="18927" xr:uid="{00000000-0005-0000-0000-000018480000}"/>
    <cellStyle name="Normal 2 3 2 17 2 2 2" xfId="18928" xr:uid="{00000000-0005-0000-0000-000019480000}"/>
    <cellStyle name="Normal 2 3 2 17 2 2 2 2" xfId="18929" xr:uid="{00000000-0005-0000-0000-00001A480000}"/>
    <cellStyle name="Normal 2 3 2 17 2 2 3" xfId="18930" xr:uid="{00000000-0005-0000-0000-00001B480000}"/>
    <cellStyle name="Normal 2 3 2 17 2 2 3 2" xfId="18931" xr:uid="{00000000-0005-0000-0000-00001C480000}"/>
    <cellStyle name="Normal 2 3 2 17 2 2 4" xfId="18932" xr:uid="{00000000-0005-0000-0000-00001D480000}"/>
    <cellStyle name="Normal 2 3 2 17 2 2 4 2" xfId="18933" xr:uid="{00000000-0005-0000-0000-00001E480000}"/>
    <cellStyle name="Normal 2 3 2 17 2 2 5" xfId="18934" xr:uid="{00000000-0005-0000-0000-00001F480000}"/>
    <cellStyle name="Normal 2 3 2 17 2 2 5 2" xfId="18935" xr:uid="{00000000-0005-0000-0000-000020480000}"/>
    <cellStyle name="Normal 2 3 2 17 2 2 6" xfId="18936" xr:uid="{00000000-0005-0000-0000-000021480000}"/>
    <cellStyle name="Normal 2 3 2 17 2 2 6 2" xfId="18937" xr:uid="{00000000-0005-0000-0000-000022480000}"/>
    <cellStyle name="Normal 2 3 2 17 2 2 7" xfId="18938" xr:uid="{00000000-0005-0000-0000-000023480000}"/>
    <cellStyle name="Normal 2 3 2 17 2 2 7 2" xfId="18939" xr:uid="{00000000-0005-0000-0000-000024480000}"/>
    <cellStyle name="Normal 2 3 2 17 2 2 8" xfId="18940" xr:uid="{00000000-0005-0000-0000-000025480000}"/>
    <cellStyle name="Normal 2 3 2 17 2 2 8 2" xfId="18941" xr:uid="{00000000-0005-0000-0000-000026480000}"/>
    <cellStyle name="Normal 2 3 2 17 2 2 9" xfId="18942" xr:uid="{00000000-0005-0000-0000-000027480000}"/>
    <cellStyle name="Normal 2 3 2 17 2 2 9 2" xfId="18943" xr:uid="{00000000-0005-0000-0000-000028480000}"/>
    <cellStyle name="Normal 2 3 2 17 2 3" xfId="18944" xr:uid="{00000000-0005-0000-0000-000029480000}"/>
    <cellStyle name="Normal 2 3 2 17 2 3 2" xfId="18945" xr:uid="{00000000-0005-0000-0000-00002A480000}"/>
    <cellStyle name="Normal 2 3 2 17 2 4" xfId="18946" xr:uid="{00000000-0005-0000-0000-00002B480000}"/>
    <cellStyle name="Normal 2 3 2 17 2 4 2" xfId="18947" xr:uid="{00000000-0005-0000-0000-00002C480000}"/>
    <cellStyle name="Normal 2 3 2 17 2 5" xfId="18948" xr:uid="{00000000-0005-0000-0000-00002D480000}"/>
    <cellStyle name="Normal 2 3 2 17 2 5 2" xfId="18949" xr:uid="{00000000-0005-0000-0000-00002E480000}"/>
    <cellStyle name="Normal 2 3 2 17 2 6" xfId="18950" xr:uid="{00000000-0005-0000-0000-00002F480000}"/>
    <cellStyle name="Normal 2 3 2 17 2 6 2" xfId="18951" xr:uid="{00000000-0005-0000-0000-000030480000}"/>
    <cellStyle name="Normal 2 3 2 17 2 7" xfId="18952" xr:uid="{00000000-0005-0000-0000-000031480000}"/>
    <cellStyle name="Normal 2 3 2 17 2 7 2" xfId="18953" xr:uid="{00000000-0005-0000-0000-000032480000}"/>
    <cellStyle name="Normal 2 3 2 17 2 8" xfId="18954" xr:uid="{00000000-0005-0000-0000-000033480000}"/>
    <cellStyle name="Normal 2 3 2 17 2 8 2" xfId="18955" xr:uid="{00000000-0005-0000-0000-000034480000}"/>
    <cellStyle name="Normal 2 3 2 17 2 9" xfId="18956" xr:uid="{00000000-0005-0000-0000-000035480000}"/>
    <cellStyle name="Normal 2 3 2 17 2 9 2" xfId="18957" xr:uid="{00000000-0005-0000-0000-000036480000}"/>
    <cellStyle name="Normal 2 3 2 17 3" xfId="18958" xr:uid="{00000000-0005-0000-0000-000037480000}"/>
    <cellStyle name="Normal 2 3 2 17 3 10" xfId="18959" xr:uid="{00000000-0005-0000-0000-000038480000}"/>
    <cellStyle name="Normal 2 3 2 17 3 10 2" xfId="18960" xr:uid="{00000000-0005-0000-0000-000039480000}"/>
    <cellStyle name="Normal 2 3 2 17 3 11" xfId="18961" xr:uid="{00000000-0005-0000-0000-00003A480000}"/>
    <cellStyle name="Normal 2 3 2 17 3 2" xfId="18962" xr:uid="{00000000-0005-0000-0000-00003B480000}"/>
    <cellStyle name="Normal 2 3 2 17 3 2 2" xfId="18963" xr:uid="{00000000-0005-0000-0000-00003C480000}"/>
    <cellStyle name="Normal 2 3 2 17 3 3" xfId="18964" xr:uid="{00000000-0005-0000-0000-00003D480000}"/>
    <cellStyle name="Normal 2 3 2 17 3 3 2" xfId="18965" xr:uid="{00000000-0005-0000-0000-00003E480000}"/>
    <cellStyle name="Normal 2 3 2 17 3 4" xfId="18966" xr:uid="{00000000-0005-0000-0000-00003F480000}"/>
    <cellStyle name="Normal 2 3 2 17 3 4 2" xfId="18967" xr:uid="{00000000-0005-0000-0000-000040480000}"/>
    <cellStyle name="Normal 2 3 2 17 3 5" xfId="18968" xr:uid="{00000000-0005-0000-0000-000041480000}"/>
    <cellStyle name="Normal 2 3 2 17 3 5 2" xfId="18969" xr:uid="{00000000-0005-0000-0000-000042480000}"/>
    <cellStyle name="Normal 2 3 2 17 3 6" xfId="18970" xr:uid="{00000000-0005-0000-0000-000043480000}"/>
    <cellStyle name="Normal 2 3 2 17 3 6 2" xfId="18971" xr:uid="{00000000-0005-0000-0000-000044480000}"/>
    <cellStyle name="Normal 2 3 2 17 3 7" xfId="18972" xr:uid="{00000000-0005-0000-0000-000045480000}"/>
    <cellStyle name="Normal 2 3 2 17 3 7 2" xfId="18973" xr:uid="{00000000-0005-0000-0000-000046480000}"/>
    <cellStyle name="Normal 2 3 2 17 3 8" xfId="18974" xr:uid="{00000000-0005-0000-0000-000047480000}"/>
    <cellStyle name="Normal 2 3 2 17 3 8 2" xfId="18975" xr:uid="{00000000-0005-0000-0000-000048480000}"/>
    <cellStyle name="Normal 2 3 2 17 3 9" xfId="18976" xr:uid="{00000000-0005-0000-0000-000049480000}"/>
    <cellStyle name="Normal 2 3 2 17 3 9 2" xfId="18977" xr:uid="{00000000-0005-0000-0000-00004A480000}"/>
    <cellStyle name="Normal 2 3 2 17 4" xfId="18978" xr:uid="{00000000-0005-0000-0000-00004B480000}"/>
    <cellStyle name="Normal 2 3 2 17 4 2" xfId="18979" xr:uid="{00000000-0005-0000-0000-00004C480000}"/>
    <cellStyle name="Normal 2 3 2 17 5" xfId="18980" xr:uid="{00000000-0005-0000-0000-00004D480000}"/>
    <cellStyle name="Normal 2 3 2 17 5 2" xfId="18981" xr:uid="{00000000-0005-0000-0000-00004E480000}"/>
    <cellStyle name="Normal 2 3 2 17 6" xfId="18982" xr:uid="{00000000-0005-0000-0000-00004F480000}"/>
    <cellStyle name="Normal 2 3 2 17 6 2" xfId="18983" xr:uid="{00000000-0005-0000-0000-000050480000}"/>
    <cellStyle name="Normal 2 3 2 17 7" xfId="18984" xr:uid="{00000000-0005-0000-0000-000051480000}"/>
    <cellStyle name="Normal 2 3 2 17 7 2" xfId="18985" xr:uid="{00000000-0005-0000-0000-000052480000}"/>
    <cellStyle name="Normal 2 3 2 17 8" xfId="18986" xr:uid="{00000000-0005-0000-0000-000053480000}"/>
    <cellStyle name="Normal 2 3 2 17 8 2" xfId="18987" xr:uid="{00000000-0005-0000-0000-000054480000}"/>
    <cellStyle name="Normal 2 3 2 17 9" xfId="18988" xr:uid="{00000000-0005-0000-0000-000055480000}"/>
    <cellStyle name="Normal 2 3 2 17 9 2" xfId="18989" xr:uid="{00000000-0005-0000-0000-000056480000}"/>
    <cellStyle name="Normal 2 3 2 18" xfId="18990" xr:uid="{00000000-0005-0000-0000-000057480000}"/>
    <cellStyle name="Normal 2 3 2 19" xfId="18991" xr:uid="{00000000-0005-0000-0000-000058480000}"/>
    <cellStyle name="Normal 2 3 2 2" xfId="546" xr:uid="{00000000-0005-0000-0000-000059480000}"/>
    <cellStyle name="Normal 2 3 2 2 10" xfId="547" xr:uid="{00000000-0005-0000-0000-00005A480000}"/>
    <cellStyle name="Normal 2 3 2 2 2" xfId="548" xr:uid="{00000000-0005-0000-0000-00005B480000}"/>
    <cellStyle name="Normal 2 3 2 2 2 10" xfId="18992" xr:uid="{00000000-0005-0000-0000-00005C480000}"/>
    <cellStyle name="Normal 2 3 2 2 2 10 10" xfId="18993" xr:uid="{00000000-0005-0000-0000-00005D480000}"/>
    <cellStyle name="Normal 2 3 2 2 2 10 10 2" xfId="18994" xr:uid="{00000000-0005-0000-0000-00005E480000}"/>
    <cellStyle name="Normal 2 3 2 2 2 10 11" xfId="18995" xr:uid="{00000000-0005-0000-0000-00005F480000}"/>
    <cellStyle name="Normal 2 3 2 2 2 10 11 2" xfId="18996" xr:uid="{00000000-0005-0000-0000-000060480000}"/>
    <cellStyle name="Normal 2 3 2 2 2 10 12" xfId="18997" xr:uid="{00000000-0005-0000-0000-000061480000}"/>
    <cellStyle name="Normal 2 3 2 2 2 10 2" xfId="18998" xr:uid="{00000000-0005-0000-0000-000062480000}"/>
    <cellStyle name="Normal 2 3 2 2 2 10 2 10" xfId="18999" xr:uid="{00000000-0005-0000-0000-000063480000}"/>
    <cellStyle name="Normal 2 3 2 2 2 10 2 10 2" xfId="19000" xr:uid="{00000000-0005-0000-0000-000064480000}"/>
    <cellStyle name="Normal 2 3 2 2 2 10 2 11" xfId="19001" xr:uid="{00000000-0005-0000-0000-000065480000}"/>
    <cellStyle name="Normal 2 3 2 2 2 10 2 2" xfId="19002" xr:uid="{00000000-0005-0000-0000-000066480000}"/>
    <cellStyle name="Normal 2 3 2 2 2 10 2 2 2" xfId="19003" xr:uid="{00000000-0005-0000-0000-000067480000}"/>
    <cellStyle name="Normal 2 3 2 2 2 10 2 3" xfId="19004" xr:uid="{00000000-0005-0000-0000-000068480000}"/>
    <cellStyle name="Normal 2 3 2 2 2 10 2 3 2" xfId="19005" xr:uid="{00000000-0005-0000-0000-000069480000}"/>
    <cellStyle name="Normal 2 3 2 2 2 10 2 4" xfId="19006" xr:uid="{00000000-0005-0000-0000-00006A480000}"/>
    <cellStyle name="Normal 2 3 2 2 2 10 2 4 2" xfId="19007" xr:uid="{00000000-0005-0000-0000-00006B480000}"/>
    <cellStyle name="Normal 2 3 2 2 2 10 2 5" xfId="19008" xr:uid="{00000000-0005-0000-0000-00006C480000}"/>
    <cellStyle name="Normal 2 3 2 2 2 10 2 5 2" xfId="19009" xr:uid="{00000000-0005-0000-0000-00006D480000}"/>
    <cellStyle name="Normal 2 3 2 2 2 10 2 6" xfId="19010" xr:uid="{00000000-0005-0000-0000-00006E480000}"/>
    <cellStyle name="Normal 2 3 2 2 2 10 2 6 2" xfId="19011" xr:uid="{00000000-0005-0000-0000-00006F480000}"/>
    <cellStyle name="Normal 2 3 2 2 2 10 2 7" xfId="19012" xr:uid="{00000000-0005-0000-0000-000070480000}"/>
    <cellStyle name="Normal 2 3 2 2 2 10 2 7 2" xfId="19013" xr:uid="{00000000-0005-0000-0000-000071480000}"/>
    <cellStyle name="Normal 2 3 2 2 2 10 2 8" xfId="19014" xr:uid="{00000000-0005-0000-0000-000072480000}"/>
    <cellStyle name="Normal 2 3 2 2 2 10 2 8 2" xfId="19015" xr:uid="{00000000-0005-0000-0000-000073480000}"/>
    <cellStyle name="Normal 2 3 2 2 2 10 2 9" xfId="19016" xr:uid="{00000000-0005-0000-0000-000074480000}"/>
    <cellStyle name="Normal 2 3 2 2 2 10 2 9 2" xfId="19017" xr:uid="{00000000-0005-0000-0000-000075480000}"/>
    <cellStyle name="Normal 2 3 2 2 2 10 3" xfId="19018" xr:uid="{00000000-0005-0000-0000-000076480000}"/>
    <cellStyle name="Normal 2 3 2 2 2 10 3 2" xfId="19019" xr:uid="{00000000-0005-0000-0000-000077480000}"/>
    <cellStyle name="Normal 2 3 2 2 2 10 4" xfId="19020" xr:uid="{00000000-0005-0000-0000-000078480000}"/>
    <cellStyle name="Normal 2 3 2 2 2 10 4 2" xfId="19021" xr:uid="{00000000-0005-0000-0000-000079480000}"/>
    <cellStyle name="Normal 2 3 2 2 2 10 5" xfId="19022" xr:uid="{00000000-0005-0000-0000-00007A480000}"/>
    <cellStyle name="Normal 2 3 2 2 2 10 5 2" xfId="19023" xr:uid="{00000000-0005-0000-0000-00007B480000}"/>
    <cellStyle name="Normal 2 3 2 2 2 10 6" xfId="19024" xr:uid="{00000000-0005-0000-0000-00007C480000}"/>
    <cellStyle name="Normal 2 3 2 2 2 10 6 2" xfId="19025" xr:uid="{00000000-0005-0000-0000-00007D480000}"/>
    <cellStyle name="Normal 2 3 2 2 2 10 7" xfId="19026" xr:uid="{00000000-0005-0000-0000-00007E480000}"/>
    <cellStyle name="Normal 2 3 2 2 2 10 7 2" xfId="19027" xr:uid="{00000000-0005-0000-0000-00007F480000}"/>
    <cellStyle name="Normal 2 3 2 2 2 10 8" xfId="19028" xr:uid="{00000000-0005-0000-0000-000080480000}"/>
    <cellStyle name="Normal 2 3 2 2 2 10 8 2" xfId="19029" xr:uid="{00000000-0005-0000-0000-000081480000}"/>
    <cellStyle name="Normal 2 3 2 2 2 10 9" xfId="19030" xr:uid="{00000000-0005-0000-0000-000082480000}"/>
    <cellStyle name="Normal 2 3 2 2 2 10 9 2" xfId="19031" xr:uid="{00000000-0005-0000-0000-000083480000}"/>
    <cellStyle name="Normal 2 3 2 2 2 11" xfId="19032" xr:uid="{00000000-0005-0000-0000-000084480000}"/>
    <cellStyle name="Normal 2 3 2 2 2 11 10" xfId="19033" xr:uid="{00000000-0005-0000-0000-000085480000}"/>
    <cellStyle name="Normal 2 3 2 2 2 11 10 2" xfId="19034" xr:uid="{00000000-0005-0000-0000-000086480000}"/>
    <cellStyle name="Normal 2 3 2 2 2 11 11" xfId="19035" xr:uid="{00000000-0005-0000-0000-000087480000}"/>
    <cellStyle name="Normal 2 3 2 2 2 11 2" xfId="19036" xr:uid="{00000000-0005-0000-0000-000088480000}"/>
    <cellStyle name="Normal 2 3 2 2 2 11 2 2" xfId="19037" xr:uid="{00000000-0005-0000-0000-000089480000}"/>
    <cellStyle name="Normal 2 3 2 2 2 11 3" xfId="19038" xr:uid="{00000000-0005-0000-0000-00008A480000}"/>
    <cellStyle name="Normal 2 3 2 2 2 11 3 2" xfId="19039" xr:uid="{00000000-0005-0000-0000-00008B480000}"/>
    <cellStyle name="Normal 2 3 2 2 2 11 4" xfId="19040" xr:uid="{00000000-0005-0000-0000-00008C480000}"/>
    <cellStyle name="Normal 2 3 2 2 2 11 4 2" xfId="19041" xr:uid="{00000000-0005-0000-0000-00008D480000}"/>
    <cellStyle name="Normal 2 3 2 2 2 11 5" xfId="19042" xr:uid="{00000000-0005-0000-0000-00008E480000}"/>
    <cellStyle name="Normal 2 3 2 2 2 11 5 2" xfId="19043" xr:uid="{00000000-0005-0000-0000-00008F480000}"/>
    <cellStyle name="Normal 2 3 2 2 2 11 6" xfId="19044" xr:uid="{00000000-0005-0000-0000-000090480000}"/>
    <cellStyle name="Normal 2 3 2 2 2 11 6 2" xfId="19045" xr:uid="{00000000-0005-0000-0000-000091480000}"/>
    <cellStyle name="Normal 2 3 2 2 2 11 7" xfId="19046" xr:uid="{00000000-0005-0000-0000-000092480000}"/>
    <cellStyle name="Normal 2 3 2 2 2 11 7 2" xfId="19047" xr:uid="{00000000-0005-0000-0000-000093480000}"/>
    <cellStyle name="Normal 2 3 2 2 2 11 8" xfId="19048" xr:uid="{00000000-0005-0000-0000-000094480000}"/>
    <cellStyle name="Normal 2 3 2 2 2 11 8 2" xfId="19049" xr:uid="{00000000-0005-0000-0000-000095480000}"/>
    <cellStyle name="Normal 2 3 2 2 2 11 9" xfId="19050" xr:uid="{00000000-0005-0000-0000-000096480000}"/>
    <cellStyle name="Normal 2 3 2 2 2 11 9 2" xfId="19051" xr:uid="{00000000-0005-0000-0000-000097480000}"/>
    <cellStyle name="Normal 2 3 2 2 2 12" xfId="19052" xr:uid="{00000000-0005-0000-0000-000098480000}"/>
    <cellStyle name="Normal 2 3 2 2 2 12 2" xfId="19053" xr:uid="{00000000-0005-0000-0000-000099480000}"/>
    <cellStyle name="Normal 2 3 2 2 2 13" xfId="19054" xr:uid="{00000000-0005-0000-0000-00009A480000}"/>
    <cellStyle name="Normal 2 3 2 2 2 13 2" xfId="19055" xr:uid="{00000000-0005-0000-0000-00009B480000}"/>
    <cellStyle name="Normal 2 3 2 2 2 14" xfId="19056" xr:uid="{00000000-0005-0000-0000-00009C480000}"/>
    <cellStyle name="Normal 2 3 2 2 2 14 2" xfId="19057" xr:uid="{00000000-0005-0000-0000-00009D480000}"/>
    <cellStyle name="Normal 2 3 2 2 2 15" xfId="19058" xr:uid="{00000000-0005-0000-0000-00009E480000}"/>
    <cellStyle name="Normal 2 3 2 2 2 15 2" xfId="19059" xr:uid="{00000000-0005-0000-0000-00009F480000}"/>
    <cellStyle name="Normal 2 3 2 2 2 16" xfId="19060" xr:uid="{00000000-0005-0000-0000-0000A0480000}"/>
    <cellStyle name="Normal 2 3 2 2 2 16 2" xfId="19061" xr:uid="{00000000-0005-0000-0000-0000A1480000}"/>
    <cellStyle name="Normal 2 3 2 2 2 17" xfId="19062" xr:uid="{00000000-0005-0000-0000-0000A2480000}"/>
    <cellStyle name="Normal 2 3 2 2 2 17 2" xfId="19063" xr:uid="{00000000-0005-0000-0000-0000A3480000}"/>
    <cellStyle name="Normal 2 3 2 2 2 18" xfId="19064" xr:uid="{00000000-0005-0000-0000-0000A4480000}"/>
    <cellStyle name="Normal 2 3 2 2 2 18 2" xfId="19065" xr:uid="{00000000-0005-0000-0000-0000A5480000}"/>
    <cellStyle name="Normal 2 3 2 2 2 19" xfId="19066" xr:uid="{00000000-0005-0000-0000-0000A6480000}"/>
    <cellStyle name="Normal 2 3 2 2 2 19 2" xfId="19067" xr:uid="{00000000-0005-0000-0000-0000A7480000}"/>
    <cellStyle name="Normal 2 3 2 2 2 2" xfId="549" xr:uid="{00000000-0005-0000-0000-0000A8480000}"/>
    <cellStyle name="Normal 2 3 2 2 2 2 2" xfId="550" xr:uid="{00000000-0005-0000-0000-0000A9480000}"/>
    <cellStyle name="Normal 2 3 2 2 2 2 2 10" xfId="19068" xr:uid="{00000000-0005-0000-0000-0000AA480000}"/>
    <cellStyle name="Normal 2 3 2 2 2 2 2 10 2" xfId="19069" xr:uid="{00000000-0005-0000-0000-0000AB480000}"/>
    <cellStyle name="Normal 2 3 2 2 2 2 2 11" xfId="19070" xr:uid="{00000000-0005-0000-0000-0000AC480000}"/>
    <cellStyle name="Normal 2 3 2 2 2 2 2 11 2" xfId="19071" xr:uid="{00000000-0005-0000-0000-0000AD480000}"/>
    <cellStyle name="Normal 2 3 2 2 2 2 2 12" xfId="19072" xr:uid="{00000000-0005-0000-0000-0000AE480000}"/>
    <cellStyle name="Normal 2 3 2 2 2 2 2 12 2" xfId="19073" xr:uid="{00000000-0005-0000-0000-0000AF480000}"/>
    <cellStyle name="Normal 2 3 2 2 2 2 2 13" xfId="19074" xr:uid="{00000000-0005-0000-0000-0000B0480000}"/>
    <cellStyle name="Normal 2 3 2 2 2 2 2 13 2" xfId="19075" xr:uid="{00000000-0005-0000-0000-0000B1480000}"/>
    <cellStyle name="Normal 2 3 2 2 2 2 2 14" xfId="19076" xr:uid="{00000000-0005-0000-0000-0000B2480000}"/>
    <cellStyle name="Normal 2 3 2 2 2 2 2 14 2" xfId="19077" xr:uid="{00000000-0005-0000-0000-0000B3480000}"/>
    <cellStyle name="Normal 2 3 2 2 2 2 2 15" xfId="19078" xr:uid="{00000000-0005-0000-0000-0000B4480000}"/>
    <cellStyle name="Normal 2 3 2 2 2 2 2 15 2" xfId="19079" xr:uid="{00000000-0005-0000-0000-0000B5480000}"/>
    <cellStyle name="Normal 2 3 2 2 2 2 2 16" xfId="19080" xr:uid="{00000000-0005-0000-0000-0000B6480000}"/>
    <cellStyle name="Normal 2 3 2 2 2 2 2 16 2" xfId="19081" xr:uid="{00000000-0005-0000-0000-0000B7480000}"/>
    <cellStyle name="Normal 2 3 2 2 2 2 2 17" xfId="19082" xr:uid="{00000000-0005-0000-0000-0000B8480000}"/>
    <cellStyle name="Normal 2 3 2 2 2 2 2 2" xfId="551" xr:uid="{00000000-0005-0000-0000-0000B9480000}"/>
    <cellStyle name="Normal 2 3 2 2 2 2 2 2 2" xfId="552" xr:uid="{00000000-0005-0000-0000-0000BA480000}"/>
    <cellStyle name="Normal 2 3 2 2 2 2 2 2 2 10" xfId="19083" xr:uid="{00000000-0005-0000-0000-0000BB480000}"/>
    <cellStyle name="Normal 2 3 2 2 2 2 2 2 2 10 2" xfId="19084" xr:uid="{00000000-0005-0000-0000-0000BC480000}"/>
    <cellStyle name="Normal 2 3 2 2 2 2 2 2 2 11" xfId="19085" xr:uid="{00000000-0005-0000-0000-0000BD480000}"/>
    <cellStyle name="Normal 2 3 2 2 2 2 2 2 2 11 2" xfId="19086" xr:uid="{00000000-0005-0000-0000-0000BE480000}"/>
    <cellStyle name="Normal 2 3 2 2 2 2 2 2 2 12" xfId="19087" xr:uid="{00000000-0005-0000-0000-0000BF480000}"/>
    <cellStyle name="Normal 2 3 2 2 2 2 2 2 2 12 2" xfId="19088" xr:uid="{00000000-0005-0000-0000-0000C0480000}"/>
    <cellStyle name="Normal 2 3 2 2 2 2 2 2 2 13" xfId="19089" xr:uid="{00000000-0005-0000-0000-0000C1480000}"/>
    <cellStyle name="Normal 2 3 2 2 2 2 2 2 2 2" xfId="19090" xr:uid="{00000000-0005-0000-0000-0000C2480000}"/>
    <cellStyle name="Normal 2 3 2 2 2 2 2 2 2 2 10" xfId="19091" xr:uid="{00000000-0005-0000-0000-0000C3480000}"/>
    <cellStyle name="Normal 2 3 2 2 2 2 2 2 2 2 10 2" xfId="19092" xr:uid="{00000000-0005-0000-0000-0000C4480000}"/>
    <cellStyle name="Normal 2 3 2 2 2 2 2 2 2 2 11" xfId="19093" xr:uid="{00000000-0005-0000-0000-0000C5480000}"/>
    <cellStyle name="Normal 2 3 2 2 2 2 2 2 2 2 11 2" xfId="19094" xr:uid="{00000000-0005-0000-0000-0000C6480000}"/>
    <cellStyle name="Normal 2 3 2 2 2 2 2 2 2 2 12" xfId="19095" xr:uid="{00000000-0005-0000-0000-0000C7480000}"/>
    <cellStyle name="Normal 2 3 2 2 2 2 2 2 2 2 2" xfId="19096" xr:uid="{00000000-0005-0000-0000-0000C8480000}"/>
    <cellStyle name="Normal 2 3 2 2 2 2 2 2 2 2 2 10" xfId="19097" xr:uid="{00000000-0005-0000-0000-0000C9480000}"/>
    <cellStyle name="Normal 2 3 2 2 2 2 2 2 2 2 2 10 2" xfId="19098" xr:uid="{00000000-0005-0000-0000-0000CA480000}"/>
    <cellStyle name="Normal 2 3 2 2 2 2 2 2 2 2 2 11" xfId="19099" xr:uid="{00000000-0005-0000-0000-0000CB480000}"/>
    <cellStyle name="Normal 2 3 2 2 2 2 2 2 2 2 2 2" xfId="19100" xr:uid="{00000000-0005-0000-0000-0000CC480000}"/>
    <cellStyle name="Normal 2 3 2 2 2 2 2 2 2 2 2 2 2" xfId="19101" xr:uid="{00000000-0005-0000-0000-0000CD480000}"/>
    <cellStyle name="Normal 2 3 2 2 2 2 2 2 2 2 2 3" xfId="19102" xr:uid="{00000000-0005-0000-0000-0000CE480000}"/>
    <cellStyle name="Normal 2 3 2 2 2 2 2 2 2 2 2 3 2" xfId="19103" xr:uid="{00000000-0005-0000-0000-0000CF480000}"/>
    <cellStyle name="Normal 2 3 2 2 2 2 2 2 2 2 2 4" xfId="19104" xr:uid="{00000000-0005-0000-0000-0000D0480000}"/>
    <cellStyle name="Normal 2 3 2 2 2 2 2 2 2 2 2 4 2" xfId="19105" xr:uid="{00000000-0005-0000-0000-0000D1480000}"/>
    <cellStyle name="Normal 2 3 2 2 2 2 2 2 2 2 2 5" xfId="19106" xr:uid="{00000000-0005-0000-0000-0000D2480000}"/>
    <cellStyle name="Normal 2 3 2 2 2 2 2 2 2 2 2 5 2" xfId="19107" xr:uid="{00000000-0005-0000-0000-0000D3480000}"/>
    <cellStyle name="Normal 2 3 2 2 2 2 2 2 2 2 2 6" xfId="19108" xr:uid="{00000000-0005-0000-0000-0000D4480000}"/>
    <cellStyle name="Normal 2 3 2 2 2 2 2 2 2 2 2 6 2" xfId="19109" xr:uid="{00000000-0005-0000-0000-0000D5480000}"/>
    <cellStyle name="Normal 2 3 2 2 2 2 2 2 2 2 2 7" xfId="19110" xr:uid="{00000000-0005-0000-0000-0000D6480000}"/>
    <cellStyle name="Normal 2 3 2 2 2 2 2 2 2 2 2 7 2" xfId="19111" xr:uid="{00000000-0005-0000-0000-0000D7480000}"/>
    <cellStyle name="Normal 2 3 2 2 2 2 2 2 2 2 2 8" xfId="19112" xr:uid="{00000000-0005-0000-0000-0000D8480000}"/>
    <cellStyle name="Normal 2 3 2 2 2 2 2 2 2 2 2 8 2" xfId="19113" xr:uid="{00000000-0005-0000-0000-0000D9480000}"/>
    <cellStyle name="Normal 2 3 2 2 2 2 2 2 2 2 2 9" xfId="19114" xr:uid="{00000000-0005-0000-0000-0000DA480000}"/>
    <cellStyle name="Normal 2 3 2 2 2 2 2 2 2 2 2 9 2" xfId="19115" xr:uid="{00000000-0005-0000-0000-0000DB480000}"/>
    <cellStyle name="Normal 2 3 2 2 2 2 2 2 2 2 3" xfId="19116" xr:uid="{00000000-0005-0000-0000-0000DC480000}"/>
    <cellStyle name="Normal 2 3 2 2 2 2 2 2 2 2 3 2" xfId="19117" xr:uid="{00000000-0005-0000-0000-0000DD480000}"/>
    <cellStyle name="Normal 2 3 2 2 2 2 2 2 2 2 4" xfId="19118" xr:uid="{00000000-0005-0000-0000-0000DE480000}"/>
    <cellStyle name="Normal 2 3 2 2 2 2 2 2 2 2 4 2" xfId="19119" xr:uid="{00000000-0005-0000-0000-0000DF480000}"/>
    <cellStyle name="Normal 2 3 2 2 2 2 2 2 2 2 5" xfId="19120" xr:uid="{00000000-0005-0000-0000-0000E0480000}"/>
    <cellStyle name="Normal 2 3 2 2 2 2 2 2 2 2 5 2" xfId="19121" xr:uid="{00000000-0005-0000-0000-0000E1480000}"/>
    <cellStyle name="Normal 2 3 2 2 2 2 2 2 2 2 6" xfId="19122" xr:uid="{00000000-0005-0000-0000-0000E2480000}"/>
    <cellStyle name="Normal 2 3 2 2 2 2 2 2 2 2 6 2" xfId="19123" xr:uid="{00000000-0005-0000-0000-0000E3480000}"/>
    <cellStyle name="Normal 2 3 2 2 2 2 2 2 2 2 7" xfId="19124" xr:uid="{00000000-0005-0000-0000-0000E4480000}"/>
    <cellStyle name="Normal 2 3 2 2 2 2 2 2 2 2 7 2" xfId="19125" xr:uid="{00000000-0005-0000-0000-0000E5480000}"/>
    <cellStyle name="Normal 2 3 2 2 2 2 2 2 2 2 8" xfId="19126" xr:uid="{00000000-0005-0000-0000-0000E6480000}"/>
    <cellStyle name="Normal 2 3 2 2 2 2 2 2 2 2 8 2" xfId="19127" xr:uid="{00000000-0005-0000-0000-0000E7480000}"/>
    <cellStyle name="Normal 2 3 2 2 2 2 2 2 2 2 9" xfId="19128" xr:uid="{00000000-0005-0000-0000-0000E8480000}"/>
    <cellStyle name="Normal 2 3 2 2 2 2 2 2 2 2 9 2" xfId="19129" xr:uid="{00000000-0005-0000-0000-0000E9480000}"/>
    <cellStyle name="Normal 2 3 2 2 2 2 2 2 2 3" xfId="19130" xr:uid="{00000000-0005-0000-0000-0000EA480000}"/>
    <cellStyle name="Normal 2 3 2 2 2 2 2 2 2 3 10" xfId="19131" xr:uid="{00000000-0005-0000-0000-0000EB480000}"/>
    <cellStyle name="Normal 2 3 2 2 2 2 2 2 2 3 10 2" xfId="19132" xr:uid="{00000000-0005-0000-0000-0000EC480000}"/>
    <cellStyle name="Normal 2 3 2 2 2 2 2 2 2 3 11" xfId="19133" xr:uid="{00000000-0005-0000-0000-0000ED480000}"/>
    <cellStyle name="Normal 2 3 2 2 2 2 2 2 2 3 2" xfId="19134" xr:uid="{00000000-0005-0000-0000-0000EE480000}"/>
    <cellStyle name="Normal 2 3 2 2 2 2 2 2 2 3 2 2" xfId="19135" xr:uid="{00000000-0005-0000-0000-0000EF480000}"/>
    <cellStyle name="Normal 2 3 2 2 2 2 2 2 2 3 3" xfId="19136" xr:uid="{00000000-0005-0000-0000-0000F0480000}"/>
    <cellStyle name="Normal 2 3 2 2 2 2 2 2 2 3 3 2" xfId="19137" xr:uid="{00000000-0005-0000-0000-0000F1480000}"/>
    <cellStyle name="Normal 2 3 2 2 2 2 2 2 2 3 4" xfId="19138" xr:uid="{00000000-0005-0000-0000-0000F2480000}"/>
    <cellStyle name="Normal 2 3 2 2 2 2 2 2 2 3 4 2" xfId="19139" xr:uid="{00000000-0005-0000-0000-0000F3480000}"/>
    <cellStyle name="Normal 2 3 2 2 2 2 2 2 2 3 5" xfId="19140" xr:uid="{00000000-0005-0000-0000-0000F4480000}"/>
    <cellStyle name="Normal 2 3 2 2 2 2 2 2 2 3 5 2" xfId="19141" xr:uid="{00000000-0005-0000-0000-0000F5480000}"/>
    <cellStyle name="Normal 2 3 2 2 2 2 2 2 2 3 6" xfId="19142" xr:uid="{00000000-0005-0000-0000-0000F6480000}"/>
    <cellStyle name="Normal 2 3 2 2 2 2 2 2 2 3 6 2" xfId="19143" xr:uid="{00000000-0005-0000-0000-0000F7480000}"/>
    <cellStyle name="Normal 2 3 2 2 2 2 2 2 2 3 7" xfId="19144" xr:uid="{00000000-0005-0000-0000-0000F8480000}"/>
    <cellStyle name="Normal 2 3 2 2 2 2 2 2 2 3 7 2" xfId="19145" xr:uid="{00000000-0005-0000-0000-0000F9480000}"/>
    <cellStyle name="Normal 2 3 2 2 2 2 2 2 2 3 8" xfId="19146" xr:uid="{00000000-0005-0000-0000-0000FA480000}"/>
    <cellStyle name="Normal 2 3 2 2 2 2 2 2 2 3 8 2" xfId="19147" xr:uid="{00000000-0005-0000-0000-0000FB480000}"/>
    <cellStyle name="Normal 2 3 2 2 2 2 2 2 2 3 9" xfId="19148" xr:uid="{00000000-0005-0000-0000-0000FC480000}"/>
    <cellStyle name="Normal 2 3 2 2 2 2 2 2 2 3 9 2" xfId="19149" xr:uid="{00000000-0005-0000-0000-0000FD480000}"/>
    <cellStyle name="Normal 2 3 2 2 2 2 2 2 2 4" xfId="19150" xr:uid="{00000000-0005-0000-0000-0000FE480000}"/>
    <cellStyle name="Normal 2 3 2 2 2 2 2 2 2 4 2" xfId="19151" xr:uid="{00000000-0005-0000-0000-0000FF480000}"/>
    <cellStyle name="Normal 2 3 2 2 2 2 2 2 2 5" xfId="19152" xr:uid="{00000000-0005-0000-0000-000000490000}"/>
    <cellStyle name="Normal 2 3 2 2 2 2 2 2 2 5 2" xfId="19153" xr:uid="{00000000-0005-0000-0000-000001490000}"/>
    <cellStyle name="Normal 2 3 2 2 2 2 2 2 2 6" xfId="19154" xr:uid="{00000000-0005-0000-0000-000002490000}"/>
    <cellStyle name="Normal 2 3 2 2 2 2 2 2 2 6 2" xfId="19155" xr:uid="{00000000-0005-0000-0000-000003490000}"/>
    <cellStyle name="Normal 2 3 2 2 2 2 2 2 2 7" xfId="19156" xr:uid="{00000000-0005-0000-0000-000004490000}"/>
    <cellStyle name="Normal 2 3 2 2 2 2 2 2 2 7 2" xfId="19157" xr:uid="{00000000-0005-0000-0000-000005490000}"/>
    <cellStyle name="Normal 2 3 2 2 2 2 2 2 2 8" xfId="19158" xr:uid="{00000000-0005-0000-0000-000006490000}"/>
    <cellStyle name="Normal 2 3 2 2 2 2 2 2 2 8 2" xfId="19159" xr:uid="{00000000-0005-0000-0000-000007490000}"/>
    <cellStyle name="Normal 2 3 2 2 2 2 2 2 2 9" xfId="19160" xr:uid="{00000000-0005-0000-0000-000008490000}"/>
    <cellStyle name="Normal 2 3 2 2 2 2 2 2 2 9 2" xfId="19161" xr:uid="{00000000-0005-0000-0000-000009490000}"/>
    <cellStyle name="Normal 2 3 2 2 2 2 2 2 3" xfId="553" xr:uid="{00000000-0005-0000-0000-00000A490000}"/>
    <cellStyle name="Normal 2 3 2 2 2 2 2 2 3 10" xfId="19162" xr:uid="{00000000-0005-0000-0000-00000B490000}"/>
    <cellStyle name="Normal 2 3 2 2 2 2 2 2 3 10 2" xfId="19163" xr:uid="{00000000-0005-0000-0000-00000C490000}"/>
    <cellStyle name="Normal 2 3 2 2 2 2 2 2 3 11" xfId="19164" xr:uid="{00000000-0005-0000-0000-00000D490000}"/>
    <cellStyle name="Normal 2 3 2 2 2 2 2 2 3 11 2" xfId="19165" xr:uid="{00000000-0005-0000-0000-00000E490000}"/>
    <cellStyle name="Normal 2 3 2 2 2 2 2 2 3 12" xfId="19166" xr:uid="{00000000-0005-0000-0000-00000F490000}"/>
    <cellStyle name="Normal 2 3 2 2 2 2 2 2 3 12 2" xfId="19167" xr:uid="{00000000-0005-0000-0000-000010490000}"/>
    <cellStyle name="Normal 2 3 2 2 2 2 2 2 3 13" xfId="19168" xr:uid="{00000000-0005-0000-0000-000011490000}"/>
    <cellStyle name="Normal 2 3 2 2 2 2 2 2 3 2" xfId="19169" xr:uid="{00000000-0005-0000-0000-000012490000}"/>
    <cellStyle name="Normal 2 3 2 2 2 2 2 2 3 2 10" xfId="19170" xr:uid="{00000000-0005-0000-0000-000013490000}"/>
    <cellStyle name="Normal 2 3 2 2 2 2 2 2 3 2 10 2" xfId="19171" xr:uid="{00000000-0005-0000-0000-000014490000}"/>
    <cellStyle name="Normal 2 3 2 2 2 2 2 2 3 2 11" xfId="19172" xr:uid="{00000000-0005-0000-0000-000015490000}"/>
    <cellStyle name="Normal 2 3 2 2 2 2 2 2 3 2 11 2" xfId="19173" xr:uid="{00000000-0005-0000-0000-000016490000}"/>
    <cellStyle name="Normal 2 3 2 2 2 2 2 2 3 2 12" xfId="19174" xr:uid="{00000000-0005-0000-0000-000017490000}"/>
    <cellStyle name="Normal 2 3 2 2 2 2 2 2 3 2 2" xfId="19175" xr:uid="{00000000-0005-0000-0000-000018490000}"/>
    <cellStyle name="Normal 2 3 2 2 2 2 2 2 3 2 2 10" xfId="19176" xr:uid="{00000000-0005-0000-0000-000019490000}"/>
    <cellStyle name="Normal 2 3 2 2 2 2 2 2 3 2 2 10 2" xfId="19177" xr:uid="{00000000-0005-0000-0000-00001A490000}"/>
    <cellStyle name="Normal 2 3 2 2 2 2 2 2 3 2 2 11" xfId="19178" xr:uid="{00000000-0005-0000-0000-00001B490000}"/>
    <cellStyle name="Normal 2 3 2 2 2 2 2 2 3 2 2 2" xfId="19179" xr:uid="{00000000-0005-0000-0000-00001C490000}"/>
    <cellStyle name="Normal 2 3 2 2 2 2 2 2 3 2 2 2 2" xfId="19180" xr:uid="{00000000-0005-0000-0000-00001D490000}"/>
    <cellStyle name="Normal 2 3 2 2 2 2 2 2 3 2 2 3" xfId="19181" xr:uid="{00000000-0005-0000-0000-00001E490000}"/>
    <cellStyle name="Normal 2 3 2 2 2 2 2 2 3 2 2 3 2" xfId="19182" xr:uid="{00000000-0005-0000-0000-00001F490000}"/>
    <cellStyle name="Normal 2 3 2 2 2 2 2 2 3 2 2 4" xfId="19183" xr:uid="{00000000-0005-0000-0000-000020490000}"/>
    <cellStyle name="Normal 2 3 2 2 2 2 2 2 3 2 2 4 2" xfId="19184" xr:uid="{00000000-0005-0000-0000-000021490000}"/>
    <cellStyle name="Normal 2 3 2 2 2 2 2 2 3 2 2 5" xfId="19185" xr:uid="{00000000-0005-0000-0000-000022490000}"/>
    <cellStyle name="Normal 2 3 2 2 2 2 2 2 3 2 2 5 2" xfId="19186" xr:uid="{00000000-0005-0000-0000-000023490000}"/>
    <cellStyle name="Normal 2 3 2 2 2 2 2 2 3 2 2 6" xfId="19187" xr:uid="{00000000-0005-0000-0000-000024490000}"/>
    <cellStyle name="Normal 2 3 2 2 2 2 2 2 3 2 2 6 2" xfId="19188" xr:uid="{00000000-0005-0000-0000-000025490000}"/>
    <cellStyle name="Normal 2 3 2 2 2 2 2 2 3 2 2 7" xfId="19189" xr:uid="{00000000-0005-0000-0000-000026490000}"/>
    <cellStyle name="Normal 2 3 2 2 2 2 2 2 3 2 2 7 2" xfId="19190" xr:uid="{00000000-0005-0000-0000-000027490000}"/>
    <cellStyle name="Normal 2 3 2 2 2 2 2 2 3 2 2 8" xfId="19191" xr:uid="{00000000-0005-0000-0000-000028490000}"/>
    <cellStyle name="Normal 2 3 2 2 2 2 2 2 3 2 2 8 2" xfId="19192" xr:uid="{00000000-0005-0000-0000-000029490000}"/>
    <cellStyle name="Normal 2 3 2 2 2 2 2 2 3 2 2 9" xfId="19193" xr:uid="{00000000-0005-0000-0000-00002A490000}"/>
    <cellStyle name="Normal 2 3 2 2 2 2 2 2 3 2 2 9 2" xfId="19194" xr:uid="{00000000-0005-0000-0000-00002B490000}"/>
    <cellStyle name="Normal 2 3 2 2 2 2 2 2 3 2 3" xfId="19195" xr:uid="{00000000-0005-0000-0000-00002C490000}"/>
    <cellStyle name="Normal 2 3 2 2 2 2 2 2 3 2 3 2" xfId="19196" xr:uid="{00000000-0005-0000-0000-00002D490000}"/>
    <cellStyle name="Normal 2 3 2 2 2 2 2 2 3 2 4" xfId="19197" xr:uid="{00000000-0005-0000-0000-00002E490000}"/>
    <cellStyle name="Normal 2 3 2 2 2 2 2 2 3 2 4 2" xfId="19198" xr:uid="{00000000-0005-0000-0000-00002F490000}"/>
    <cellStyle name="Normal 2 3 2 2 2 2 2 2 3 2 5" xfId="19199" xr:uid="{00000000-0005-0000-0000-000030490000}"/>
    <cellStyle name="Normal 2 3 2 2 2 2 2 2 3 2 5 2" xfId="19200" xr:uid="{00000000-0005-0000-0000-000031490000}"/>
    <cellStyle name="Normal 2 3 2 2 2 2 2 2 3 2 6" xfId="19201" xr:uid="{00000000-0005-0000-0000-000032490000}"/>
    <cellStyle name="Normal 2 3 2 2 2 2 2 2 3 2 6 2" xfId="19202" xr:uid="{00000000-0005-0000-0000-000033490000}"/>
    <cellStyle name="Normal 2 3 2 2 2 2 2 2 3 2 7" xfId="19203" xr:uid="{00000000-0005-0000-0000-000034490000}"/>
    <cellStyle name="Normal 2 3 2 2 2 2 2 2 3 2 7 2" xfId="19204" xr:uid="{00000000-0005-0000-0000-000035490000}"/>
    <cellStyle name="Normal 2 3 2 2 2 2 2 2 3 2 8" xfId="19205" xr:uid="{00000000-0005-0000-0000-000036490000}"/>
    <cellStyle name="Normal 2 3 2 2 2 2 2 2 3 2 8 2" xfId="19206" xr:uid="{00000000-0005-0000-0000-000037490000}"/>
    <cellStyle name="Normal 2 3 2 2 2 2 2 2 3 2 9" xfId="19207" xr:uid="{00000000-0005-0000-0000-000038490000}"/>
    <cellStyle name="Normal 2 3 2 2 2 2 2 2 3 2 9 2" xfId="19208" xr:uid="{00000000-0005-0000-0000-000039490000}"/>
    <cellStyle name="Normal 2 3 2 2 2 2 2 2 3 3" xfId="19209" xr:uid="{00000000-0005-0000-0000-00003A490000}"/>
    <cellStyle name="Normal 2 3 2 2 2 2 2 2 3 3 10" xfId="19210" xr:uid="{00000000-0005-0000-0000-00003B490000}"/>
    <cellStyle name="Normal 2 3 2 2 2 2 2 2 3 3 10 2" xfId="19211" xr:uid="{00000000-0005-0000-0000-00003C490000}"/>
    <cellStyle name="Normal 2 3 2 2 2 2 2 2 3 3 11" xfId="19212" xr:uid="{00000000-0005-0000-0000-00003D490000}"/>
    <cellStyle name="Normal 2 3 2 2 2 2 2 2 3 3 2" xfId="19213" xr:uid="{00000000-0005-0000-0000-00003E490000}"/>
    <cellStyle name="Normal 2 3 2 2 2 2 2 2 3 3 2 2" xfId="19214" xr:uid="{00000000-0005-0000-0000-00003F490000}"/>
    <cellStyle name="Normal 2 3 2 2 2 2 2 2 3 3 3" xfId="19215" xr:uid="{00000000-0005-0000-0000-000040490000}"/>
    <cellStyle name="Normal 2 3 2 2 2 2 2 2 3 3 3 2" xfId="19216" xr:uid="{00000000-0005-0000-0000-000041490000}"/>
    <cellStyle name="Normal 2 3 2 2 2 2 2 2 3 3 4" xfId="19217" xr:uid="{00000000-0005-0000-0000-000042490000}"/>
    <cellStyle name="Normal 2 3 2 2 2 2 2 2 3 3 4 2" xfId="19218" xr:uid="{00000000-0005-0000-0000-000043490000}"/>
    <cellStyle name="Normal 2 3 2 2 2 2 2 2 3 3 5" xfId="19219" xr:uid="{00000000-0005-0000-0000-000044490000}"/>
    <cellStyle name="Normal 2 3 2 2 2 2 2 2 3 3 5 2" xfId="19220" xr:uid="{00000000-0005-0000-0000-000045490000}"/>
    <cellStyle name="Normal 2 3 2 2 2 2 2 2 3 3 6" xfId="19221" xr:uid="{00000000-0005-0000-0000-000046490000}"/>
    <cellStyle name="Normal 2 3 2 2 2 2 2 2 3 3 6 2" xfId="19222" xr:uid="{00000000-0005-0000-0000-000047490000}"/>
    <cellStyle name="Normal 2 3 2 2 2 2 2 2 3 3 7" xfId="19223" xr:uid="{00000000-0005-0000-0000-000048490000}"/>
    <cellStyle name="Normal 2 3 2 2 2 2 2 2 3 3 7 2" xfId="19224" xr:uid="{00000000-0005-0000-0000-000049490000}"/>
    <cellStyle name="Normal 2 3 2 2 2 2 2 2 3 3 8" xfId="19225" xr:uid="{00000000-0005-0000-0000-00004A490000}"/>
    <cellStyle name="Normal 2 3 2 2 2 2 2 2 3 3 8 2" xfId="19226" xr:uid="{00000000-0005-0000-0000-00004B490000}"/>
    <cellStyle name="Normal 2 3 2 2 2 2 2 2 3 3 9" xfId="19227" xr:uid="{00000000-0005-0000-0000-00004C490000}"/>
    <cellStyle name="Normal 2 3 2 2 2 2 2 2 3 3 9 2" xfId="19228" xr:uid="{00000000-0005-0000-0000-00004D490000}"/>
    <cellStyle name="Normal 2 3 2 2 2 2 2 2 3 4" xfId="19229" xr:uid="{00000000-0005-0000-0000-00004E490000}"/>
    <cellStyle name="Normal 2 3 2 2 2 2 2 2 3 4 2" xfId="19230" xr:uid="{00000000-0005-0000-0000-00004F490000}"/>
    <cellStyle name="Normal 2 3 2 2 2 2 2 2 3 5" xfId="19231" xr:uid="{00000000-0005-0000-0000-000050490000}"/>
    <cellStyle name="Normal 2 3 2 2 2 2 2 2 3 5 2" xfId="19232" xr:uid="{00000000-0005-0000-0000-000051490000}"/>
    <cellStyle name="Normal 2 3 2 2 2 2 2 2 3 6" xfId="19233" xr:uid="{00000000-0005-0000-0000-000052490000}"/>
    <cellStyle name="Normal 2 3 2 2 2 2 2 2 3 6 2" xfId="19234" xr:uid="{00000000-0005-0000-0000-000053490000}"/>
    <cellStyle name="Normal 2 3 2 2 2 2 2 2 3 7" xfId="19235" xr:uid="{00000000-0005-0000-0000-000054490000}"/>
    <cellStyle name="Normal 2 3 2 2 2 2 2 2 3 7 2" xfId="19236" xr:uid="{00000000-0005-0000-0000-000055490000}"/>
    <cellStyle name="Normal 2 3 2 2 2 2 2 2 3 8" xfId="19237" xr:uid="{00000000-0005-0000-0000-000056490000}"/>
    <cellStyle name="Normal 2 3 2 2 2 2 2 2 3 8 2" xfId="19238" xr:uid="{00000000-0005-0000-0000-000057490000}"/>
    <cellStyle name="Normal 2 3 2 2 2 2 2 2 3 9" xfId="19239" xr:uid="{00000000-0005-0000-0000-000058490000}"/>
    <cellStyle name="Normal 2 3 2 2 2 2 2 2 3 9 2" xfId="19240" xr:uid="{00000000-0005-0000-0000-000059490000}"/>
    <cellStyle name="Normal 2 3 2 2 2 2 2 2 4" xfId="554" xr:uid="{00000000-0005-0000-0000-00005A490000}"/>
    <cellStyle name="Normal 2 3 2 2 2 2 2 2 4 10" xfId="19241" xr:uid="{00000000-0005-0000-0000-00005B490000}"/>
    <cellStyle name="Normal 2 3 2 2 2 2 2 2 4 10 2" xfId="19242" xr:uid="{00000000-0005-0000-0000-00005C490000}"/>
    <cellStyle name="Normal 2 3 2 2 2 2 2 2 4 11" xfId="19243" xr:uid="{00000000-0005-0000-0000-00005D490000}"/>
    <cellStyle name="Normal 2 3 2 2 2 2 2 2 4 11 2" xfId="19244" xr:uid="{00000000-0005-0000-0000-00005E490000}"/>
    <cellStyle name="Normal 2 3 2 2 2 2 2 2 4 12" xfId="19245" xr:uid="{00000000-0005-0000-0000-00005F490000}"/>
    <cellStyle name="Normal 2 3 2 2 2 2 2 2 4 12 2" xfId="19246" xr:uid="{00000000-0005-0000-0000-000060490000}"/>
    <cellStyle name="Normal 2 3 2 2 2 2 2 2 4 13" xfId="19247" xr:uid="{00000000-0005-0000-0000-000061490000}"/>
    <cellStyle name="Normal 2 3 2 2 2 2 2 2 4 2" xfId="19248" xr:uid="{00000000-0005-0000-0000-000062490000}"/>
    <cellStyle name="Normal 2 3 2 2 2 2 2 2 4 2 10" xfId="19249" xr:uid="{00000000-0005-0000-0000-000063490000}"/>
    <cellStyle name="Normal 2 3 2 2 2 2 2 2 4 2 10 2" xfId="19250" xr:uid="{00000000-0005-0000-0000-000064490000}"/>
    <cellStyle name="Normal 2 3 2 2 2 2 2 2 4 2 11" xfId="19251" xr:uid="{00000000-0005-0000-0000-000065490000}"/>
    <cellStyle name="Normal 2 3 2 2 2 2 2 2 4 2 11 2" xfId="19252" xr:uid="{00000000-0005-0000-0000-000066490000}"/>
    <cellStyle name="Normal 2 3 2 2 2 2 2 2 4 2 12" xfId="19253" xr:uid="{00000000-0005-0000-0000-000067490000}"/>
    <cellStyle name="Normal 2 3 2 2 2 2 2 2 4 2 2" xfId="19254" xr:uid="{00000000-0005-0000-0000-000068490000}"/>
    <cellStyle name="Normal 2 3 2 2 2 2 2 2 4 2 2 10" xfId="19255" xr:uid="{00000000-0005-0000-0000-000069490000}"/>
    <cellStyle name="Normal 2 3 2 2 2 2 2 2 4 2 2 10 2" xfId="19256" xr:uid="{00000000-0005-0000-0000-00006A490000}"/>
    <cellStyle name="Normal 2 3 2 2 2 2 2 2 4 2 2 11" xfId="19257" xr:uid="{00000000-0005-0000-0000-00006B490000}"/>
    <cellStyle name="Normal 2 3 2 2 2 2 2 2 4 2 2 2" xfId="19258" xr:uid="{00000000-0005-0000-0000-00006C490000}"/>
    <cellStyle name="Normal 2 3 2 2 2 2 2 2 4 2 2 2 2" xfId="19259" xr:uid="{00000000-0005-0000-0000-00006D490000}"/>
    <cellStyle name="Normal 2 3 2 2 2 2 2 2 4 2 2 3" xfId="19260" xr:uid="{00000000-0005-0000-0000-00006E490000}"/>
    <cellStyle name="Normal 2 3 2 2 2 2 2 2 4 2 2 3 2" xfId="19261" xr:uid="{00000000-0005-0000-0000-00006F490000}"/>
    <cellStyle name="Normal 2 3 2 2 2 2 2 2 4 2 2 4" xfId="19262" xr:uid="{00000000-0005-0000-0000-000070490000}"/>
    <cellStyle name="Normal 2 3 2 2 2 2 2 2 4 2 2 4 2" xfId="19263" xr:uid="{00000000-0005-0000-0000-000071490000}"/>
    <cellStyle name="Normal 2 3 2 2 2 2 2 2 4 2 2 5" xfId="19264" xr:uid="{00000000-0005-0000-0000-000072490000}"/>
    <cellStyle name="Normal 2 3 2 2 2 2 2 2 4 2 2 5 2" xfId="19265" xr:uid="{00000000-0005-0000-0000-000073490000}"/>
    <cellStyle name="Normal 2 3 2 2 2 2 2 2 4 2 2 6" xfId="19266" xr:uid="{00000000-0005-0000-0000-000074490000}"/>
    <cellStyle name="Normal 2 3 2 2 2 2 2 2 4 2 2 6 2" xfId="19267" xr:uid="{00000000-0005-0000-0000-000075490000}"/>
    <cellStyle name="Normal 2 3 2 2 2 2 2 2 4 2 2 7" xfId="19268" xr:uid="{00000000-0005-0000-0000-000076490000}"/>
    <cellStyle name="Normal 2 3 2 2 2 2 2 2 4 2 2 7 2" xfId="19269" xr:uid="{00000000-0005-0000-0000-000077490000}"/>
    <cellStyle name="Normal 2 3 2 2 2 2 2 2 4 2 2 8" xfId="19270" xr:uid="{00000000-0005-0000-0000-000078490000}"/>
    <cellStyle name="Normal 2 3 2 2 2 2 2 2 4 2 2 8 2" xfId="19271" xr:uid="{00000000-0005-0000-0000-000079490000}"/>
    <cellStyle name="Normal 2 3 2 2 2 2 2 2 4 2 2 9" xfId="19272" xr:uid="{00000000-0005-0000-0000-00007A490000}"/>
    <cellStyle name="Normal 2 3 2 2 2 2 2 2 4 2 2 9 2" xfId="19273" xr:uid="{00000000-0005-0000-0000-00007B490000}"/>
    <cellStyle name="Normal 2 3 2 2 2 2 2 2 4 2 3" xfId="19274" xr:uid="{00000000-0005-0000-0000-00007C490000}"/>
    <cellStyle name="Normal 2 3 2 2 2 2 2 2 4 2 3 2" xfId="19275" xr:uid="{00000000-0005-0000-0000-00007D490000}"/>
    <cellStyle name="Normal 2 3 2 2 2 2 2 2 4 2 4" xfId="19276" xr:uid="{00000000-0005-0000-0000-00007E490000}"/>
    <cellStyle name="Normal 2 3 2 2 2 2 2 2 4 2 4 2" xfId="19277" xr:uid="{00000000-0005-0000-0000-00007F490000}"/>
    <cellStyle name="Normal 2 3 2 2 2 2 2 2 4 2 5" xfId="19278" xr:uid="{00000000-0005-0000-0000-000080490000}"/>
    <cellStyle name="Normal 2 3 2 2 2 2 2 2 4 2 5 2" xfId="19279" xr:uid="{00000000-0005-0000-0000-000081490000}"/>
    <cellStyle name="Normal 2 3 2 2 2 2 2 2 4 2 6" xfId="19280" xr:uid="{00000000-0005-0000-0000-000082490000}"/>
    <cellStyle name="Normal 2 3 2 2 2 2 2 2 4 2 6 2" xfId="19281" xr:uid="{00000000-0005-0000-0000-000083490000}"/>
    <cellStyle name="Normal 2 3 2 2 2 2 2 2 4 2 7" xfId="19282" xr:uid="{00000000-0005-0000-0000-000084490000}"/>
    <cellStyle name="Normal 2 3 2 2 2 2 2 2 4 2 7 2" xfId="19283" xr:uid="{00000000-0005-0000-0000-000085490000}"/>
    <cellStyle name="Normal 2 3 2 2 2 2 2 2 4 2 8" xfId="19284" xr:uid="{00000000-0005-0000-0000-000086490000}"/>
    <cellStyle name="Normal 2 3 2 2 2 2 2 2 4 2 8 2" xfId="19285" xr:uid="{00000000-0005-0000-0000-000087490000}"/>
    <cellStyle name="Normal 2 3 2 2 2 2 2 2 4 2 9" xfId="19286" xr:uid="{00000000-0005-0000-0000-000088490000}"/>
    <cellStyle name="Normal 2 3 2 2 2 2 2 2 4 2 9 2" xfId="19287" xr:uid="{00000000-0005-0000-0000-000089490000}"/>
    <cellStyle name="Normal 2 3 2 2 2 2 2 2 4 3" xfId="19288" xr:uid="{00000000-0005-0000-0000-00008A490000}"/>
    <cellStyle name="Normal 2 3 2 2 2 2 2 2 4 3 10" xfId="19289" xr:uid="{00000000-0005-0000-0000-00008B490000}"/>
    <cellStyle name="Normal 2 3 2 2 2 2 2 2 4 3 10 2" xfId="19290" xr:uid="{00000000-0005-0000-0000-00008C490000}"/>
    <cellStyle name="Normal 2 3 2 2 2 2 2 2 4 3 11" xfId="19291" xr:uid="{00000000-0005-0000-0000-00008D490000}"/>
    <cellStyle name="Normal 2 3 2 2 2 2 2 2 4 3 2" xfId="19292" xr:uid="{00000000-0005-0000-0000-00008E490000}"/>
    <cellStyle name="Normal 2 3 2 2 2 2 2 2 4 3 2 2" xfId="19293" xr:uid="{00000000-0005-0000-0000-00008F490000}"/>
    <cellStyle name="Normal 2 3 2 2 2 2 2 2 4 3 3" xfId="19294" xr:uid="{00000000-0005-0000-0000-000090490000}"/>
    <cellStyle name="Normal 2 3 2 2 2 2 2 2 4 3 3 2" xfId="19295" xr:uid="{00000000-0005-0000-0000-000091490000}"/>
    <cellStyle name="Normal 2 3 2 2 2 2 2 2 4 3 4" xfId="19296" xr:uid="{00000000-0005-0000-0000-000092490000}"/>
    <cellStyle name="Normal 2 3 2 2 2 2 2 2 4 3 4 2" xfId="19297" xr:uid="{00000000-0005-0000-0000-000093490000}"/>
    <cellStyle name="Normal 2 3 2 2 2 2 2 2 4 3 5" xfId="19298" xr:uid="{00000000-0005-0000-0000-000094490000}"/>
    <cellStyle name="Normal 2 3 2 2 2 2 2 2 4 3 5 2" xfId="19299" xr:uid="{00000000-0005-0000-0000-000095490000}"/>
    <cellStyle name="Normal 2 3 2 2 2 2 2 2 4 3 6" xfId="19300" xr:uid="{00000000-0005-0000-0000-000096490000}"/>
    <cellStyle name="Normal 2 3 2 2 2 2 2 2 4 3 6 2" xfId="19301" xr:uid="{00000000-0005-0000-0000-000097490000}"/>
    <cellStyle name="Normal 2 3 2 2 2 2 2 2 4 3 7" xfId="19302" xr:uid="{00000000-0005-0000-0000-000098490000}"/>
    <cellStyle name="Normal 2 3 2 2 2 2 2 2 4 3 7 2" xfId="19303" xr:uid="{00000000-0005-0000-0000-000099490000}"/>
    <cellStyle name="Normal 2 3 2 2 2 2 2 2 4 3 8" xfId="19304" xr:uid="{00000000-0005-0000-0000-00009A490000}"/>
    <cellStyle name="Normal 2 3 2 2 2 2 2 2 4 3 8 2" xfId="19305" xr:uid="{00000000-0005-0000-0000-00009B490000}"/>
    <cellStyle name="Normal 2 3 2 2 2 2 2 2 4 3 9" xfId="19306" xr:uid="{00000000-0005-0000-0000-00009C490000}"/>
    <cellStyle name="Normal 2 3 2 2 2 2 2 2 4 3 9 2" xfId="19307" xr:uid="{00000000-0005-0000-0000-00009D490000}"/>
    <cellStyle name="Normal 2 3 2 2 2 2 2 2 4 4" xfId="19308" xr:uid="{00000000-0005-0000-0000-00009E490000}"/>
    <cellStyle name="Normal 2 3 2 2 2 2 2 2 4 4 2" xfId="19309" xr:uid="{00000000-0005-0000-0000-00009F490000}"/>
    <cellStyle name="Normal 2 3 2 2 2 2 2 2 4 5" xfId="19310" xr:uid="{00000000-0005-0000-0000-0000A0490000}"/>
    <cellStyle name="Normal 2 3 2 2 2 2 2 2 4 5 2" xfId="19311" xr:uid="{00000000-0005-0000-0000-0000A1490000}"/>
    <cellStyle name="Normal 2 3 2 2 2 2 2 2 4 6" xfId="19312" xr:uid="{00000000-0005-0000-0000-0000A2490000}"/>
    <cellStyle name="Normal 2 3 2 2 2 2 2 2 4 6 2" xfId="19313" xr:uid="{00000000-0005-0000-0000-0000A3490000}"/>
    <cellStyle name="Normal 2 3 2 2 2 2 2 2 4 7" xfId="19314" xr:uid="{00000000-0005-0000-0000-0000A4490000}"/>
    <cellStyle name="Normal 2 3 2 2 2 2 2 2 4 7 2" xfId="19315" xr:uid="{00000000-0005-0000-0000-0000A5490000}"/>
    <cellStyle name="Normal 2 3 2 2 2 2 2 2 4 8" xfId="19316" xr:uid="{00000000-0005-0000-0000-0000A6490000}"/>
    <cellStyle name="Normal 2 3 2 2 2 2 2 2 4 8 2" xfId="19317" xr:uid="{00000000-0005-0000-0000-0000A7490000}"/>
    <cellStyle name="Normal 2 3 2 2 2 2 2 2 4 9" xfId="19318" xr:uid="{00000000-0005-0000-0000-0000A8490000}"/>
    <cellStyle name="Normal 2 3 2 2 2 2 2 2 4 9 2" xfId="19319" xr:uid="{00000000-0005-0000-0000-0000A9490000}"/>
    <cellStyle name="Normal 2 3 2 2 2 2 2 2 5" xfId="555" xr:uid="{00000000-0005-0000-0000-0000AA490000}"/>
    <cellStyle name="Normal 2 3 2 2 2 2 2 2 5 10" xfId="19320" xr:uid="{00000000-0005-0000-0000-0000AB490000}"/>
    <cellStyle name="Normal 2 3 2 2 2 2 2 2 5 10 2" xfId="19321" xr:uid="{00000000-0005-0000-0000-0000AC490000}"/>
    <cellStyle name="Normal 2 3 2 2 2 2 2 2 5 11" xfId="19322" xr:uid="{00000000-0005-0000-0000-0000AD490000}"/>
    <cellStyle name="Normal 2 3 2 2 2 2 2 2 5 11 2" xfId="19323" xr:uid="{00000000-0005-0000-0000-0000AE490000}"/>
    <cellStyle name="Normal 2 3 2 2 2 2 2 2 5 12" xfId="19324" xr:uid="{00000000-0005-0000-0000-0000AF490000}"/>
    <cellStyle name="Normal 2 3 2 2 2 2 2 2 5 12 2" xfId="19325" xr:uid="{00000000-0005-0000-0000-0000B0490000}"/>
    <cellStyle name="Normal 2 3 2 2 2 2 2 2 5 13" xfId="19326" xr:uid="{00000000-0005-0000-0000-0000B1490000}"/>
    <cellStyle name="Normal 2 3 2 2 2 2 2 2 5 2" xfId="19327" xr:uid="{00000000-0005-0000-0000-0000B2490000}"/>
    <cellStyle name="Normal 2 3 2 2 2 2 2 2 5 2 10" xfId="19328" xr:uid="{00000000-0005-0000-0000-0000B3490000}"/>
    <cellStyle name="Normal 2 3 2 2 2 2 2 2 5 2 10 2" xfId="19329" xr:uid="{00000000-0005-0000-0000-0000B4490000}"/>
    <cellStyle name="Normal 2 3 2 2 2 2 2 2 5 2 11" xfId="19330" xr:uid="{00000000-0005-0000-0000-0000B5490000}"/>
    <cellStyle name="Normal 2 3 2 2 2 2 2 2 5 2 11 2" xfId="19331" xr:uid="{00000000-0005-0000-0000-0000B6490000}"/>
    <cellStyle name="Normal 2 3 2 2 2 2 2 2 5 2 12" xfId="19332" xr:uid="{00000000-0005-0000-0000-0000B7490000}"/>
    <cellStyle name="Normal 2 3 2 2 2 2 2 2 5 2 2" xfId="19333" xr:uid="{00000000-0005-0000-0000-0000B8490000}"/>
    <cellStyle name="Normal 2 3 2 2 2 2 2 2 5 2 2 10" xfId="19334" xr:uid="{00000000-0005-0000-0000-0000B9490000}"/>
    <cellStyle name="Normal 2 3 2 2 2 2 2 2 5 2 2 10 2" xfId="19335" xr:uid="{00000000-0005-0000-0000-0000BA490000}"/>
    <cellStyle name="Normal 2 3 2 2 2 2 2 2 5 2 2 11" xfId="19336" xr:uid="{00000000-0005-0000-0000-0000BB490000}"/>
    <cellStyle name="Normal 2 3 2 2 2 2 2 2 5 2 2 2" xfId="19337" xr:uid="{00000000-0005-0000-0000-0000BC490000}"/>
    <cellStyle name="Normal 2 3 2 2 2 2 2 2 5 2 2 2 2" xfId="19338" xr:uid="{00000000-0005-0000-0000-0000BD490000}"/>
    <cellStyle name="Normal 2 3 2 2 2 2 2 2 5 2 2 3" xfId="19339" xr:uid="{00000000-0005-0000-0000-0000BE490000}"/>
    <cellStyle name="Normal 2 3 2 2 2 2 2 2 5 2 2 3 2" xfId="19340" xr:uid="{00000000-0005-0000-0000-0000BF490000}"/>
    <cellStyle name="Normal 2 3 2 2 2 2 2 2 5 2 2 4" xfId="19341" xr:uid="{00000000-0005-0000-0000-0000C0490000}"/>
    <cellStyle name="Normal 2 3 2 2 2 2 2 2 5 2 2 4 2" xfId="19342" xr:uid="{00000000-0005-0000-0000-0000C1490000}"/>
    <cellStyle name="Normal 2 3 2 2 2 2 2 2 5 2 2 5" xfId="19343" xr:uid="{00000000-0005-0000-0000-0000C2490000}"/>
    <cellStyle name="Normal 2 3 2 2 2 2 2 2 5 2 2 5 2" xfId="19344" xr:uid="{00000000-0005-0000-0000-0000C3490000}"/>
    <cellStyle name="Normal 2 3 2 2 2 2 2 2 5 2 2 6" xfId="19345" xr:uid="{00000000-0005-0000-0000-0000C4490000}"/>
    <cellStyle name="Normal 2 3 2 2 2 2 2 2 5 2 2 6 2" xfId="19346" xr:uid="{00000000-0005-0000-0000-0000C5490000}"/>
    <cellStyle name="Normal 2 3 2 2 2 2 2 2 5 2 2 7" xfId="19347" xr:uid="{00000000-0005-0000-0000-0000C6490000}"/>
    <cellStyle name="Normal 2 3 2 2 2 2 2 2 5 2 2 7 2" xfId="19348" xr:uid="{00000000-0005-0000-0000-0000C7490000}"/>
    <cellStyle name="Normal 2 3 2 2 2 2 2 2 5 2 2 8" xfId="19349" xr:uid="{00000000-0005-0000-0000-0000C8490000}"/>
    <cellStyle name="Normal 2 3 2 2 2 2 2 2 5 2 2 8 2" xfId="19350" xr:uid="{00000000-0005-0000-0000-0000C9490000}"/>
    <cellStyle name="Normal 2 3 2 2 2 2 2 2 5 2 2 9" xfId="19351" xr:uid="{00000000-0005-0000-0000-0000CA490000}"/>
    <cellStyle name="Normal 2 3 2 2 2 2 2 2 5 2 2 9 2" xfId="19352" xr:uid="{00000000-0005-0000-0000-0000CB490000}"/>
    <cellStyle name="Normal 2 3 2 2 2 2 2 2 5 2 3" xfId="19353" xr:uid="{00000000-0005-0000-0000-0000CC490000}"/>
    <cellStyle name="Normal 2 3 2 2 2 2 2 2 5 2 3 2" xfId="19354" xr:uid="{00000000-0005-0000-0000-0000CD490000}"/>
    <cellStyle name="Normal 2 3 2 2 2 2 2 2 5 2 4" xfId="19355" xr:uid="{00000000-0005-0000-0000-0000CE490000}"/>
    <cellStyle name="Normal 2 3 2 2 2 2 2 2 5 2 4 2" xfId="19356" xr:uid="{00000000-0005-0000-0000-0000CF490000}"/>
    <cellStyle name="Normal 2 3 2 2 2 2 2 2 5 2 5" xfId="19357" xr:uid="{00000000-0005-0000-0000-0000D0490000}"/>
    <cellStyle name="Normal 2 3 2 2 2 2 2 2 5 2 5 2" xfId="19358" xr:uid="{00000000-0005-0000-0000-0000D1490000}"/>
    <cellStyle name="Normal 2 3 2 2 2 2 2 2 5 2 6" xfId="19359" xr:uid="{00000000-0005-0000-0000-0000D2490000}"/>
    <cellStyle name="Normal 2 3 2 2 2 2 2 2 5 2 6 2" xfId="19360" xr:uid="{00000000-0005-0000-0000-0000D3490000}"/>
    <cellStyle name="Normal 2 3 2 2 2 2 2 2 5 2 7" xfId="19361" xr:uid="{00000000-0005-0000-0000-0000D4490000}"/>
    <cellStyle name="Normal 2 3 2 2 2 2 2 2 5 2 7 2" xfId="19362" xr:uid="{00000000-0005-0000-0000-0000D5490000}"/>
    <cellStyle name="Normal 2 3 2 2 2 2 2 2 5 2 8" xfId="19363" xr:uid="{00000000-0005-0000-0000-0000D6490000}"/>
    <cellStyle name="Normal 2 3 2 2 2 2 2 2 5 2 8 2" xfId="19364" xr:uid="{00000000-0005-0000-0000-0000D7490000}"/>
    <cellStyle name="Normal 2 3 2 2 2 2 2 2 5 2 9" xfId="19365" xr:uid="{00000000-0005-0000-0000-0000D8490000}"/>
    <cellStyle name="Normal 2 3 2 2 2 2 2 2 5 2 9 2" xfId="19366" xr:uid="{00000000-0005-0000-0000-0000D9490000}"/>
    <cellStyle name="Normal 2 3 2 2 2 2 2 2 5 3" xfId="19367" xr:uid="{00000000-0005-0000-0000-0000DA490000}"/>
    <cellStyle name="Normal 2 3 2 2 2 2 2 2 5 3 10" xfId="19368" xr:uid="{00000000-0005-0000-0000-0000DB490000}"/>
    <cellStyle name="Normal 2 3 2 2 2 2 2 2 5 3 10 2" xfId="19369" xr:uid="{00000000-0005-0000-0000-0000DC490000}"/>
    <cellStyle name="Normal 2 3 2 2 2 2 2 2 5 3 11" xfId="19370" xr:uid="{00000000-0005-0000-0000-0000DD490000}"/>
    <cellStyle name="Normal 2 3 2 2 2 2 2 2 5 3 2" xfId="19371" xr:uid="{00000000-0005-0000-0000-0000DE490000}"/>
    <cellStyle name="Normal 2 3 2 2 2 2 2 2 5 3 2 2" xfId="19372" xr:uid="{00000000-0005-0000-0000-0000DF490000}"/>
    <cellStyle name="Normal 2 3 2 2 2 2 2 2 5 3 3" xfId="19373" xr:uid="{00000000-0005-0000-0000-0000E0490000}"/>
    <cellStyle name="Normal 2 3 2 2 2 2 2 2 5 3 3 2" xfId="19374" xr:uid="{00000000-0005-0000-0000-0000E1490000}"/>
    <cellStyle name="Normal 2 3 2 2 2 2 2 2 5 3 4" xfId="19375" xr:uid="{00000000-0005-0000-0000-0000E2490000}"/>
    <cellStyle name="Normal 2 3 2 2 2 2 2 2 5 3 4 2" xfId="19376" xr:uid="{00000000-0005-0000-0000-0000E3490000}"/>
    <cellStyle name="Normal 2 3 2 2 2 2 2 2 5 3 5" xfId="19377" xr:uid="{00000000-0005-0000-0000-0000E4490000}"/>
    <cellStyle name="Normal 2 3 2 2 2 2 2 2 5 3 5 2" xfId="19378" xr:uid="{00000000-0005-0000-0000-0000E5490000}"/>
    <cellStyle name="Normal 2 3 2 2 2 2 2 2 5 3 6" xfId="19379" xr:uid="{00000000-0005-0000-0000-0000E6490000}"/>
    <cellStyle name="Normal 2 3 2 2 2 2 2 2 5 3 6 2" xfId="19380" xr:uid="{00000000-0005-0000-0000-0000E7490000}"/>
    <cellStyle name="Normal 2 3 2 2 2 2 2 2 5 3 7" xfId="19381" xr:uid="{00000000-0005-0000-0000-0000E8490000}"/>
    <cellStyle name="Normal 2 3 2 2 2 2 2 2 5 3 7 2" xfId="19382" xr:uid="{00000000-0005-0000-0000-0000E9490000}"/>
    <cellStyle name="Normal 2 3 2 2 2 2 2 2 5 3 8" xfId="19383" xr:uid="{00000000-0005-0000-0000-0000EA490000}"/>
    <cellStyle name="Normal 2 3 2 2 2 2 2 2 5 3 8 2" xfId="19384" xr:uid="{00000000-0005-0000-0000-0000EB490000}"/>
    <cellStyle name="Normal 2 3 2 2 2 2 2 2 5 3 9" xfId="19385" xr:uid="{00000000-0005-0000-0000-0000EC490000}"/>
    <cellStyle name="Normal 2 3 2 2 2 2 2 2 5 3 9 2" xfId="19386" xr:uid="{00000000-0005-0000-0000-0000ED490000}"/>
    <cellStyle name="Normal 2 3 2 2 2 2 2 2 5 4" xfId="19387" xr:uid="{00000000-0005-0000-0000-0000EE490000}"/>
    <cellStyle name="Normal 2 3 2 2 2 2 2 2 5 4 2" xfId="19388" xr:uid="{00000000-0005-0000-0000-0000EF490000}"/>
    <cellStyle name="Normal 2 3 2 2 2 2 2 2 5 5" xfId="19389" xr:uid="{00000000-0005-0000-0000-0000F0490000}"/>
    <cellStyle name="Normal 2 3 2 2 2 2 2 2 5 5 2" xfId="19390" xr:uid="{00000000-0005-0000-0000-0000F1490000}"/>
    <cellStyle name="Normal 2 3 2 2 2 2 2 2 5 6" xfId="19391" xr:uid="{00000000-0005-0000-0000-0000F2490000}"/>
    <cellStyle name="Normal 2 3 2 2 2 2 2 2 5 6 2" xfId="19392" xr:uid="{00000000-0005-0000-0000-0000F3490000}"/>
    <cellStyle name="Normal 2 3 2 2 2 2 2 2 5 7" xfId="19393" xr:uid="{00000000-0005-0000-0000-0000F4490000}"/>
    <cellStyle name="Normal 2 3 2 2 2 2 2 2 5 7 2" xfId="19394" xr:uid="{00000000-0005-0000-0000-0000F5490000}"/>
    <cellStyle name="Normal 2 3 2 2 2 2 2 2 5 8" xfId="19395" xr:uid="{00000000-0005-0000-0000-0000F6490000}"/>
    <cellStyle name="Normal 2 3 2 2 2 2 2 2 5 8 2" xfId="19396" xr:uid="{00000000-0005-0000-0000-0000F7490000}"/>
    <cellStyle name="Normal 2 3 2 2 2 2 2 2 5 9" xfId="19397" xr:uid="{00000000-0005-0000-0000-0000F8490000}"/>
    <cellStyle name="Normal 2 3 2 2 2 2 2 2 5 9 2" xfId="19398" xr:uid="{00000000-0005-0000-0000-0000F9490000}"/>
    <cellStyle name="Normal 2 3 2 2 2 2 2 2 6" xfId="556" xr:uid="{00000000-0005-0000-0000-0000FA490000}"/>
    <cellStyle name="Normal 2 3 2 2 2 2 2 3" xfId="557" xr:uid="{00000000-0005-0000-0000-0000FB490000}"/>
    <cellStyle name="Normal 2 3 2 2 2 2 2 3 2" xfId="558" xr:uid="{00000000-0005-0000-0000-0000FC490000}"/>
    <cellStyle name="Normal 2 3 2 2 2 2 2 4" xfId="559" xr:uid="{00000000-0005-0000-0000-0000FD490000}"/>
    <cellStyle name="Normal 2 3 2 2 2 2 2 4 2" xfId="560" xr:uid="{00000000-0005-0000-0000-0000FE490000}"/>
    <cellStyle name="Normal 2 3 2 2 2 2 2 5" xfId="561" xr:uid="{00000000-0005-0000-0000-0000FF490000}"/>
    <cellStyle name="Normal 2 3 2 2 2 2 2 5 2" xfId="562" xr:uid="{00000000-0005-0000-0000-0000004A0000}"/>
    <cellStyle name="Normal 2 3 2 2 2 2 2 6" xfId="19399" xr:uid="{00000000-0005-0000-0000-0000014A0000}"/>
    <cellStyle name="Normal 2 3 2 2 2 2 2 6 10" xfId="19400" xr:uid="{00000000-0005-0000-0000-0000024A0000}"/>
    <cellStyle name="Normal 2 3 2 2 2 2 2 6 10 2" xfId="19401" xr:uid="{00000000-0005-0000-0000-0000034A0000}"/>
    <cellStyle name="Normal 2 3 2 2 2 2 2 6 11" xfId="19402" xr:uid="{00000000-0005-0000-0000-0000044A0000}"/>
    <cellStyle name="Normal 2 3 2 2 2 2 2 6 11 2" xfId="19403" xr:uid="{00000000-0005-0000-0000-0000054A0000}"/>
    <cellStyle name="Normal 2 3 2 2 2 2 2 6 12" xfId="19404" xr:uid="{00000000-0005-0000-0000-0000064A0000}"/>
    <cellStyle name="Normal 2 3 2 2 2 2 2 6 2" xfId="19405" xr:uid="{00000000-0005-0000-0000-0000074A0000}"/>
    <cellStyle name="Normal 2 3 2 2 2 2 2 6 2 10" xfId="19406" xr:uid="{00000000-0005-0000-0000-0000084A0000}"/>
    <cellStyle name="Normal 2 3 2 2 2 2 2 6 2 10 2" xfId="19407" xr:uid="{00000000-0005-0000-0000-0000094A0000}"/>
    <cellStyle name="Normal 2 3 2 2 2 2 2 6 2 11" xfId="19408" xr:uid="{00000000-0005-0000-0000-00000A4A0000}"/>
    <cellStyle name="Normal 2 3 2 2 2 2 2 6 2 2" xfId="19409" xr:uid="{00000000-0005-0000-0000-00000B4A0000}"/>
    <cellStyle name="Normal 2 3 2 2 2 2 2 6 2 2 2" xfId="19410" xr:uid="{00000000-0005-0000-0000-00000C4A0000}"/>
    <cellStyle name="Normal 2 3 2 2 2 2 2 6 2 3" xfId="19411" xr:uid="{00000000-0005-0000-0000-00000D4A0000}"/>
    <cellStyle name="Normal 2 3 2 2 2 2 2 6 2 3 2" xfId="19412" xr:uid="{00000000-0005-0000-0000-00000E4A0000}"/>
    <cellStyle name="Normal 2 3 2 2 2 2 2 6 2 4" xfId="19413" xr:uid="{00000000-0005-0000-0000-00000F4A0000}"/>
    <cellStyle name="Normal 2 3 2 2 2 2 2 6 2 4 2" xfId="19414" xr:uid="{00000000-0005-0000-0000-0000104A0000}"/>
    <cellStyle name="Normal 2 3 2 2 2 2 2 6 2 5" xfId="19415" xr:uid="{00000000-0005-0000-0000-0000114A0000}"/>
    <cellStyle name="Normal 2 3 2 2 2 2 2 6 2 5 2" xfId="19416" xr:uid="{00000000-0005-0000-0000-0000124A0000}"/>
    <cellStyle name="Normal 2 3 2 2 2 2 2 6 2 6" xfId="19417" xr:uid="{00000000-0005-0000-0000-0000134A0000}"/>
    <cellStyle name="Normal 2 3 2 2 2 2 2 6 2 6 2" xfId="19418" xr:uid="{00000000-0005-0000-0000-0000144A0000}"/>
    <cellStyle name="Normal 2 3 2 2 2 2 2 6 2 7" xfId="19419" xr:uid="{00000000-0005-0000-0000-0000154A0000}"/>
    <cellStyle name="Normal 2 3 2 2 2 2 2 6 2 7 2" xfId="19420" xr:uid="{00000000-0005-0000-0000-0000164A0000}"/>
    <cellStyle name="Normal 2 3 2 2 2 2 2 6 2 8" xfId="19421" xr:uid="{00000000-0005-0000-0000-0000174A0000}"/>
    <cellStyle name="Normal 2 3 2 2 2 2 2 6 2 8 2" xfId="19422" xr:uid="{00000000-0005-0000-0000-0000184A0000}"/>
    <cellStyle name="Normal 2 3 2 2 2 2 2 6 2 9" xfId="19423" xr:uid="{00000000-0005-0000-0000-0000194A0000}"/>
    <cellStyle name="Normal 2 3 2 2 2 2 2 6 2 9 2" xfId="19424" xr:uid="{00000000-0005-0000-0000-00001A4A0000}"/>
    <cellStyle name="Normal 2 3 2 2 2 2 2 6 3" xfId="19425" xr:uid="{00000000-0005-0000-0000-00001B4A0000}"/>
    <cellStyle name="Normal 2 3 2 2 2 2 2 6 3 2" xfId="19426" xr:uid="{00000000-0005-0000-0000-00001C4A0000}"/>
    <cellStyle name="Normal 2 3 2 2 2 2 2 6 4" xfId="19427" xr:uid="{00000000-0005-0000-0000-00001D4A0000}"/>
    <cellStyle name="Normal 2 3 2 2 2 2 2 6 4 2" xfId="19428" xr:uid="{00000000-0005-0000-0000-00001E4A0000}"/>
    <cellStyle name="Normal 2 3 2 2 2 2 2 6 5" xfId="19429" xr:uid="{00000000-0005-0000-0000-00001F4A0000}"/>
    <cellStyle name="Normal 2 3 2 2 2 2 2 6 5 2" xfId="19430" xr:uid="{00000000-0005-0000-0000-0000204A0000}"/>
    <cellStyle name="Normal 2 3 2 2 2 2 2 6 6" xfId="19431" xr:uid="{00000000-0005-0000-0000-0000214A0000}"/>
    <cellStyle name="Normal 2 3 2 2 2 2 2 6 6 2" xfId="19432" xr:uid="{00000000-0005-0000-0000-0000224A0000}"/>
    <cellStyle name="Normal 2 3 2 2 2 2 2 6 7" xfId="19433" xr:uid="{00000000-0005-0000-0000-0000234A0000}"/>
    <cellStyle name="Normal 2 3 2 2 2 2 2 6 7 2" xfId="19434" xr:uid="{00000000-0005-0000-0000-0000244A0000}"/>
    <cellStyle name="Normal 2 3 2 2 2 2 2 6 8" xfId="19435" xr:uid="{00000000-0005-0000-0000-0000254A0000}"/>
    <cellStyle name="Normal 2 3 2 2 2 2 2 6 8 2" xfId="19436" xr:uid="{00000000-0005-0000-0000-0000264A0000}"/>
    <cellStyle name="Normal 2 3 2 2 2 2 2 6 9" xfId="19437" xr:uid="{00000000-0005-0000-0000-0000274A0000}"/>
    <cellStyle name="Normal 2 3 2 2 2 2 2 6 9 2" xfId="19438" xr:uid="{00000000-0005-0000-0000-0000284A0000}"/>
    <cellStyle name="Normal 2 3 2 2 2 2 2 7" xfId="19439" xr:uid="{00000000-0005-0000-0000-0000294A0000}"/>
    <cellStyle name="Normal 2 3 2 2 2 2 2 7 10" xfId="19440" xr:uid="{00000000-0005-0000-0000-00002A4A0000}"/>
    <cellStyle name="Normal 2 3 2 2 2 2 2 7 10 2" xfId="19441" xr:uid="{00000000-0005-0000-0000-00002B4A0000}"/>
    <cellStyle name="Normal 2 3 2 2 2 2 2 7 11" xfId="19442" xr:uid="{00000000-0005-0000-0000-00002C4A0000}"/>
    <cellStyle name="Normal 2 3 2 2 2 2 2 7 2" xfId="19443" xr:uid="{00000000-0005-0000-0000-00002D4A0000}"/>
    <cellStyle name="Normal 2 3 2 2 2 2 2 7 2 2" xfId="19444" xr:uid="{00000000-0005-0000-0000-00002E4A0000}"/>
    <cellStyle name="Normal 2 3 2 2 2 2 2 7 3" xfId="19445" xr:uid="{00000000-0005-0000-0000-00002F4A0000}"/>
    <cellStyle name="Normal 2 3 2 2 2 2 2 7 3 2" xfId="19446" xr:uid="{00000000-0005-0000-0000-0000304A0000}"/>
    <cellStyle name="Normal 2 3 2 2 2 2 2 7 4" xfId="19447" xr:uid="{00000000-0005-0000-0000-0000314A0000}"/>
    <cellStyle name="Normal 2 3 2 2 2 2 2 7 4 2" xfId="19448" xr:uid="{00000000-0005-0000-0000-0000324A0000}"/>
    <cellStyle name="Normal 2 3 2 2 2 2 2 7 5" xfId="19449" xr:uid="{00000000-0005-0000-0000-0000334A0000}"/>
    <cellStyle name="Normal 2 3 2 2 2 2 2 7 5 2" xfId="19450" xr:uid="{00000000-0005-0000-0000-0000344A0000}"/>
    <cellStyle name="Normal 2 3 2 2 2 2 2 7 6" xfId="19451" xr:uid="{00000000-0005-0000-0000-0000354A0000}"/>
    <cellStyle name="Normal 2 3 2 2 2 2 2 7 6 2" xfId="19452" xr:uid="{00000000-0005-0000-0000-0000364A0000}"/>
    <cellStyle name="Normal 2 3 2 2 2 2 2 7 7" xfId="19453" xr:uid="{00000000-0005-0000-0000-0000374A0000}"/>
    <cellStyle name="Normal 2 3 2 2 2 2 2 7 7 2" xfId="19454" xr:uid="{00000000-0005-0000-0000-0000384A0000}"/>
    <cellStyle name="Normal 2 3 2 2 2 2 2 7 8" xfId="19455" xr:uid="{00000000-0005-0000-0000-0000394A0000}"/>
    <cellStyle name="Normal 2 3 2 2 2 2 2 7 8 2" xfId="19456" xr:uid="{00000000-0005-0000-0000-00003A4A0000}"/>
    <cellStyle name="Normal 2 3 2 2 2 2 2 7 9" xfId="19457" xr:uid="{00000000-0005-0000-0000-00003B4A0000}"/>
    <cellStyle name="Normal 2 3 2 2 2 2 2 7 9 2" xfId="19458" xr:uid="{00000000-0005-0000-0000-00003C4A0000}"/>
    <cellStyle name="Normal 2 3 2 2 2 2 2 8" xfId="19459" xr:uid="{00000000-0005-0000-0000-00003D4A0000}"/>
    <cellStyle name="Normal 2 3 2 2 2 2 2 8 2" xfId="19460" xr:uid="{00000000-0005-0000-0000-00003E4A0000}"/>
    <cellStyle name="Normal 2 3 2 2 2 2 2 9" xfId="19461" xr:uid="{00000000-0005-0000-0000-00003F4A0000}"/>
    <cellStyle name="Normal 2 3 2 2 2 2 2 9 2" xfId="19462" xr:uid="{00000000-0005-0000-0000-0000404A0000}"/>
    <cellStyle name="Normal 2 3 2 2 2 2 3" xfId="563" xr:uid="{00000000-0005-0000-0000-0000414A0000}"/>
    <cellStyle name="Normal 2 3 2 2 2 2 3 10" xfId="19463" xr:uid="{00000000-0005-0000-0000-0000424A0000}"/>
    <cellStyle name="Normal 2 3 2 2 2 2 3 10 2" xfId="19464" xr:uid="{00000000-0005-0000-0000-0000434A0000}"/>
    <cellStyle name="Normal 2 3 2 2 2 2 3 11" xfId="19465" xr:uid="{00000000-0005-0000-0000-0000444A0000}"/>
    <cellStyle name="Normal 2 3 2 2 2 2 3 11 2" xfId="19466" xr:uid="{00000000-0005-0000-0000-0000454A0000}"/>
    <cellStyle name="Normal 2 3 2 2 2 2 3 12" xfId="19467" xr:uid="{00000000-0005-0000-0000-0000464A0000}"/>
    <cellStyle name="Normal 2 3 2 2 2 2 3 12 2" xfId="19468" xr:uid="{00000000-0005-0000-0000-0000474A0000}"/>
    <cellStyle name="Normal 2 3 2 2 2 2 3 13" xfId="19469" xr:uid="{00000000-0005-0000-0000-0000484A0000}"/>
    <cellStyle name="Normal 2 3 2 2 2 2 3 2" xfId="19470" xr:uid="{00000000-0005-0000-0000-0000494A0000}"/>
    <cellStyle name="Normal 2 3 2 2 2 2 3 2 10" xfId="19471" xr:uid="{00000000-0005-0000-0000-00004A4A0000}"/>
    <cellStyle name="Normal 2 3 2 2 2 2 3 2 10 2" xfId="19472" xr:uid="{00000000-0005-0000-0000-00004B4A0000}"/>
    <cellStyle name="Normal 2 3 2 2 2 2 3 2 11" xfId="19473" xr:uid="{00000000-0005-0000-0000-00004C4A0000}"/>
    <cellStyle name="Normal 2 3 2 2 2 2 3 2 11 2" xfId="19474" xr:uid="{00000000-0005-0000-0000-00004D4A0000}"/>
    <cellStyle name="Normal 2 3 2 2 2 2 3 2 12" xfId="19475" xr:uid="{00000000-0005-0000-0000-00004E4A0000}"/>
    <cellStyle name="Normal 2 3 2 2 2 2 3 2 2" xfId="19476" xr:uid="{00000000-0005-0000-0000-00004F4A0000}"/>
    <cellStyle name="Normal 2 3 2 2 2 2 3 2 2 10" xfId="19477" xr:uid="{00000000-0005-0000-0000-0000504A0000}"/>
    <cellStyle name="Normal 2 3 2 2 2 2 3 2 2 10 2" xfId="19478" xr:uid="{00000000-0005-0000-0000-0000514A0000}"/>
    <cellStyle name="Normal 2 3 2 2 2 2 3 2 2 11" xfId="19479" xr:uid="{00000000-0005-0000-0000-0000524A0000}"/>
    <cellStyle name="Normal 2 3 2 2 2 2 3 2 2 2" xfId="19480" xr:uid="{00000000-0005-0000-0000-0000534A0000}"/>
    <cellStyle name="Normal 2 3 2 2 2 2 3 2 2 2 2" xfId="19481" xr:uid="{00000000-0005-0000-0000-0000544A0000}"/>
    <cellStyle name="Normal 2 3 2 2 2 2 3 2 2 3" xfId="19482" xr:uid="{00000000-0005-0000-0000-0000554A0000}"/>
    <cellStyle name="Normal 2 3 2 2 2 2 3 2 2 3 2" xfId="19483" xr:uid="{00000000-0005-0000-0000-0000564A0000}"/>
    <cellStyle name="Normal 2 3 2 2 2 2 3 2 2 4" xfId="19484" xr:uid="{00000000-0005-0000-0000-0000574A0000}"/>
    <cellStyle name="Normal 2 3 2 2 2 2 3 2 2 4 2" xfId="19485" xr:uid="{00000000-0005-0000-0000-0000584A0000}"/>
    <cellStyle name="Normal 2 3 2 2 2 2 3 2 2 5" xfId="19486" xr:uid="{00000000-0005-0000-0000-0000594A0000}"/>
    <cellStyle name="Normal 2 3 2 2 2 2 3 2 2 5 2" xfId="19487" xr:uid="{00000000-0005-0000-0000-00005A4A0000}"/>
    <cellStyle name="Normal 2 3 2 2 2 2 3 2 2 6" xfId="19488" xr:uid="{00000000-0005-0000-0000-00005B4A0000}"/>
    <cellStyle name="Normal 2 3 2 2 2 2 3 2 2 6 2" xfId="19489" xr:uid="{00000000-0005-0000-0000-00005C4A0000}"/>
    <cellStyle name="Normal 2 3 2 2 2 2 3 2 2 7" xfId="19490" xr:uid="{00000000-0005-0000-0000-00005D4A0000}"/>
    <cellStyle name="Normal 2 3 2 2 2 2 3 2 2 7 2" xfId="19491" xr:uid="{00000000-0005-0000-0000-00005E4A0000}"/>
    <cellStyle name="Normal 2 3 2 2 2 2 3 2 2 8" xfId="19492" xr:uid="{00000000-0005-0000-0000-00005F4A0000}"/>
    <cellStyle name="Normal 2 3 2 2 2 2 3 2 2 8 2" xfId="19493" xr:uid="{00000000-0005-0000-0000-0000604A0000}"/>
    <cellStyle name="Normal 2 3 2 2 2 2 3 2 2 9" xfId="19494" xr:uid="{00000000-0005-0000-0000-0000614A0000}"/>
    <cellStyle name="Normal 2 3 2 2 2 2 3 2 2 9 2" xfId="19495" xr:uid="{00000000-0005-0000-0000-0000624A0000}"/>
    <cellStyle name="Normal 2 3 2 2 2 2 3 2 3" xfId="19496" xr:uid="{00000000-0005-0000-0000-0000634A0000}"/>
    <cellStyle name="Normal 2 3 2 2 2 2 3 2 3 2" xfId="19497" xr:uid="{00000000-0005-0000-0000-0000644A0000}"/>
    <cellStyle name="Normal 2 3 2 2 2 2 3 2 4" xfId="19498" xr:uid="{00000000-0005-0000-0000-0000654A0000}"/>
    <cellStyle name="Normal 2 3 2 2 2 2 3 2 4 2" xfId="19499" xr:uid="{00000000-0005-0000-0000-0000664A0000}"/>
    <cellStyle name="Normal 2 3 2 2 2 2 3 2 5" xfId="19500" xr:uid="{00000000-0005-0000-0000-0000674A0000}"/>
    <cellStyle name="Normal 2 3 2 2 2 2 3 2 5 2" xfId="19501" xr:uid="{00000000-0005-0000-0000-0000684A0000}"/>
    <cellStyle name="Normal 2 3 2 2 2 2 3 2 6" xfId="19502" xr:uid="{00000000-0005-0000-0000-0000694A0000}"/>
    <cellStyle name="Normal 2 3 2 2 2 2 3 2 6 2" xfId="19503" xr:uid="{00000000-0005-0000-0000-00006A4A0000}"/>
    <cellStyle name="Normal 2 3 2 2 2 2 3 2 7" xfId="19504" xr:uid="{00000000-0005-0000-0000-00006B4A0000}"/>
    <cellStyle name="Normal 2 3 2 2 2 2 3 2 7 2" xfId="19505" xr:uid="{00000000-0005-0000-0000-00006C4A0000}"/>
    <cellStyle name="Normal 2 3 2 2 2 2 3 2 8" xfId="19506" xr:uid="{00000000-0005-0000-0000-00006D4A0000}"/>
    <cellStyle name="Normal 2 3 2 2 2 2 3 2 8 2" xfId="19507" xr:uid="{00000000-0005-0000-0000-00006E4A0000}"/>
    <cellStyle name="Normal 2 3 2 2 2 2 3 2 9" xfId="19508" xr:uid="{00000000-0005-0000-0000-00006F4A0000}"/>
    <cellStyle name="Normal 2 3 2 2 2 2 3 2 9 2" xfId="19509" xr:uid="{00000000-0005-0000-0000-0000704A0000}"/>
    <cellStyle name="Normal 2 3 2 2 2 2 3 3" xfId="19510" xr:uid="{00000000-0005-0000-0000-0000714A0000}"/>
    <cellStyle name="Normal 2 3 2 2 2 2 3 3 10" xfId="19511" xr:uid="{00000000-0005-0000-0000-0000724A0000}"/>
    <cellStyle name="Normal 2 3 2 2 2 2 3 3 10 2" xfId="19512" xr:uid="{00000000-0005-0000-0000-0000734A0000}"/>
    <cellStyle name="Normal 2 3 2 2 2 2 3 3 11" xfId="19513" xr:uid="{00000000-0005-0000-0000-0000744A0000}"/>
    <cellStyle name="Normal 2 3 2 2 2 2 3 3 2" xfId="19514" xr:uid="{00000000-0005-0000-0000-0000754A0000}"/>
    <cellStyle name="Normal 2 3 2 2 2 2 3 3 2 2" xfId="19515" xr:uid="{00000000-0005-0000-0000-0000764A0000}"/>
    <cellStyle name="Normal 2 3 2 2 2 2 3 3 3" xfId="19516" xr:uid="{00000000-0005-0000-0000-0000774A0000}"/>
    <cellStyle name="Normal 2 3 2 2 2 2 3 3 3 2" xfId="19517" xr:uid="{00000000-0005-0000-0000-0000784A0000}"/>
    <cellStyle name="Normal 2 3 2 2 2 2 3 3 4" xfId="19518" xr:uid="{00000000-0005-0000-0000-0000794A0000}"/>
    <cellStyle name="Normal 2 3 2 2 2 2 3 3 4 2" xfId="19519" xr:uid="{00000000-0005-0000-0000-00007A4A0000}"/>
    <cellStyle name="Normal 2 3 2 2 2 2 3 3 5" xfId="19520" xr:uid="{00000000-0005-0000-0000-00007B4A0000}"/>
    <cellStyle name="Normal 2 3 2 2 2 2 3 3 5 2" xfId="19521" xr:uid="{00000000-0005-0000-0000-00007C4A0000}"/>
    <cellStyle name="Normal 2 3 2 2 2 2 3 3 6" xfId="19522" xr:uid="{00000000-0005-0000-0000-00007D4A0000}"/>
    <cellStyle name="Normal 2 3 2 2 2 2 3 3 6 2" xfId="19523" xr:uid="{00000000-0005-0000-0000-00007E4A0000}"/>
    <cellStyle name="Normal 2 3 2 2 2 2 3 3 7" xfId="19524" xr:uid="{00000000-0005-0000-0000-00007F4A0000}"/>
    <cellStyle name="Normal 2 3 2 2 2 2 3 3 7 2" xfId="19525" xr:uid="{00000000-0005-0000-0000-0000804A0000}"/>
    <cellStyle name="Normal 2 3 2 2 2 2 3 3 8" xfId="19526" xr:uid="{00000000-0005-0000-0000-0000814A0000}"/>
    <cellStyle name="Normal 2 3 2 2 2 2 3 3 8 2" xfId="19527" xr:uid="{00000000-0005-0000-0000-0000824A0000}"/>
    <cellStyle name="Normal 2 3 2 2 2 2 3 3 9" xfId="19528" xr:uid="{00000000-0005-0000-0000-0000834A0000}"/>
    <cellStyle name="Normal 2 3 2 2 2 2 3 3 9 2" xfId="19529" xr:uid="{00000000-0005-0000-0000-0000844A0000}"/>
    <cellStyle name="Normal 2 3 2 2 2 2 3 4" xfId="19530" xr:uid="{00000000-0005-0000-0000-0000854A0000}"/>
    <cellStyle name="Normal 2 3 2 2 2 2 3 4 2" xfId="19531" xr:uid="{00000000-0005-0000-0000-0000864A0000}"/>
    <cellStyle name="Normal 2 3 2 2 2 2 3 5" xfId="19532" xr:uid="{00000000-0005-0000-0000-0000874A0000}"/>
    <cellStyle name="Normal 2 3 2 2 2 2 3 5 2" xfId="19533" xr:uid="{00000000-0005-0000-0000-0000884A0000}"/>
    <cellStyle name="Normal 2 3 2 2 2 2 3 6" xfId="19534" xr:uid="{00000000-0005-0000-0000-0000894A0000}"/>
    <cellStyle name="Normal 2 3 2 2 2 2 3 6 2" xfId="19535" xr:uid="{00000000-0005-0000-0000-00008A4A0000}"/>
    <cellStyle name="Normal 2 3 2 2 2 2 3 7" xfId="19536" xr:uid="{00000000-0005-0000-0000-00008B4A0000}"/>
    <cellStyle name="Normal 2 3 2 2 2 2 3 7 2" xfId="19537" xr:uid="{00000000-0005-0000-0000-00008C4A0000}"/>
    <cellStyle name="Normal 2 3 2 2 2 2 3 8" xfId="19538" xr:uid="{00000000-0005-0000-0000-00008D4A0000}"/>
    <cellStyle name="Normal 2 3 2 2 2 2 3 8 2" xfId="19539" xr:uid="{00000000-0005-0000-0000-00008E4A0000}"/>
    <cellStyle name="Normal 2 3 2 2 2 2 3 9" xfId="19540" xr:uid="{00000000-0005-0000-0000-00008F4A0000}"/>
    <cellStyle name="Normal 2 3 2 2 2 2 3 9 2" xfId="19541" xr:uid="{00000000-0005-0000-0000-0000904A0000}"/>
    <cellStyle name="Normal 2 3 2 2 2 2 4" xfId="564" xr:uid="{00000000-0005-0000-0000-0000914A0000}"/>
    <cellStyle name="Normal 2 3 2 2 2 2 4 10" xfId="19542" xr:uid="{00000000-0005-0000-0000-0000924A0000}"/>
    <cellStyle name="Normal 2 3 2 2 2 2 4 10 2" xfId="19543" xr:uid="{00000000-0005-0000-0000-0000934A0000}"/>
    <cellStyle name="Normal 2 3 2 2 2 2 4 11" xfId="19544" xr:uid="{00000000-0005-0000-0000-0000944A0000}"/>
    <cellStyle name="Normal 2 3 2 2 2 2 4 11 2" xfId="19545" xr:uid="{00000000-0005-0000-0000-0000954A0000}"/>
    <cellStyle name="Normal 2 3 2 2 2 2 4 12" xfId="19546" xr:uid="{00000000-0005-0000-0000-0000964A0000}"/>
    <cellStyle name="Normal 2 3 2 2 2 2 4 12 2" xfId="19547" xr:uid="{00000000-0005-0000-0000-0000974A0000}"/>
    <cellStyle name="Normal 2 3 2 2 2 2 4 13" xfId="19548" xr:uid="{00000000-0005-0000-0000-0000984A0000}"/>
    <cellStyle name="Normal 2 3 2 2 2 2 4 2" xfId="19549" xr:uid="{00000000-0005-0000-0000-0000994A0000}"/>
    <cellStyle name="Normal 2 3 2 2 2 2 4 2 10" xfId="19550" xr:uid="{00000000-0005-0000-0000-00009A4A0000}"/>
    <cellStyle name="Normal 2 3 2 2 2 2 4 2 10 2" xfId="19551" xr:uid="{00000000-0005-0000-0000-00009B4A0000}"/>
    <cellStyle name="Normal 2 3 2 2 2 2 4 2 11" xfId="19552" xr:uid="{00000000-0005-0000-0000-00009C4A0000}"/>
    <cellStyle name="Normal 2 3 2 2 2 2 4 2 11 2" xfId="19553" xr:uid="{00000000-0005-0000-0000-00009D4A0000}"/>
    <cellStyle name="Normal 2 3 2 2 2 2 4 2 12" xfId="19554" xr:uid="{00000000-0005-0000-0000-00009E4A0000}"/>
    <cellStyle name="Normal 2 3 2 2 2 2 4 2 2" xfId="19555" xr:uid="{00000000-0005-0000-0000-00009F4A0000}"/>
    <cellStyle name="Normal 2 3 2 2 2 2 4 2 2 10" xfId="19556" xr:uid="{00000000-0005-0000-0000-0000A04A0000}"/>
    <cellStyle name="Normal 2 3 2 2 2 2 4 2 2 10 2" xfId="19557" xr:uid="{00000000-0005-0000-0000-0000A14A0000}"/>
    <cellStyle name="Normal 2 3 2 2 2 2 4 2 2 11" xfId="19558" xr:uid="{00000000-0005-0000-0000-0000A24A0000}"/>
    <cellStyle name="Normal 2 3 2 2 2 2 4 2 2 2" xfId="19559" xr:uid="{00000000-0005-0000-0000-0000A34A0000}"/>
    <cellStyle name="Normal 2 3 2 2 2 2 4 2 2 2 2" xfId="19560" xr:uid="{00000000-0005-0000-0000-0000A44A0000}"/>
    <cellStyle name="Normal 2 3 2 2 2 2 4 2 2 3" xfId="19561" xr:uid="{00000000-0005-0000-0000-0000A54A0000}"/>
    <cellStyle name="Normal 2 3 2 2 2 2 4 2 2 3 2" xfId="19562" xr:uid="{00000000-0005-0000-0000-0000A64A0000}"/>
    <cellStyle name="Normal 2 3 2 2 2 2 4 2 2 4" xfId="19563" xr:uid="{00000000-0005-0000-0000-0000A74A0000}"/>
    <cellStyle name="Normal 2 3 2 2 2 2 4 2 2 4 2" xfId="19564" xr:uid="{00000000-0005-0000-0000-0000A84A0000}"/>
    <cellStyle name="Normal 2 3 2 2 2 2 4 2 2 5" xfId="19565" xr:uid="{00000000-0005-0000-0000-0000A94A0000}"/>
    <cellStyle name="Normal 2 3 2 2 2 2 4 2 2 5 2" xfId="19566" xr:uid="{00000000-0005-0000-0000-0000AA4A0000}"/>
    <cellStyle name="Normal 2 3 2 2 2 2 4 2 2 6" xfId="19567" xr:uid="{00000000-0005-0000-0000-0000AB4A0000}"/>
    <cellStyle name="Normal 2 3 2 2 2 2 4 2 2 6 2" xfId="19568" xr:uid="{00000000-0005-0000-0000-0000AC4A0000}"/>
    <cellStyle name="Normal 2 3 2 2 2 2 4 2 2 7" xfId="19569" xr:uid="{00000000-0005-0000-0000-0000AD4A0000}"/>
    <cellStyle name="Normal 2 3 2 2 2 2 4 2 2 7 2" xfId="19570" xr:uid="{00000000-0005-0000-0000-0000AE4A0000}"/>
    <cellStyle name="Normal 2 3 2 2 2 2 4 2 2 8" xfId="19571" xr:uid="{00000000-0005-0000-0000-0000AF4A0000}"/>
    <cellStyle name="Normal 2 3 2 2 2 2 4 2 2 8 2" xfId="19572" xr:uid="{00000000-0005-0000-0000-0000B04A0000}"/>
    <cellStyle name="Normal 2 3 2 2 2 2 4 2 2 9" xfId="19573" xr:uid="{00000000-0005-0000-0000-0000B14A0000}"/>
    <cellStyle name="Normal 2 3 2 2 2 2 4 2 2 9 2" xfId="19574" xr:uid="{00000000-0005-0000-0000-0000B24A0000}"/>
    <cellStyle name="Normal 2 3 2 2 2 2 4 2 3" xfId="19575" xr:uid="{00000000-0005-0000-0000-0000B34A0000}"/>
    <cellStyle name="Normal 2 3 2 2 2 2 4 2 3 2" xfId="19576" xr:uid="{00000000-0005-0000-0000-0000B44A0000}"/>
    <cellStyle name="Normal 2 3 2 2 2 2 4 2 4" xfId="19577" xr:uid="{00000000-0005-0000-0000-0000B54A0000}"/>
    <cellStyle name="Normal 2 3 2 2 2 2 4 2 4 2" xfId="19578" xr:uid="{00000000-0005-0000-0000-0000B64A0000}"/>
    <cellStyle name="Normal 2 3 2 2 2 2 4 2 5" xfId="19579" xr:uid="{00000000-0005-0000-0000-0000B74A0000}"/>
    <cellStyle name="Normal 2 3 2 2 2 2 4 2 5 2" xfId="19580" xr:uid="{00000000-0005-0000-0000-0000B84A0000}"/>
    <cellStyle name="Normal 2 3 2 2 2 2 4 2 6" xfId="19581" xr:uid="{00000000-0005-0000-0000-0000B94A0000}"/>
    <cellStyle name="Normal 2 3 2 2 2 2 4 2 6 2" xfId="19582" xr:uid="{00000000-0005-0000-0000-0000BA4A0000}"/>
    <cellStyle name="Normal 2 3 2 2 2 2 4 2 7" xfId="19583" xr:uid="{00000000-0005-0000-0000-0000BB4A0000}"/>
    <cellStyle name="Normal 2 3 2 2 2 2 4 2 7 2" xfId="19584" xr:uid="{00000000-0005-0000-0000-0000BC4A0000}"/>
    <cellStyle name="Normal 2 3 2 2 2 2 4 2 8" xfId="19585" xr:uid="{00000000-0005-0000-0000-0000BD4A0000}"/>
    <cellStyle name="Normal 2 3 2 2 2 2 4 2 8 2" xfId="19586" xr:uid="{00000000-0005-0000-0000-0000BE4A0000}"/>
    <cellStyle name="Normal 2 3 2 2 2 2 4 2 9" xfId="19587" xr:uid="{00000000-0005-0000-0000-0000BF4A0000}"/>
    <cellStyle name="Normal 2 3 2 2 2 2 4 2 9 2" xfId="19588" xr:uid="{00000000-0005-0000-0000-0000C04A0000}"/>
    <cellStyle name="Normal 2 3 2 2 2 2 4 3" xfId="19589" xr:uid="{00000000-0005-0000-0000-0000C14A0000}"/>
    <cellStyle name="Normal 2 3 2 2 2 2 4 3 10" xfId="19590" xr:uid="{00000000-0005-0000-0000-0000C24A0000}"/>
    <cellStyle name="Normal 2 3 2 2 2 2 4 3 10 2" xfId="19591" xr:uid="{00000000-0005-0000-0000-0000C34A0000}"/>
    <cellStyle name="Normal 2 3 2 2 2 2 4 3 11" xfId="19592" xr:uid="{00000000-0005-0000-0000-0000C44A0000}"/>
    <cellStyle name="Normal 2 3 2 2 2 2 4 3 2" xfId="19593" xr:uid="{00000000-0005-0000-0000-0000C54A0000}"/>
    <cellStyle name="Normal 2 3 2 2 2 2 4 3 2 2" xfId="19594" xr:uid="{00000000-0005-0000-0000-0000C64A0000}"/>
    <cellStyle name="Normal 2 3 2 2 2 2 4 3 3" xfId="19595" xr:uid="{00000000-0005-0000-0000-0000C74A0000}"/>
    <cellStyle name="Normal 2 3 2 2 2 2 4 3 3 2" xfId="19596" xr:uid="{00000000-0005-0000-0000-0000C84A0000}"/>
    <cellStyle name="Normal 2 3 2 2 2 2 4 3 4" xfId="19597" xr:uid="{00000000-0005-0000-0000-0000C94A0000}"/>
    <cellStyle name="Normal 2 3 2 2 2 2 4 3 4 2" xfId="19598" xr:uid="{00000000-0005-0000-0000-0000CA4A0000}"/>
    <cellStyle name="Normal 2 3 2 2 2 2 4 3 5" xfId="19599" xr:uid="{00000000-0005-0000-0000-0000CB4A0000}"/>
    <cellStyle name="Normal 2 3 2 2 2 2 4 3 5 2" xfId="19600" xr:uid="{00000000-0005-0000-0000-0000CC4A0000}"/>
    <cellStyle name="Normal 2 3 2 2 2 2 4 3 6" xfId="19601" xr:uid="{00000000-0005-0000-0000-0000CD4A0000}"/>
    <cellStyle name="Normal 2 3 2 2 2 2 4 3 6 2" xfId="19602" xr:uid="{00000000-0005-0000-0000-0000CE4A0000}"/>
    <cellStyle name="Normal 2 3 2 2 2 2 4 3 7" xfId="19603" xr:uid="{00000000-0005-0000-0000-0000CF4A0000}"/>
    <cellStyle name="Normal 2 3 2 2 2 2 4 3 7 2" xfId="19604" xr:uid="{00000000-0005-0000-0000-0000D04A0000}"/>
    <cellStyle name="Normal 2 3 2 2 2 2 4 3 8" xfId="19605" xr:uid="{00000000-0005-0000-0000-0000D14A0000}"/>
    <cellStyle name="Normal 2 3 2 2 2 2 4 3 8 2" xfId="19606" xr:uid="{00000000-0005-0000-0000-0000D24A0000}"/>
    <cellStyle name="Normal 2 3 2 2 2 2 4 3 9" xfId="19607" xr:uid="{00000000-0005-0000-0000-0000D34A0000}"/>
    <cellStyle name="Normal 2 3 2 2 2 2 4 3 9 2" xfId="19608" xr:uid="{00000000-0005-0000-0000-0000D44A0000}"/>
    <cellStyle name="Normal 2 3 2 2 2 2 4 4" xfId="19609" xr:uid="{00000000-0005-0000-0000-0000D54A0000}"/>
    <cellStyle name="Normal 2 3 2 2 2 2 4 4 2" xfId="19610" xr:uid="{00000000-0005-0000-0000-0000D64A0000}"/>
    <cellStyle name="Normal 2 3 2 2 2 2 4 5" xfId="19611" xr:uid="{00000000-0005-0000-0000-0000D74A0000}"/>
    <cellStyle name="Normal 2 3 2 2 2 2 4 5 2" xfId="19612" xr:uid="{00000000-0005-0000-0000-0000D84A0000}"/>
    <cellStyle name="Normal 2 3 2 2 2 2 4 6" xfId="19613" xr:uid="{00000000-0005-0000-0000-0000D94A0000}"/>
    <cellStyle name="Normal 2 3 2 2 2 2 4 6 2" xfId="19614" xr:uid="{00000000-0005-0000-0000-0000DA4A0000}"/>
    <cellStyle name="Normal 2 3 2 2 2 2 4 7" xfId="19615" xr:uid="{00000000-0005-0000-0000-0000DB4A0000}"/>
    <cellStyle name="Normal 2 3 2 2 2 2 4 7 2" xfId="19616" xr:uid="{00000000-0005-0000-0000-0000DC4A0000}"/>
    <cellStyle name="Normal 2 3 2 2 2 2 4 8" xfId="19617" xr:uid="{00000000-0005-0000-0000-0000DD4A0000}"/>
    <cellStyle name="Normal 2 3 2 2 2 2 4 8 2" xfId="19618" xr:uid="{00000000-0005-0000-0000-0000DE4A0000}"/>
    <cellStyle name="Normal 2 3 2 2 2 2 4 9" xfId="19619" xr:uid="{00000000-0005-0000-0000-0000DF4A0000}"/>
    <cellStyle name="Normal 2 3 2 2 2 2 4 9 2" xfId="19620" xr:uid="{00000000-0005-0000-0000-0000E04A0000}"/>
    <cellStyle name="Normal 2 3 2 2 2 2 5" xfId="565" xr:uid="{00000000-0005-0000-0000-0000E14A0000}"/>
    <cellStyle name="Normal 2 3 2 2 2 2 5 10" xfId="19621" xr:uid="{00000000-0005-0000-0000-0000E24A0000}"/>
    <cellStyle name="Normal 2 3 2 2 2 2 5 10 2" xfId="19622" xr:uid="{00000000-0005-0000-0000-0000E34A0000}"/>
    <cellStyle name="Normal 2 3 2 2 2 2 5 11" xfId="19623" xr:uid="{00000000-0005-0000-0000-0000E44A0000}"/>
    <cellStyle name="Normal 2 3 2 2 2 2 5 11 2" xfId="19624" xr:uid="{00000000-0005-0000-0000-0000E54A0000}"/>
    <cellStyle name="Normal 2 3 2 2 2 2 5 12" xfId="19625" xr:uid="{00000000-0005-0000-0000-0000E64A0000}"/>
    <cellStyle name="Normal 2 3 2 2 2 2 5 12 2" xfId="19626" xr:uid="{00000000-0005-0000-0000-0000E74A0000}"/>
    <cellStyle name="Normal 2 3 2 2 2 2 5 13" xfId="19627" xr:uid="{00000000-0005-0000-0000-0000E84A0000}"/>
    <cellStyle name="Normal 2 3 2 2 2 2 5 2" xfId="19628" xr:uid="{00000000-0005-0000-0000-0000E94A0000}"/>
    <cellStyle name="Normal 2 3 2 2 2 2 5 2 10" xfId="19629" xr:uid="{00000000-0005-0000-0000-0000EA4A0000}"/>
    <cellStyle name="Normal 2 3 2 2 2 2 5 2 10 2" xfId="19630" xr:uid="{00000000-0005-0000-0000-0000EB4A0000}"/>
    <cellStyle name="Normal 2 3 2 2 2 2 5 2 11" xfId="19631" xr:uid="{00000000-0005-0000-0000-0000EC4A0000}"/>
    <cellStyle name="Normal 2 3 2 2 2 2 5 2 11 2" xfId="19632" xr:uid="{00000000-0005-0000-0000-0000ED4A0000}"/>
    <cellStyle name="Normal 2 3 2 2 2 2 5 2 12" xfId="19633" xr:uid="{00000000-0005-0000-0000-0000EE4A0000}"/>
    <cellStyle name="Normal 2 3 2 2 2 2 5 2 2" xfId="19634" xr:uid="{00000000-0005-0000-0000-0000EF4A0000}"/>
    <cellStyle name="Normal 2 3 2 2 2 2 5 2 2 10" xfId="19635" xr:uid="{00000000-0005-0000-0000-0000F04A0000}"/>
    <cellStyle name="Normal 2 3 2 2 2 2 5 2 2 10 2" xfId="19636" xr:uid="{00000000-0005-0000-0000-0000F14A0000}"/>
    <cellStyle name="Normal 2 3 2 2 2 2 5 2 2 11" xfId="19637" xr:uid="{00000000-0005-0000-0000-0000F24A0000}"/>
    <cellStyle name="Normal 2 3 2 2 2 2 5 2 2 2" xfId="19638" xr:uid="{00000000-0005-0000-0000-0000F34A0000}"/>
    <cellStyle name="Normal 2 3 2 2 2 2 5 2 2 2 2" xfId="19639" xr:uid="{00000000-0005-0000-0000-0000F44A0000}"/>
    <cellStyle name="Normal 2 3 2 2 2 2 5 2 2 3" xfId="19640" xr:uid="{00000000-0005-0000-0000-0000F54A0000}"/>
    <cellStyle name="Normal 2 3 2 2 2 2 5 2 2 3 2" xfId="19641" xr:uid="{00000000-0005-0000-0000-0000F64A0000}"/>
    <cellStyle name="Normal 2 3 2 2 2 2 5 2 2 4" xfId="19642" xr:uid="{00000000-0005-0000-0000-0000F74A0000}"/>
    <cellStyle name="Normal 2 3 2 2 2 2 5 2 2 4 2" xfId="19643" xr:uid="{00000000-0005-0000-0000-0000F84A0000}"/>
    <cellStyle name="Normal 2 3 2 2 2 2 5 2 2 5" xfId="19644" xr:uid="{00000000-0005-0000-0000-0000F94A0000}"/>
    <cellStyle name="Normal 2 3 2 2 2 2 5 2 2 5 2" xfId="19645" xr:uid="{00000000-0005-0000-0000-0000FA4A0000}"/>
    <cellStyle name="Normal 2 3 2 2 2 2 5 2 2 6" xfId="19646" xr:uid="{00000000-0005-0000-0000-0000FB4A0000}"/>
    <cellStyle name="Normal 2 3 2 2 2 2 5 2 2 6 2" xfId="19647" xr:uid="{00000000-0005-0000-0000-0000FC4A0000}"/>
    <cellStyle name="Normal 2 3 2 2 2 2 5 2 2 7" xfId="19648" xr:uid="{00000000-0005-0000-0000-0000FD4A0000}"/>
    <cellStyle name="Normal 2 3 2 2 2 2 5 2 2 7 2" xfId="19649" xr:uid="{00000000-0005-0000-0000-0000FE4A0000}"/>
    <cellStyle name="Normal 2 3 2 2 2 2 5 2 2 8" xfId="19650" xr:uid="{00000000-0005-0000-0000-0000FF4A0000}"/>
    <cellStyle name="Normal 2 3 2 2 2 2 5 2 2 8 2" xfId="19651" xr:uid="{00000000-0005-0000-0000-0000004B0000}"/>
    <cellStyle name="Normal 2 3 2 2 2 2 5 2 2 9" xfId="19652" xr:uid="{00000000-0005-0000-0000-0000014B0000}"/>
    <cellStyle name="Normal 2 3 2 2 2 2 5 2 2 9 2" xfId="19653" xr:uid="{00000000-0005-0000-0000-0000024B0000}"/>
    <cellStyle name="Normal 2 3 2 2 2 2 5 2 3" xfId="19654" xr:uid="{00000000-0005-0000-0000-0000034B0000}"/>
    <cellStyle name="Normal 2 3 2 2 2 2 5 2 3 2" xfId="19655" xr:uid="{00000000-0005-0000-0000-0000044B0000}"/>
    <cellStyle name="Normal 2 3 2 2 2 2 5 2 4" xfId="19656" xr:uid="{00000000-0005-0000-0000-0000054B0000}"/>
    <cellStyle name="Normal 2 3 2 2 2 2 5 2 4 2" xfId="19657" xr:uid="{00000000-0005-0000-0000-0000064B0000}"/>
    <cellStyle name="Normal 2 3 2 2 2 2 5 2 5" xfId="19658" xr:uid="{00000000-0005-0000-0000-0000074B0000}"/>
    <cellStyle name="Normal 2 3 2 2 2 2 5 2 5 2" xfId="19659" xr:uid="{00000000-0005-0000-0000-0000084B0000}"/>
    <cellStyle name="Normal 2 3 2 2 2 2 5 2 6" xfId="19660" xr:uid="{00000000-0005-0000-0000-0000094B0000}"/>
    <cellStyle name="Normal 2 3 2 2 2 2 5 2 6 2" xfId="19661" xr:uid="{00000000-0005-0000-0000-00000A4B0000}"/>
    <cellStyle name="Normal 2 3 2 2 2 2 5 2 7" xfId="19662" xr:uid="{00000000-0005-0000-0000-00000B4B0000}"/>
    <cellStyle name="Normal 2 3 2 2 2 2 5 2 7 2" xfId="19663" xr:uid="{00000000-0005-0000-0000-00000C4B0000}"/>
    <cellStyle name="Normal 2 3 2 2 2 2 5 2 8" xfId="19664" xr:uid="{00000000-0005-0000-0000-00000D4B0000}"/>
    <cellStyle name="Normal 2 3 2 2 2 2 5 2 8 2" xfId="19665" xr:uid="{00000000-0005-0000-0000-00000E4B0000}"/>
    <cellStyle name="Normal 2 3 2 2 2 2 5 2 9" xfId="19666" xr:uid="{00000000-0005-0000-0000-00000F4B0000}"/>
    <cellStyle name="Normal 2 3 2 2 2 2 5 2 9 2" xfId="19667" xr:uid="{00000000-0005-0000-0000-0000104B0000}"/>
    <cellStyle name="Normal 2 3 2 2 2 2 5 3" xfId="19668" xr:uid="{00000000-0005-0000-0000-0000114B0000}"/>
    <cellStyle name="Normal 2 3 2 2 2 2 5 3 10" xfId="19669" xr:uid="{00000000-0005-0000-0000-0000124B0000}"/>
    <cellStyle name="Normal 2 3 2 2 2 2 5 3 10 2" xfId="19670" xr:uid="{00000000-0005-0000-0000-0000134B0000}"/>
    <cellStyle name="Normal 2 3 2 2 2 2 5 3 11" xfId="19671" xr:uid="{00000000-0005-0000-0000-0000144B0000}"/>
    <cellStyle name="Normal 2 3 2 2 2 2 5 3 2" xfId="19672" xr:uid="{00000000-0005-0000-0000-0000154B0000}"/>
    <cellStyle name="Normal 2 3 2 2 2 2 5 3 2 2" xfId="19673" xr:uid="{00000000-0005-0000-0000-0000164B0000}"/>
    <cellStyle name="Normal 2 3 2 2 2 2 5 3 3" xfId="19674" xr:uid="{00000000-0005-0000-0000-0000174B0000}"/>
    <cellStyle name="Normal 2 3 2 2 2 2 5 3 3 2" xfId="19675" xr:uid="{00000000-0005-0000-0000-0000184B0000}"/>
    <cellStyle name="Normal 2 3 2 2 2 2 5 3 4" xfId="19676" xr:uid="{00000000-0005-0000-0000-0000194B0000}"/>
    <cellStyle name="Normal 2 3 2 2 2 2 5 3 4 2" xfId="19677" xr:uid="{00000000-0005-0000-0000-00001A4B0000}"/>
    <cellStyle name="Normal 2 3 2 2 2 2 5 3 5" xfId="19678" xr:uid="{00000000-0005-0000-0000-00001B4B0000}"/>
    <cellStyle name="Normal 2 3 2 2 2 2 5 3 5 2" xfId="19679" xr:uid="{00000000-0005-0000-0000-00001C4B0000}"/>
    <cellStyle name="Normal 2 3 2 2 2 2 5 3 6" xfId="19680" xr:uid="{00000000-0005-0000-0000-00001D4B0000}"/>
    <cellStyle name="Normal 2 3 2 2 2 2 5 3 6 2" xfId="19681" xr:uid="{00000000-0005-0000-0000-00001E4B0000}"/>
    <cellStyle name="Normal 2 3 2 2 2 2 5 3 7" xfId="19682" xr:uid="{00000000-0005-0000-0000-00001F4B0000}"/>
    <cellStyle name="Normal 2 3 2 2 2 2 5 3 7 2" xfId="19683" xr:uid="{00000000-0005-0000-0000-0000204B0000}"/>
    <cellStyle name="Normal 2 3 2 2 2 2 5 3 8" xfId="19684" xr:uid="{00000000-0005-0000-0000-0000214B0000}"/>
    <cellStyle name="Normal 2 3 2 2 2 2 5 3 8 2" xfId="19685" xr:uid="{00000000-0005-0000-0000-0000224B0000}"/>
    <cellStyle name="Normal 2 3 2 2 2 2 5 3 9" xfId="19686" xr:uid="{00000000-0005-0000-0000-0000234B0000}"/>
    <cellStyle name="Normal 2 3 2 2 2 2 5 3 9 2" xfId="19687" xr:uid="{00000000-0005-0000-0000-0000244B0000}"/>
    <cellStyle name="Normal 2 3 2 2 2 2 5 4" xfId="19688" xr:uid="{00000000-0005-0000-0000-0000254B0000}"/>
    <cellStyle name="Normal 2 3 2 2 2 2 5 4 2" xfId="19689" xr:uid="{00000000-0005-0000-0000-0000264B0000}"/>
    <cellStyle name="Normal 2 3 2 2 2 2 5 5" xfId="19690" xr:uid="{00000000-0005-0000-0000-0000274B0000}"/>
    <cellStyle name="Normal 2 3 2 2 2 2 5 5 2" xfId="19691" xr:uid="{00000000-0005-0000-0000-0000284B0000}"/>
    <cellStyle name="Normal 2 3 2 2 2 2 5 6" xfId="19692" xr:uid="{00000000-0005-0000-0000-0000294B0000}"/>
    <cellStyle name="Normal 2 3 2 2 2 2 5 6 2" xfId="19693" xr:uid="{00000000-0005-0000-0000-00002A4B0000}"/>
    <cellStyle name="Normal 2 3 2 2 2 2 5 7" xfId="19694" xr:uid="{00000000-0005-0000-0000-00002B4B0000}"/>
    <cellStyle name="Normal 2 3 2 2 2 2 5 7 2" xfId="19695" xr:uid="{00000000-0005-0000-0000-00002C4B0000}"/>
    <cellStyle name="Normal 2 3 2 2 2 2 5 8" xfId="19696" xr:uid="{00000000-0005-0000-0000-00002D4B0000}"/>
    <cellStyle name="Normal 2 3 2 2 2 2 5 8 2" xfId="19697" xr:uid="{00000000-0005-0000-0000-00002E4B0000}"/>
    <cellStyle name="Normal 2 3 2 2 2 2 5 9" xfId="19698" xr:uid="{00000000-0005-0000-0000-00002F4B0000}"/>
    <cellStyle name="Normal 2 3 2 2 2 2 5 9 2" xfId="19699" xr:uid="{00000000-0005-0000-0000-0000304B0000}"/>
    <cellStyle name="Normal 2 3 2 2 2 2 6" xfId="566" xr:uid="{00000000-0005-0000-0000-0000314B0000}"/>
    <cellStyle name="Normal 2 3 2 2 2 2 6 10" xfId="19700" xr:uid="{00000000-0005-0000-0000-0000324B0000}"/>
    <cellStyle name="Normal 2 3 2 2 2 2 6 10 2" xfId="19701" xr:uid="{00000000-0005-0000-0000-0000334B0000}"/>
    <cellStyle name="Normal 2 3 2 2 2 2 6 11" xfId="19702" xr:uid="{00000000-0005-0000-0000-0000344B0000}"/>
    <cellStyle name="Normal 2 3 2 2 2 2 6 11 2" xfId="19703" xr:uid="{00000000-0005-0000-0000-0000354B0000}"/>
    <cellStyle name="Normal 2 3 2 2 2 2 6 12" xfId="19704" xr:uid="{00000000-0005-0000-0000-0000364B0000}"/>
    <cellStyle name="Normal 2 3 2 2 2 2 6 12 2" xfId="19705" xr:uid="{00000000-0005-0000-0000-0000374B0000}"/>
    <cellStyle name="Normal 2 3 2 2 2 2 6 13" xfId="19706" xr:uid="{00000000-0005-0000-0000-0000384B0000}"/>
    <cellStyle name="Normal 2 3 2 2 2 2 6 2" xfId="19707" xr:uid="{00000000-0005-0000-0000-0000394B0000}"/>
    <cellStyle name="Normal 2 3 2 2 2 2 6 2 10" xfId="19708" xr:uid="{00000000-0005-0000-0000-00003A4B0000}"/>
    <cellStyle name="Normal 2 3 2 2 2 2 6 2 10 2" xfId="19709" xr:uid="{00000000-0005-0000-0000-00003B4B0000}"/>
    <cellStyle name="Normal 2 3 2 2 2 2 6 2 11" xfId="19710" xr:uid="{00000000-0005-0000-0000-00003C4B0000}"/>
    <cellStyle name="Normal 2 3 2 2 2 2 6 2 11 2" xfId="19711" xr:uid="{00000000-0005-0000-0000-00003D4B0000}"/>
    <cellStyle name="Normal 2 3 2 2 2 2 6 2 12" xfId="19712" xr:uid="{00000000-0005-0000-0000-00003E4B0000}"/>
    <cellStyle name="Normal 2 3 2 2 2 2 6 2 2" xfId="19713" xr:uid="{00000000-0005-0000-0000-00003F4B0000}"/>
    <cellStyle name="Normal 2 3 2 2 2 2 6 2 2 10" xfId="19714" xr:uid="{00000000-0005-0000-0000-0000404B0000}"/>
    <cellStyle name="Normal 2 3 2 2 2 2 6 2 2 10 2" xfId="19715" xr:uid="{00000000-0005-0000-0000-0000414B0000}"/>
    <cellStyle name="Normal 2 3 2 2 2 2 6 2 2 11" xfId="19716" xr:uid="{00000000-0005-0000-0000-0000424B0000}"/>
    <cellStyle name="Normal 2 3 2 2 2 2 6 2 2 2" xfId="19717" xr:uid="{00000000-0005-0000-0000-0000434B0000}"/>
    <cellStyle name="Normal 2 3 2 2 2 2 6 2 2 2 2" xfId="19718" xr:uid="{00000000-0005-0000-0000-0000444B0000}"/>
    <cellStyle name="Normal 2 3 2 2 2 2 6 2 2 3" xfId="19719" xr:uid="{00000000-0005-0000-0000-0000454B0000}"/>
    <cellStyle name="Normal 2 3 2 2 2 2 6 2 2 3 2" xfId="19720" xr:uid="{00000000-0005-0000-0000-0000464B0000}"/>
    <cellStyle name="Normal 2 3 2 2 2 2 6 2 2 4" xfId="19721" xr:uid="{00000000-0005-0000-0000-0000474B0000}"/>
    <cellStyle name="Normal 2 3 2 2 2 2 6 2 2 4 2" xfId="19722" xr:uid="{00000000-0005-0000-0000-0000484B0000}"/>
    <cellStyle name="Normal 2 3 2 2 2 2 6 2 2 5" xfId="19723" xr:uid="{00000000-0005-0000-0000-0000494B0000}"/>
    <cellStyle name="Normal 2 3 2 2 2 2 6 2 2 5 2" xfId="19724" xr:uid="{00000000-0005-0000-0000-00004A4B0000}"/>
    <cellStyle name="Normal 2 3 2 2 2 2 6 2 2 6" xfId="19725" xr:uid="{00000000-0005-0000-0000-00004B4B0000}"/>
    <cellStyle name="Normal 2 3 2 2 2 2 6 2 2 6 2" xfId="19726" xr:uid="{00000000-0005-0000-0000-00004C4B0000}"/>
    <cellStyle name="Normal 2 3 2 2 2 2 6 2 2 7" xfId="19727" xr:uid="{00000000-0005-0000-0000-00004D4B0000}"/>
    <cellStyle name="Normal 2 3 2 2 2 2 6 2 2 7 2" xfId="19728" xr:uid="{00000000-0005-0000-0000-00004E4B0000}"/>
    <cellStyle name="Normal 2 3 2 2 2 2 6 2 2 8" xfId="19729" xr:uid="{00000000-0005-0000-0000-00004F4B0000}"/>
    <cellStyle name="Normal 2 3 2 2 2 2 6 2 2 8 2" xfId="19730" xr:uid="{00000000-0005-0000-0000-0000504B0000}"/>
    <cellStyle name="Normal 2 3 2 2 2 2 6 2 2 9" xfId="19731" xr:uid="{00000000-0005-0000-0000-0000514B0000}"/>
    <cellStyle name="Normal 2 3 2 2 2 2 6 2 2 9 2" xfId="19732" xr:uid="{00000000-0005-0000-0000-0000524B0000}"/>
    <cellStyle name="Normal 2 3 2 2 2 2 6 2 3" xfId="19733" xr:uid="{00000000-0005-0000-0000-0000534B0000}"/>
    <cellStyle name="Normal 2 3 2 2 2 2 6 2 3 2" xfId="19734" xr:uid="{00000000-0005-0000-0000-0000544B0000}"/>
    <cellStyle name="Normal 2 3 2 2 2 2 6 2 4" xfId="19735" xr:uid="{00000000-0005-0000-0000-0000554B0000}"/>
    <cellStyle name="Normal 2 3 2 2 2 2 6 2 4 2" xfId="19736" xr:uid="{00000000-0005-0000-0000-0000564B0000}"/>
    <cellStyle name="Normal 2 3 2 2 2 2 6 2 5" xfId="19737" xr:uid="{00000000-0005-0000-0000-0000574B0000}"/>
    <cellStyle name="Normal 2 3 2 2 2 2 6 2 5 2" xfId="19738" xr:uid="{00000000-0005-0000-0000-0000584B0000}"/>
    <cellStyle name="Normal 2 3 2 2 2 2 6 2 6" xfId="19739" xr:uid="{00000000-0005-0000-0000-0000594B0000}"/>
    <cellStyle name="Normal 2 3 2 2 2 2 6 2 6 2" xfId="19740" xr:uid="{00000000-0005-0000-0000-00005A4B0000}"/>
    <cellStyle name="Normal 2 3 2 2 2 2 6 2 7" xfId="19741" xr:uid="{00000000-0005-0000-0000-00005B4B0000}"/>
    <cellStyle name="Normal 2 3 2 2 2 2 6 2 7 2" xfId="19742" xr:uid="{00000000-0005-0000-0000-00005C4B0000}"/>
    <cellStyle name="Normal 2 3 2 2 2 2 6 2 8" xfId="19743" xr:uid="{00000000-0005-0000-0000-00005D4B0000}"/>
    <cellStyle name="Normal 2 3 2 2 2 2 6 2 8 2" xfId="19744" xr:uid="{00000000-0005-0000-0000-00005E4B0000}"/>
    <cellStyle name="Normal 2 3 2 2 2 2 6 2 9" xfId="19745" xr:uid="{00000000-0005-0000-0000-00005F4B0000}"/>
    <cellStyle name="Normal 2 3 2 2 2 2 6 2 9 2" xfId="19746" xr:uid="{00000000-0005-0000-0000-0000604B0000}"/>
    <cellStyle name="Normal 2 3 2 2 2 2 6 3" xfId="19747" xr:uid="{00000000-0005-0000-0000-0000614B0000}"/>
    <cellStyle name="Normal 2 3 2 2 2 2 6 3 10" xfId="19748" xr:uid="{00000000-0005-0000-0000-0000624B0000}"/>
    <cellStyle name="Normal 2 3 2 2 2 2 6 3 10 2" xfId="19749" xr:uid="{00000000-0005-0000-0000-0000634B0000}"/>
    <cellStyle name="Normal 2 3 2 2 2 2 6 3 11" xfId="19750" xr:uid="{00000000-0005-0000-0000-0000644B0000}"/>
    <cellStyle name="Normal 2 3 2 2 2 2 6 3 2" xfId="19751" xr:uid="{00000000-0005-0000-0000-0000654B0000}"/>
    <cellStyle name="Normal 2 3 2 2 2 2 6 3 2 2" xfId="19752" xr:uid="{00000000-0005-0000-0000-0000664B0000}"/>
    <cellStyle name="Normal 2 3 2 2 2 2 6 3 3" xfId="19753" xr:uid="{00000000-0005-0000-0000-0000674B0000}"/>
    <cellStyle name="Normal 2 3 2 2 2 2 6 3 3 2" xfId="19754" xr:uid="{00000000-0005-0000-0000-0000684B0000}"/>
    <cellStyle name="Normal 2 3 2 2 2 2 6 3 4" xfId="19755" xr:uid="{00000000-0005-0000-0000-0000694B0000}"/>
    <cellStyle name="Normal 2 3 2 2 2 2 6 3 4 2" xfId="19756" xr:uid="{00000000-0005-0000-0000-00006A4B0000}"/>
    <cellStyle name="Normal 2 3 2 2 2 2 6 3 5" xfId="19757" xr:uid="{00000000-0005-0000-0000-00006B4B0000}"/>
    <cellStyle name="Normal 2 3 2 2 2 2 6 3 5 2" xfId="19758" xr:uid="{00000000-0005-0000-0000-00006C4B0000}"/>
    <cellStyle name="Normal 2 3 2 2 2 2 6 3 6" xfId="19759" xr:uid="{00000000-0005-0000-0000-00006D4B0000}"/>
    <cellStyle name="Normal 2 3 2 2 2 2 6 3 6 2" xfId="19760" xr:uid="{00000000-0005-0000-0000-00006E4B0000}"/>
    <cellStyle name="Normal 2 3 2 2 2 2 6 3 7" xfId="19761" xr:uid="{00000000-0005-0000-0000-00006F4B0000}"/>
    <cellStyle name="Normal 2 3 2 2 2 2 6 3 7 2" xfId="19762" xr:uid="{00000000-0005-0000-0000-0000704B0000}"/>
    <cellStyle name="Normal 2 3 2 2 2 2 6 3 8" xfId="19763" xr:uid="{00000000-0005-0000-0000-0000714B0000}"/>
    <cellStyle name="Normal 2 3 2 2 2 2 6 3 8 2" xfId="19764" xr:uid="{00000000-0005-0000-0000-0000724B0000}"/>
    <cellStyle name="Normal 2 3 2 2 2 2 6 3 9" xfId="19765" xr:uid="{00000000-0005-0000-0000-0000734B0000}"/>
    <cellStyle name="Normal 2 3 2 2 2 2 6 3 9 2" xfId="19766" xr:uid="{00000000-0005-0000-0000-0000744B0000}"/>
    <cellStyle name="Normal 2 3 2 2 2 2 6 4" xfId="19767" xr:uid="{00000000-0005-0000-0000-0000754B0000}"/>
    <cellStyle name="Normal 2 3 2 2 2 2 6 4 2" xfId="19768" xr:uid="{00000000-0005-0000-0000-0000764B0000}"/>
    <cellStyle name="Normal 2 3 2 2 2 2 6 5" xfId="19769" xr:uid="{00000000-0005-0000-0000-0000774B0000}"/>
    <cellStyle name="Normal 2 3 2 2 2 2 6 5 2" xfId="19770" xr:uid="{00000000-0005-0000-0000-0000784B0000}"/>
    <cellStyle name="Normal 2 3 2 2 2 2 6 6" xfId="19771" xr:uid="{00000000-0005-0000-0000-0000794B0000}"/>
    <cellStyle name="Normal 2 3 2 2 2 2 6 6 2" xfId="19772" xr:uid="{00000000-0005-0000-0000-00007A4B0000}"/>
    <cellStyle name="Normal 2 3 2 2 2 2 6 7" xfId="19773" xr:uid="{00000000-0005-0000-0000-00007B4B0000}"/>
    <cellStyle name="Normal 2 3 2 2 2 2 6 7 2" xfId="19774" xr:uid="{00000000-0005-0000-0000-00007C4B0000}"/>
    <cellStyle name="Normal 2 3 2 2 2 2 6 8" xfId="19775" xr:uid="{00000000-0005-0000-0000-00007D4B0000}"/>
    <cellStyle name="Normal 2 3 2 2 2 2 6 8 2" xfId="19776" xr:uid="{00000000-0005-0000-0000-00007E4B0000}"/>
    <cellStyle name="Normal 2 3 2 2 2 2 6 9" xfId="19777" xr:uid="{00000000-0005-0000-0000-00007F4B0000}"/>
    <cellStyle name="Normal 2 3 2 2 2 2 6 9 2" xfId="19778" xr:uid="{00000000-0005-0000-0000-0000804B0000}"/>
    <cellStyle name="Normal 2 3 2 2 2 2 7" xfId="567" xr:uid="{00000000-0005-0000-0000-0000814B0000}"/>
    <cellStyle name="Normal 2 3 2 2 2 20" xfId="19779" xr:uid="{00000000-0005-0000-0000-0000824B0000}"/>
    <cellStyle name="Normal 2 3 2 2 2 20 2" xfId="19780" xr:uid="{00000000-0005-0000-0000-0000834B0000}"/>
    <cellStyle name="Normal 2 3 2 2 2 21" xfId="19781" xr:uid="{00000000-0005-0000-0000-0000844B0000}"/>
    <cellStyle name="Normal 2 3 2 2 2 3" xfId="568" xr:uid="{00000000-0005-0000-0000-0000854B0000}"/>
    <cellStyle name="Normal 2 3 2 2 2 3 10" xfId="19782" xr:uid="{00000000-0005-0000-0000-0000864B0000}"/>
    <cellStyle name="Normal 2 3 2 2 2 3 10 2" xfId="19783" xr:uid="{00000000-0005-0000-0000-0000874B0000}"/>
    <cellStyle name="Normal 2 3 2 2 2 3 11" xfId="19784" xr:uid="{00000000-0005-0000-0000-0000884B0000}"/>
    <cellStyle name="Normal 2 3 2 2 2 3 11 2" xfId="19785" xr:uid="{00000000-0005-0000-0000-0000894B0000}"/>
    <cellStyle name="Normal 2 3 2 2 2 3 12" xfId="19786" xr:uid="{00000000-0005-0000-0000-00008A4B0000}"/>
    <cellStyle name="Normal 2 3 2 2 2 3 12 2" xfId="19787" xr:uid="{00000000-0005-0000-0000-00008B4B0000}"/>
    <cellStyle name="Normal 2 3 2 2 2 3 13" xfId="19788" xr:uid="{00000000-0005-0000-0000-00008C4B0000}"/>
    <cellStyle name="Normal 2 3 2 2 2 3 2" xfId="19789" xr:uid="{00000000-0005-0000-0000-00008D4B0000}"/>
    <cellStyle name="Normal 2 3 2 2 2 3 2 10" xfId="19790" xr:uid="{00000000-0005-0000-0000-00008E4B0000}"/>
    <cellStyle name="Normal 2 3 2 2 2 3 2 10 2" xfId="19791" xr:uid="{00000000-0005-0000-0000-00008F4B0000}"/>
    <cellStyle name="Normal 2 3 2 2 2 3 2 11" xfId="19792" xr:uid="{00000000-0005-0000-0000-0000904B0000}"/>
    <cellStyle name="Normal 2 3 2 2 2 3 2 11 2" xfId="19793" xr:uid="{00000000-0005-0000-0000-0000914B0000}"/>
    <cellStyle name="Normal 2 3 2 2 2 3 2 12" xfId="19794" xr:uid="{00000000-0005-0000-0000-0000924B0000}"/>
    <cellStyle name="Normal 2 3 2 2 2 3 2 2" xfId="19795" xr:uid="{00000000-0005-0000-0000-0000934B0000}"/>
    <cellStyle name="Normal 2 3 2 2 2 3 2 2 10" xfId="19796" xr:uid="{00000000-0005-0000-0000-0000944B0000}"/>
    <cellStyle name="Normal 2 3 2 2 2 3 2 2 10 2" xfId="19797" xr:uid="{00000000-0005-0000-0000-0000954B0000}"/>
    <cellStyle name="Normal 2 3 2 2 2 3 2 2 11" xfId="19798" xr:uid="{00000000-0005-0000-0000-0000964B0000}"/>
    <cellStyle name="Normal 2 3 2 2 2 3 2 2 2" xfId="19799" xr:uid="{00000000-0005-0000-0000-0000974B0000}"/>
    <cellStyle name="Normal 2 3 2 2 2 3 2 2 2 2" xfId="19800" xr:uid="{00000000-0005-0000-0000-0000984B0000}"/>
    <cellStyle name="Normal 2 3 2 2 2 3 2 2 3" xfId="19801" xr:uid="{00000000-0005-0000-0000-0000994B0000}"/>
    <cellStyle name="Normal 2 3 2 2 2 3 2 2 3 2" xfId="19802" xr:uid="{00000000-0005-0000-0000-00009A4B0000}"/>
    <cellStyle name="Normal 2 3 2 2 2 3 2 2 4" xfId="19803" xr:uid="{00000000-0005-0000-0000-00009B4B0000}"/>
    <cellStyle name="Normal 2 3 2 2 2 3 2 2 4 2" xfId="19804" xr:uid="{00000000-0005-0000-0000-00009C4B0000}"/>
    <cellStyle name="Normal 2 3 2 2 2 3 2 2 5" xfId="19805" xr:uid="{00000000-0005-0000-0000-00009D4B0000}"/>
    <cellStyle name="Normal 2 3 2 2 2 3 2 2 5 2" xfId="19806" xr:uid="{00000000-0005-0000-0000-00009E4B0000}"/>
    <cellStyle name="Normal 2 3 2 2 2 3 2 2 6" xfId="19807" xr:uid="{00000000-0005-0000-0000-00009F4B0000}"/>
    <cellStyle name="Normal 2 3 2 2 2 3 2 2 6 2" xfId="19808" xr:uid="{00000000-0005-0000-0000-0000A04B0000}"/>
    <cellStyle name="Normal 2 3 2 2 2 3 2 2 7" xfId="19809" xr:uid="{00000000-0005-0000-0000-0000A14B0000}"/>
    <cellStyle name="Normal 2 3 2 2 2 3 2 2 7 2" xfId="19810" xr:uid="{00000000-0005-0000-0000-0000A24B0000}"/>
    <cellStyle name="Normal 2 3 2 2 2 3 2 2 8" xfId="19811" xr:uid="{00000000-0005-0000-0000-0000A34B0000}"/>
    <cellStyle name="Normal 2 3 2 2 2 3 2 2 8 2" xfId="19812" xr:uid="{00000000-0005-0000-0000-0000A44B0000}"/>
    <cellStyle name="Normal 2 3 2 2 2 3 2 2 9" xfId="19813" xr:uid="{00000000-0005-0000-0000-0000A54B0000}"/>
    <cellStyle name="Normal 2 3 2 2 2 3 2 2 9 2" xfId="19814" xr:uid="{00000000-0005-0000-0000-0000A64B0000}"/>
    <cellStyle name="Normal 2 3 2 2 2 3 2 3" xfId="19815" xr:uid="{00000000-0005-0000-0000-0000A74B0000}"/>
    <cellStyle name="Normal 2 3 2 2 2 3 2 3 2" xfId="19816" xr:uid="{00000000-0005-0000-0000-0000A84B0000}"/>
    <cellStyle name="Normal 2 3 2 2 2 3 2 4" xfId="19817" xr:uid="{00000000-0005-0000-0000-0000A94B0000}"/>
    <cellStyle name="Normal 2 3 2 2 2 3 2 4 2" xfId="19818" xr:uid="{00000000-0005-0000-0000-0000AA4B0000}"/>
    <cellStyle name="Normal 2 3 2 2 2 3 2 5" xfId="19819" xr:uid="{00000000-0005-0000-0000-0000AB4B0000}"/>
    <cellStyle name="Normal 2 3 2 2 2 3 2 5 2" xfId="19820" xr:uid="{00000000-0005-0000-0000-0000AC4B0000}"/>
    <cellStyle name="Normal 2 3 2 2 2 3 2 6" xfId="19821" xr:uid="{00000000-0005-0000-0000-0000AD4B0000}"/>
    <cellStyle name="Normal 2 3 2 2 2 3 2 6 2" xfId="19822" xr:uid="{00000000-0005-0000-0000-0000AE4B0000}"/>
    <cellStyle name="Normal 2 3 2 2 2 3 2 7" xfId="19823" xr:uid="{00000000-0005-0000-0000-0000AF4B0000}"/>
    <cellStyle name="Normal 2 3 2 2 2 3 2 7 2" xfId="19824" xr:uid="{00000000-0005-0000-0000-0000B04B0000}"/>
    <cellStyle name="Normal 2 3 2 2 2 3 2 8" xfId="19825" xr:uid="{00000000-0005-0000-0000-0000B14B0000}"/>
    <cellStyle name="Normal 2 3 2 2 2 3 2 8 2" xfId="19826" xr:uid="{00000000-0005-0000-0000-0000B24B0000}"/>
    <cellStyle name="Normal 2 3 2 2 2 3 2 9" xfId="19827" xr:uid="{00000000-0005-0000-0000-0000B34B0000}"/>
    <cellStyle name="Normal 2 3 2 2 2 3 2 9 2" xfId="19828" xr:uid="{00000000-0005-0000-0000-0000B44B0000}"/>
    <cellStyle name="Normal 2 3 2 2 2 3 3" xfId="19829" xr:uid="{00000000-0005-0000-0000-0000B54B0000}"/>
    <cellStyle name="Normal 2 3 2 2 2 3 3 10" xfId="19830" xr:uid="{00000000-0005-0000-0000-0000B64B0000}"/>
    <cellStyle name="Normal 2 3 2 2 2 3 3 10 2" xfId="19831" xr:uid="{00000000-0005-0000-0000-0000B74B0000}"/>
    <cellStyle name="Normal 2 3 2 2 2 3 3 11" xfId="19832" xr:uid="{00000000-0005-0000-0000-0000B84B0000}"/>
    <cellStyle name="Normal 2 3 2 2 2 3 3 2" xfId="19833" xr:uid="{00000000-0005-0000-0000-0000B94B0000}"/>
    <cellStyle name="Normal 2 3 2 2 2 3 3 2 2" xfId="19834" xr:uid="{00000000-0005-0000-0000-0000BA4B0000}"/>
    <cellStyle name="Normal 2 3 2 2 2 3 3 3" xfId="19835" xr:uid="{00000000-0005-0000-0000-0000BB4B0000}"/>
    <cellStyle name="Normal 2 3 2 2 2 3 3 3 2" xfId="19836" xr:uid="{00000000-0005-0000-0000-0000BC4B0000}"/>
    <cellStyle name="Normal 2 3 2 2 2 3 3 4" xfId="19837" xr:uid="{00000000-0005-0000-0000-0000BD4B0000}"/>
    <cellStyle name="Normal 2 3 2 2 2 3 3 4 2" xfId="19838" xr:uid="{00000000-0005-0000-0000-0000BE4B0000}"/>
    <cellStyle name="Normal 2 3 2 2 2 3 3 5" xfId="19839" xr:uid="{00000000-0005-0000-0000-0000BF4B0000}"/>
    <cellStyle name="Normal 2 3 2 2 2 3 3 5 2" xfId="19840" xr:uid="{00000000-0005-0000-0000-0000C04B0000}"/>
    <cellStyle name="Normal 2 3 2 2 2 3 3 6" xfId="19841" xr:uid="{00000000-0005-0000-0000-0000C14B0000}"/>
    <cellStyle name="Normal 2 3 2 2 2 3 3 6 2" xfId="19842" xr:uid="{00000000-0005-0000-0000-0000C24B0000}"/>
    <cellStyle name="Normal 2 3 2 2 2 3 3 7" xfId="19843" xr:uid="{00000000-0005-0000-0000-0000C34B0000}"/>
    <cellStyle name="Normal 2 3 2 2 2 3 3 7 2" xfId="19844" xr:uid="{00000000-0005-0000-0000-0000C44B0000}"/>
    <cellStyle name="Normal 2 3 2 2 2 3 3 8" xfId="19845" xr:uid="{00000000-0005-0000-0000-0000C54B0000}"/>
    <cellStyle name="Normal 2 3 2 2 2 3 3 8 2" xfId="19846" xr:uid="{00000000-0005-0000-0000-0000C64B0000}"/>
    <cellStyle name="Normal 2 3 2 2 2 3 3 9" xfId="19847" xr:uid="{00000000-0005-0000-0000-0000C74B0000}"/>
    <cellStyle name="Normal 2 3 2 2 2 3 3 9 2" xfId="19848" xr:uid="{00000000-0005-0000-0000-0000C84B0000}"/>
    <cellStyle name="Normal 2 3 2 2 2 3 4" xfId="19849" xr:uid="{00000000-0005-0000-0000-0000C94B0000}"/>
    <cellStyle name="Normal 2 3 2 2 2 3 4 2" xfId="19850" xr:uid="{00000000-0005-0000-0000-0000CA4B0000}"/>
    <cellStyle name="Normal 2 3 2 2 2 3 5" xfId="19851" xr:uid="{00000000-0005-0000-0000-0000CB4B0000}"/>
    <cellStyle name="Normal 2 3 2 2 2 3 5 2" xfId="19852" xr:uid="{00000000-0005-0000-0000-0000CC4B0000}"/>
    <cellStyle name="Normal 2 3 2 2 2 3 6" xfId="19853" xr:uid="{00000000-0005-0000-0000-0000CD4B0000}"/>
    <cellStyle name="Normal 2 3 2 2 2 3 6 2" xfId="19854" xr:uid="{00000000-0005-0000-0000-0000CE4B0000}"/>
    <cellStyle name="Normal 2 3 2 2 2 3 7" xfId="19855" xr:uid="{00000000-0005-0000-0000-0000CF4B0000}"/>
    <cellStyle name="Normal 2 3 2 2 2 3 7 2" xfId="19856" xr:uid="{00000000-0005-0000-0000-0000D04B0000}"/>
    <cellStyle name="Normal 2 3 2 2 2 3 8" xfId="19857" xr:uid="{00000000-0005-0000-0000-0000D14B0000}"/>
    <cellStyle name="Normal 2 3 2 2 2 3 8 2" xfId="19858" xr:uid="{00000000-0005-0000-0000-0000D24B0000}"/>
    <cellStyle name="Normal 2 3 2 2 2 3 9" xfId="19859" xr:uid="{00000000-0005-0000-0000-0000D34B0000}"/>
    <cellStyle name="Normal 2 3 2 2 2 3 9 2" xfId="19860" xr:uid="{00000000-0005-0000-0000-0000D44B0000}"/>
    <cellStyle name="Normal 2 3 2 2 2 4" xfId="569" xr:uid="{00000000-0005-0000-0000-0000D54B0000}"/>
    <cellStyle name="Normal 2 3 2 2 2 4 10" xfId="19861" xr:uid="{00000000-0005-0000-0000-0000D64B0000}"/>
    <cellStyle name="Normal 2 3 2 2 2 4 10 2" xfId="19862" xr:uid="{00000000-0005-0000-0000-0000D74B0000}"/>
    <cellStyle name="Normal 2 3 2 2 2 4 11" xfId="19863" xr:uid="{00000000-0005-0000-0000-0000D84B0000}"/>
    <cellStyle name="Normal 2 3 2 2 2 4 11 2" xfId="19864" xr:uid="{00000000-0005-0000-0000-0000D94B0000}"/>
    <cellStyle name="Normal 2 3 2 2 2 4 12" xfId="19865" xr:uid="{00000000-0005-0000-0000-0000DA4B0000}"/>
    <cellStyle name="Normal 2 3 2 2 2 4 12 2" xfId="19866" xr:uid="{00000000-0005-0000-0000-0000DB4B0000}"/>
    <cellStyle name="Normal 2 3 2 2 2 4 13" xfId="19867" xr:uid="{00000000-0005-0000-0000-0000DC4B0000}"/>
    <cellStyle name="Normal 2 3 2 2 2 4 2" xfId="19868" xr:uid="{00000000-0005-0000-0000-0000DD4B0000}"/>
    <cellStyle name="Normal 2 3 2 2 2 4 2 10" xfId="19869" xr:uid="{00000000-0005-0000-0000-0000DE4B0000}"/>
    <cellStyle name="Normal 2 3 2 2 2 4 2 10 2" xfId="19870" xr:uid="{00000000-0005-0000-0000-0000DF4B0000}"/>
    <cellStyle name="Normal 2 3 2 2 2 4 2 11" xfId="19871" xr:uid="{00000000-0005-0000-0000-0000E04B0000}"/>
    <cellStyle name="Normal 2 3 2 2 2 4 2 11 2" xfId="19872" xr:uid="{00000000-0005-0000-0000-0000E14B0000}"/>
    <cellStyle name="Normal 2 3 2 2 2 4 2 12" xfId="19873" xr:uid="{00000000-0005-0000-0000-0000E24B0000}"/>
    <cellStyle name="Normal 2 3 2 2 2 4 2 2" xfId="19874" xr:uid="{00000000-0005-0000-0000-0000E34B0000}"/>
    <cellStyle name="Normal 2 3 2 2 2 4 2 2 10" xfId="19875" xr:uid="{00000000-0005-0000-0000-0000E44B0000}"/>
    <cellStyle name="Normal 2 3 2 2 2 4 2 2 10 2" xfId="19876" xr:uid="{00000000-0005-0000-0000-0000E54B0000}"/>
    <cellStyle name="Normal 2 3 2 2 2 4 2 2 11" xfId="19877" xr:uid="{00000000-0005-0000-0000-0000E64B0000}"/>
    <cellStyle name="Normal 2 3 2 2 2 4 2 2 2" xfId="19878" xr:uid="{00000000-0005-0000-0000-0000E74B0000}"/>
    <cellStyle name="Normal 2 3 2 2 2 4 2 2 2 2" xfId="19879" xr:uid="{00000000-0005-0000-0000-0000E84B0000}"/>
    <cellStyle name="Normal 2 3 2 2 2 4 2 2 3" xfId="19880" xr:uid="{00000000-0005-0000-0000-0000E94B0000}"/>
    <cellStyle name="Normal 2 3 2 2 2 4 2 2 3 2" xfId="19881" xr:uid="{00000000-0005-0000-0000-0000EA4B0000}"/>
    <cellStyle name="Normal 2 3 2 2 2 4 2 2 4" xfId="19882" xr:uid="{00000000-0005-0000-0000-0000EB4B0000}"/>
    <cellStyle name="Normal 2 3 2 2 2 4 2 2 4 2" xfId="19883" xr:uid="{00000000-0005-0000-0000-0000EC4B0000}"/>
    <cellStyle name="Normal 2 3 2 2 2 4 2 2 5" xfId="19884" xr:uid="{00000000-0005-0000-0000-0000ED4B0000}"/>
    <cellStyle name="Normal 2 3 2 2 2 4 2 2 5 2" xfId="19885" xr:uid="{00000000-0005-0000-0000-0000EE4B0000}"/>
    <cellStyle name="Normal 2 3 2 2 2 4 2 2 6" xfId="19886" xr:uid="{00000000-0005-0000-0000-0000EF4B0000}"/>
    <cellStyle name="Normal 2 3 2 2 2 4 2 2 6 2" xfId="19887" xr:uid="{00000000-0005-0000-0000-0000F04B0000}"/>
    <cellStyle name="Normal 2 3 2 2 2 4 2 2 7" xfId="19888" xr:uid="{00000000-0005-0000-0000-0000F14B0000}"/>
    <cellStyle name="Normal 2 3 2 2 2 4 2 2 7 2" xfId="19889" xr:uid="{00000000-0005-0000-0000-0000F24B0000}"/>
    <cellStyle name="Normal 2 3 2 2 2 4 2 2 8" xfId="19890" xr:uid="{00000000-0005-0000-0000-0000F34B0000}"/>
    <cellStyle name="Normal 2 3 2 2 2 4 2 2 8 2" xfId="19891" xr:uid="{00000000-0005-0000-0000-0000F44B0000}"/>
    <cellStyle name="Normal 2 3 2 2 2 4 2 2 9" xfId="19892" xr:uid="{00000000-0005-0000-0000-0000F54B0000}"/>
    <cellStyle name="Normal 2 3 2 2 2 4 2 2 9 2" xfId="19893" xr:uid="{00000000-0005-0000-0000-0000F64B0000}"/>
    <cellStyle name="Normal 2 3 2 2 2 4 2 3" xfId="19894" xr:uid="{00000000-0005-0000-0000-0000F74B0000}"/>
    <cellStyle name="Normal 2 3 2 2 2 4 2 3 2" xfId="19895" xr:uid="{00000000-0005-0000-0000-0000F84B0000}"/>
    <cellStyle name="Normal 2 3 2 2 2 4 2 4" xfId="19896" xr:uid="{00000000-0005-0000-0000-0000F94B0000}"/>
    <cellStyle name="Normal 2 3 2 2 2 4 2 4 2" xfId="19897" xr:uid="{00000000-0005-0000-0000-0000FA4B0000}"/>
    <cellStyle name="Normal 2 3 2 2 2 4 2 5" xfId="19898" xr:uid="{00000000-0005-0000-0000-0000FB4B0000}"/>
    <cellStyle name="Normal 2 3 2 2 2 4 2 5 2" xfId="19899" xr:uid="{00000000-0005-0000-0000-0000FC4B0000}"/>
    <cellStyle name="Normal 2 3 2 2 2 4 2 6" xfId="19900" xr:uid="{00000000-0005-0000-0000-0000FD4B0000}"/>
    <cellStyle name="Normal 2 3 2 2 2 4 2 6 2" xfId="19901" xr:uid="{00000000-0005-0000-0000-0000FE4B0000}"/>
    <cellStyle name="Normal 2 3 2 2 2 4 2 7" xfId="19902" xr:uid="{00000000-0005-0000-0000-0000FF4B0000}"/>
    <cellStyle name="Normal 2 3 2 2 2 4 2 7 2" xfId="19903" xr:uid="{00000000-0005-0000-0000-0000004C0000}"/>
    <cellStyle name="Normal 2 3 2 2 2 4 2 8" xfId="19904" xr:uid="{00000000-0005-0000-0000-0000014C0000}"/>
    <cellStyle name="Normal 2 3 2 2 2 4 2 8 2" xfId="19905" xr:uid="{00000000-0005-0000-0000-0000024C0000}"/>
    <cellStyle name="Normal 2 3 2 2 2 4 2 9" xfId="19906" xr:uid="{00000000-0005-0000-0000-0000034C0000}"/>
    <cellStyle name="Normal 2 3 2 2 2 4 2 9 2" xfId="19907" xr:uid="{00000000-0005-0000-0000-0000044C0000}"/>
    <cellStyle name="Normal 2 3 2 2 2 4 3" xfId="19908" xr:uid="{00000000-0005-0000-0000-0000054C0000}"/>
    <cellStyle name="Normal 2 3 2 2 2 4 3 10" xfId="19909" xr:uid="{00000000-0005-0000-0000-0000064C0000}"/>
    <cellStyle name="Normal 2 3 2 2 2 4 3 10 2" xfId="19910" xr:uid="{00000000-0005-0000-0000-0000074C0000}"/>
    <cellStyle name="Normal 2 3 2 2 2 4 3 11" xfId="19911" xr:uid="{00000000-0005-0000-0000-0000084C0000}"/>
    <cellStyle name="Normal 2 3 2 2 2 4 3 2" xfId="19912" xr:uid="{00000000-0005-0000-0000-0000094C0000}"/>
    <cellStyle name="Normal 2 3 2 2 2 4 3 2 2" xfId="19913" xr:uid="{00000000-0005-0000-0000-00000A4C0000}"/>
    <cellStyle name="Normal 2 3 2 2 2 4 3 3" xfId="19914" xr:uid="{00000000-0005-0000-0000-00000B4C0000}"/>
    <cellStyle name="Normal 2 3 2 2 2 4 3 3 2" xfId="19915" xr:uid="{00000000-0005-0000-0000-00000C4C0000}"/>
    <cellStyle name="Normal 2 3 2 2 2 4 3 4" xfId="19916" xr:uid="{00000000-0005-0000-0000-00000D4C0000}"/>
    <cellStyle name="Normal 2 3 2 2 2 4 3 4 2" xfId="19917" xr:uid="{00000000-0005-0000-0000-00000E4C0000}"/>
    <cellStyle name="Normal 2 3 2 2 2 4 3 5" xfId="19918" xr:uid="{00000000-0005-0000-0000-00000F4C0000}"/>
    <cellStyle name="Normal 2 3 2 2 2 4 3 5 2" xfId="19919" xr:uid="{00000000-0005-0000-0000-0000104C0000}"/>
    <cellStyle name="Normal 2 3 2 2 2 4 3 6" xfId="19920" xr:uid="{00000000-0005-0000-0000-0000114C0000}"/>
    <cellStyle name="Normal 2 3 2 2 2 4 3 6 2" xfId="19921" xr:uid="{00000000-0005-0000-0000-0000124C0000}"/>
    <cellStyle name="Normal 2 3 2 2 2 4 3 7" xfId="19922" xr:uid="{00000000-0005-0000-0000-0000134C0000}"/>
    <cellStyle name="Normal 2 3 2 2 2 4 3 7 2" xfId="19923" xr:uid="{00000000-0005-0000-0000-0000144C0000}"/>
    <cellStyle name="Normal 2 3 2 2 2 4 3 8" xfId="19924" xr:uid="{00000000-0005-0000-0000-0000154C0000}"/>
    <cellStyle name="Normal 2 3 2 2 2 4 3 8 2" xfId="19925" xr:uid="{00000000-0005-0000-0000-0000164C0000}"/>
    <cellStyle name="Normal 2 3 2 2 2 4 3 9" xfId="19926" xr:uid="{00000000-0005-0000-0000-0000174C0000}"/>
    <cellStyle name="Normal 2 3 2 2 2 4 3 9 2" xfId="19927" xr:uid="{00000000-0005-0000-0000-0000184C0000}"/>
    <cellStyle name="Normal 2 3 2 2 2 4 4" xfId="19928" xr:uid="{00000000-0005-0000-0000-0000194C0000}"/>
    <cellStyle name="Normal 2 3 2 2 2 4 4 2" xfId="19929" xr:uid="{00000000-0005-0000-0000-00001A4C0000}"/>
    <cellStyle name="Normal 2 3 2 2 2 4 5" xfId="19930" xr:uid="{00000000-0005-0000-0000-00001B4C0000}"/>
    <cellStyle name="Normal 2 3 2 2 2 4 5 2" xfId="19931" xr:uid="{00000000-0005-0000-0000-00001C4C0000}"/>
    <cellStyle name="Normal 2 3 2 2 2 4 6" xfId="19932" xr:uid="{00000000-0005-0000-0000-00001D4C0000}"/>
    <cellStyle name="Normal 2 3 2 2 2 4 6 2" xfId="19933" xr:uid="{00000000-0005-0000-0000-00001E4C0000}"/>
    <cellStyle name="Normal 2 3 2 2 2 4 7" xfId="19934" xr:uid="{00000000-0005-0000-0000-00001F4C0000}"/>
    <cellStyle name="Normal 2 3 2 2 2 4 7 2" xfId="19935" xr:uid="{00000000-0005-0000-0000-0000204C0000}"/>
    <cellStyle name="Normal 2 3 2 2 2 4 8" xfId="19936" xr:uid="{00000000-0005-0000-0000-0000214C0000}"/>
    <cellStyle name="Normal 2 3 2 2 2 4 8 2" xfId="19937" xr:uid="{00000000-0005-0000-0000-0000224C0000}"/>
    <cellStyle name="Normal 2 3 2 2 2 4 9" xfId="19938" xr:uid="{00000000-0005-0000-0000-0000234C0000}"/>
    <cellStyle name="Normal 2 3 2 2 2 4 9 2" xfId="19939" xr:uid="{00000000-0005-0000-0000-0000244C0000}"/>
    <cellStyle name="Normal 2 3 2 2 2 5" xfId="570" xr:uid="{00000000-0005-0000-0000-0000254C0000}"/>
    <cellStyle name="Normal 2 3 2 2 2 5 10" xfId="19940" xr:uid="{00000000-0005-0000-0000-0000264C0000}"/>
    <cellStyle name="Normal 2 3 2 2 2 5 10 2" xfId="19941" xr:uid="{00000000-0005-0000-0000-0000274C0000}"/>
    <cellStyle name="Normal 2 3 2 2 2 5 11" xfId="19942" xr:uid="{00000000-0005-0000-0000-0000284C0000}"/>
    <cellStyle name="Normal 2 3 2 2 2 5 11 2" xfId="19943" xr:uid="{00000000-0005-0000-0000-0000294C0000}"/>
    <cellStyle name="Normal 2 3 2 2 2 5 12" xfId="19944" xr:uid="{00000000-0005-0000-0000-00002A4C0000}"/>
    <cellStyle name="Normal 2 3 2 2 2 5 12 2" xfId="19945" xr:uid="{00000000-0005-0000-0000-00002B4C0000}"/>
    <cellStyle name="Normal 2 3 2 2 2 5 13" xfId="19946" xr:uid="{00000000-0005-0000-0000-00002C4C0000}"/>
    <cellStyle name="Normal 2 3 2 2 2 5 2" xfId="19947" xr:uid="{00000000-0005-0000-0000-00002D4C0000}"/>
    <cellStyle name="Normal 2 3 2 2 2 5 2 10" xfId="19948" xr:uid="{00000000-0005-0000-0000-00002E4C0000}"/>
    <cellStyle name="Normal 2 3 2 2 2 5 2 10 2" xfId="19949" xr:uid="{00000000-0005-0000-0000-00002F4C0000}"/>
    <cellStyle name="Normal 2 3 2 2 2 5 2 11" xfId="19950" xr:uid="{00000000-0005-0000-0000-0000304C0000}"/>
    <cellStyle name="Normal 2 3 2 2 2 5 2 11 2" xfId="19951" xr:uid="{00000000-0005-0000-0000-0000314C0000}"/>
    <cellStyle name="Normal 2 3 2 2 2 5 2 12" xfId="19952" xr:uid="{00000000-0005-0000-0000-0000324C0000}"/>
    <cellStyle name="Normal 2 3 2 2 2 5 2 2" xfId="19953" xr:uid="{00000000-0005-0000-0000-0000334C0000}"/>
    <cellStyle name="Normal 2 3 2 2 2 5 2 2 10" xfId="19954" xr:uid="{00000000-0005-0000-0000-0000344C0000}"/>
    <cellStyle name="Normal 2 3 2 2 2 5 2 2 10 2" xfId="19955" xr:uid="{00000000-0005-0000-0000-0000354C0000}"/>
    <cellStyle name="Normal 2 3 2 2 2 5 2 2 11" xfId="19956" xr:uid="{00000000-0005-0000-0000-0000364C0000}"/>
    <cellStyle name="Normal 2 3 2 2 2 5 2 2 2" xfId="19957" xr:uid="{00000000-0005-0000-0000-0000374C0000}"/>
    <cellStyle name="Normal 2 3 2 2 2 5 2 2 2 2" xfId="19958" xr:uid="{00000000-0005-0000-0000-0000384C0000}"/>
    <cellStyle name="Normal 2 3 2 2 2 5 2 2 3" xfId="19959" xr:uid="{00000000-0005-0000-0000-0000394C0000}"/>
    <cellStyle name="Normal 2 3 2 2 2 5 2 2 3 2" xfId="19960" xr:uid="{00000000-0005-0000-0000-00003A4C0000}"/>
    <cellStyle name="Normal 2 3 2 2 2 5 2 2 4" xfId="19961" xr:uid="{00000000-0005-0000-0000-00003B4C0000}"/>
    <cellStyle name="Normal 2 3 2 2 2 5 2 2 4 2" xfId="19962" xr:uid="{00000000-0005-0000-0000-00003C4C0000}"/>
    <cellStyle name="Normal 2 3 2 2 2 5 2 2 5" xfId="19963" xr:uid="{00000000-0005-0000-0000-00003D4C0000}"/>
    <cellStyle name="Normal 2 3 2 2 2 5 2 2 5 2" xfId="19964" xr:uid="{00000000-0005-0000-0000-00003E4C0000}"/>
    <cellStyle name="Normal 2 3 2 2 2 5 2 2 6" xfId="19965" xr:uid="{00000000-0005-0000-0000-00003F4C0000}"/>
    <cellStyle name="Normal 2 3 2 2 2 5 2 2 6 2" xfId="19966" xr:uid="{00000000-0005-0000-0000-0000404C0000}"/>
    <cellStyle name="Normal 2 3 2 2 2 5 2 2 7" xfId="19967" xr:uid="{00000000-0005-0000-0000-0000414C0000}"/>
    <cellStyle name="Normal 2 3 2 2 2 5 2 2 7 2" xfId="19968" xr:uid="{00000000-0005-0000-0000-0000424C0000}"/>
    <cellStyle name="Normal 2 3 2 2 2 5 2 2 8" xfId="19969" xr:uid="{00000000-0005-0000-0000-0000434C0000}"/>
    <cellStyle name="Normal 2 3 2 2 2 5 2 2 8 2" xfId="19970" xr:uid="{00000000-0005-0000-0000-0000444C0000}"/>
    <cellStyle name="Normal 2 3 2 2 2 5 2 2 9" xfId="19971" xr:uid="{00000000-0005-0000-0000-0000454C0000}"/>
    <cellStyle name="Normal 2 3 2 2 2 5 2 2 9 2" xfId="19972" xr:uid="{00000000-0005-0000-0000-0000464C0000}"/>
    <cellStyle name="Normal 2 3 2 2 2 5 2 3" xfId="19973" xr:uid="{00000000-0005-0000-0000-0000474C0000}"/>
    <cellStyle name="Normal 2 3 2 2 2 5 2 3 2" xfId="19974" xr:uid="{00000000-0005-0000-0000-0000484C0000}"/>
    <cellStyle name="Normal 2 3 2 2 2 5 2 4" xfId="19975" xr:uid="{00000000-0005-0000-0000-0000494C0000}"/>
    <cellStyle name="Normal 2 3 2 2 2 5 2 4 2" xfId="19976" xr:uid="{00000000-0005-0000-0000-00004A4C0000}"/>
    <cellStyle name="Normal 2 3 2 2 2 5 2 5" xfId="19977" xr:uid="{00000000-0005-0000-0000-00004B4C0000}"/>
    <cellStyle name="Normal 2 3 2 2 2 5 2 5 2" xfId="19978" xr:uid="{00000000-0005-0000-0000-00004C4C0000}"/>
    <cellStyle name="Normal 2 3 2 2 2 5 2 6" xfId="19979" xr:uid="{00000000-0005-0000-0000-00004D4C0000}"/>
    <cellStyle name="Normal 2 3 2 2 2 5 2 6 2" xfId="19980" xr:uid="{00000000-0005-0000-0000-00004E4C0000}"/>
    <cellStyle name="Normal 2 3 2 2 2 5 2 7" xfId="19981" xr:uid="{00000000-0005-0000-0000-00004F4C0000}"/>
    <cellStyle name="Normal 2 3 2 2 2 5 2 7 2" xfId="19982" xr:uid="{00000000-0005-0000-0000-0000504C0000}"/>
    <cellStyle name="Normal 2 3 2 2 2 5 2 8" xfId="19983" xr:uid="{00000000-0005-0000-0000-0000514C0000}"/>
    <cellStyle name="Normal 2 3 2 2 2 5 2 8 2" xfId="19984" xr:uid="{00000000-0005-0000-0000-0000524C0000}"/>
    <cellStyle name="Normal 2 3 2 2 2 5 2 9" xfId="19985" xr:uid="{00000000-0005-0000-0000-0000534C0000}"/>
    <cellStyle name="Normal 2 3 2 2 2 5 2 9 2" xfId="19986" xr:uid="{00000000-0005-0000-0000-0000544C0000}"/>
    <cellStyle name="Normal 2 3 2 2 2 5 3" xfId="19987" xr:uid="{00000000-0005-0000-0000-0000554C0000}"/>
    <cellStyle name="Normal 2 3 2 2 2 5 3 10" xfId="19988" xr:uid="{00000000-0005-0000-0000-0000564C0000}"/>
    <cellStyle name="Normal 2 3 2 2 2 5 3 10 2" xfId="19989" xr:uid="{00000000-0005-0000-0000-0000574C0000}"/>
    <cellStyle name="Normal 2 3 2 2 2 5 3 11" xfId="19990" xr:uid="{00000000-0005-0000-0000-0000584C0000}"/>
    <cellStyle name="Normal 2 3 2 2 2 5 3 2" xfId="19991" xr:uid="{00000000-0005-0000-0000-0000594C0000}"/>
    <cellStyle name="Normal 2 3 2 2 2 5 3 2 2" xfId="19992" xr:uid="{00000000-0005-0000-0000-00005A4C0000}"/>
    <cellStyle name="Normal 2 3 2 2 2 5 3 3" xfId="19993" xr:uid="{00000000-0005-0000-0000-00005B4C0000}"/>
    <cellStyle name="Normal 2 3 2 2 2 5 3 3 2" xfId="19994" xr:uid="{00000000-0005-0000-0000-00005C4C0000}"/>
    <cellStyle name="Normal 2 3 2 2 2 5 3 4" xfId="19995" xr:uid="{00000000-0005-0000-0000-00005D4C0000}"/>
    <cellStyle name="Normal 2 3 2 2 2 5 3 4 2" xfId="19996" xr:uid="{00000000-0005-0000-0000-00005E4C0000}"/>
    <cellStyle name="Normal 2 3 2 2 2 5 3 5" xfId="19997" xr:uid="{00000000-0005-0000-0000-00005F4C0000}"/>
    <cellStyle name="Normal 2 3 2 2 2 5 3 5 2" xfId="19998" xr:uid="{00000000-0005-0000-0000-0000604C0000}"/>
    <cellStyle name="Normal 2 3 2 2 2 5 3 6" xfId="19999" xr:uid="{00000000-0005-0000-0000-0000614C0000}"/>
    <cellStyle name="Normal 2 3 2 2 2 5 3 6 2" xfId="20000" xr:uid="{00000000-0005-0000-0000-0000624C0000}"/>
    <cellStyle name="Normal 2 3 2 2 2 5 3 7" xfId="20001" xr:uid="{00000000-0005-0000-0000-0000634C0000}"/>
    <cellStyle name="Normal 2 3 2 2 2 5 3 7 2" xfId="20002" xr:uid="{00000000-0005-0000-0000-0000644C0000}"/>
    <cellStyle name="Normal 2 3 2 2 2 5 3 8" xfId="20003" xr:uid="{00000000-0005-0000-0000-0000654C0000}"/>
    <cellStyle name="Normal 2 3 2 2 2 5 3 8 2" xfId="20004" xr:uid="{00000000-0005-0000-0000-0000664C0000}"/>
    <cellStyle name="Normal 2 3 2 2 2 5 3 9" xfId="20005" xr:uid="{00000000-0005-0000-0000-0000674C0000}"/>
    <cellStyle name="Normal 2 3 2 2 2 5 3 9 2" xfId="20006" xr:uid="{00000000-0005-0000-0000-0000684C0000}"/>
    <cellStyle name="Normal 2 3 2 2 2 5 4" xfId="20007" xr:uid="{00000000-0005-0000-0000-0000694C0000}"/>
    <cellStyle name="Normal 2 3 2 2 2 5 4 2" xfId="20008" xr:uid="{00000000-0005-0000-0000-00006A4C0000}"/>
    <cellStyle name="Normal 2 3 2 2 2 5 5" xfId="20009" xr:uid="{00000000-0005-0000-0000-00006B4C0000}"/>
    <cellStyle name="Normal 2 3 2 2 2 5 5 2" xfId="20010" xr:uid="{00000000-0005-0000-0000-00006C4C0000}"/>
    <cellStyle name="Normal 2 3 2 2 2 5 6" xfId="20011" xr:uid="{00000000-0005-0000-0000-00006D4C0000}"/>
    <cellStyle name="Normal 2 3 2 2 2 5 6 2" xfId="20012" xr:uid="{00000000-0005-0000-0000-00006E4C0000}"/>
    <cellStyle name="Normal 2 3 2 2 2 5 7" xfId="20013" xr:uid="{00000000-0005-0000-0000-00006F4C0000}"/>
    <cellStyle name="Normal 2 3 2 2 2 5 7 2" xfId="20014" xr:uid="{00000000-0005-0000-0000-0000704C0000}"/>
    <cellStyle name="Normal 2 3 2 2 2 5 8" xfId="20015" xr:uid="{00000000-0005-0000-0000-0000714C0000}"/>
    <cellStyle name="Normal 2 3 2 2 2 5 8 2" xfId="20016" xr:uid="{00000000-0005-0000-0000-0000724C0000}"/>
    <cellStyle name="Normal 2 3 2 2 2 5 9" xfId="20017" xr:uid="{00000000-0005-0000-0000-0000734C0000}"/>
    <cellStyle name="Normal 2 3 2 2 2 5 9 2" xfId="20018" xr:uid="{00000000-0005-0000-0000-0000744C0000}"/>
    <cellStyle name="Normal 2 3 2 2 2 6" xfId="571" xr:uid="{00000000-0005-0000-0000-0000754C0000}"/>
    <cellStyle name="Normal 2 3 2 2 2 6 2" xfId="572" xr:uid="{00000000-0005-0000-0000-0000764C0000}"/>
    <cellStyle name="Normal 2 3 2 2 2 6 2 10" xfId="20019" xr:uid="{00000000-0005-0000-0000-0000774C0000}"/>
    <cellStyle name="Normal 2 3 2 2 2 6 2 10 2" xfId="20020" xr:uid="{00000000-0005-0000-0000-0000784C0000}"/>
    <cellStyle name="Normal 2 3 2 2 2 6 2 11" xfId="20021" xr:uid="{00000000-0005-0000-0000-0000794C0000}"/>
    <cellStyle name="Normal 2 3 2 2 2 6 2 11 2" xfId="20022" xr:uid="{00000000-0005-0000-0000-00007A4C0000}"/>
    <cellStyle name="Normal 2 3 2 2 2 6 2 12" xfId="20023" xr:uid="{00000000-0005-0000-0000-00007B4C0000}"/>
    <cellStyle name="Normal 2 3 2 2 2 6 2 12 2" xfId="20024" xr:uid="{00000000-0005-0000-0000-00007C4C0000}"/>
    <cellStyle name="Normal 2 3 2 2 2 6 2 13" xfId="20025" xr:uid="{00000000-0005-0000-0000-00007D4C0000}"/>
    <cellStyle name="Normal 2 3 2 2 2 6 2 2" xfId="20026" xr:uid="{00000000-0005-0000-0000-00007E4C0000}"/>
    <cellStyle name="Normal 2 3 2 2 2 6 2 2 10" xfId="20027" xr:uid="{00000000-0005-0000-0000-00007F4C0000}"/>
    <cellStyle name="Normal 2 3 2 2 2 6 2 2 10 2" xfId="20028" xr:uid="{00000000-0005-0000-0000-0000804C0000}"/>
    <cellStyle name="Normal 2 3 2 2 2 6 2 2 11" xfId="20029" xr:uid="{00000000-0005-0000-0000-0000814C0000}"/>
    <cellStyle name="Normal 2 3 2 2 2 6 2 2 11 2" xfId="20030" xr:uid="{00000000-0005-0000-0000-0000824C0000}"/>
    <cellStyle name="Normal 2 3 2 2 2 6 2 2 12" xfId="20031" xr:uid="{00000000-0005-0000-0000-0000834C0000}"/>
    <cellStyle name="Normal 2 3 2 2 2 6 2 2 2" xfId="20032" xr:uid="{00000000-0005-0000-0000-0000844C0000}"/>
    <cellStyle name="Normal 2 3 2 2 2 6 2 2 2 10" xfId="20033" xr:uid="{00000000-0005-0000-0000-0000854C0000}"/>
    <cellStyle name="Normal 2 3 2 2 2 6 2 2 2 10 2" xfId="20034" xr:uid="{00000000-0005-0000-0000-0000864C0000}"/>
    <cellStyle name="Normal 2 3 2 2 2 6 2 2 2 11" xfId="20035" xr:uid="{00000000-0005-0000-0000-0000874C0000}"/>
    <cellStyle name="Normal 2 3 2 2 2 6 2 2 2 2" xfId="20036" xr:uid="{00000000-0005-0000-0000-0000884C0000}"/>
    <cellStyle name="Normal 2 3 2 2 2 6 2 2 2 2 2" xfId="20037" xr:uid="{00000000-0005-0000-0000-0000894C0000}"/>
    <cellStyle name="Normal 2 3 2 2 2 6 2 2 2 3" xfId="20038" xr:uid="{00000000-0005-0000-0000-00008A4C0000}"/>
    <cellStyle name="Normal 2 3 2 2 2 6 2 2 2 3 2" xfId="20039" xr:uid="{00000000-0005-0000-0000-00008B4C0000}"/>
    <cellStyle name="Normal 2 3 2 2 2 6 2 2 2 4" xfId="20040" xr:uid="{00000000-0005-0000-0000-00008C4C0000}"/>
    <cellStyle name="Normal 2 3 2 2 2 6 2 2 2 4 2" xfId="20041" xr:uid="{00000000-0005-0000-0000-00008D4C0000}"/>
    <cellStyle name="Normal 2 3 2 2 2 6 2 2 2 5" xfId="20042" xr:uid="{00000000-0005-0000-0000-00008E4C0000}"/>
    <cellStyle name="Normal 2 3 2 2 2 6 2 2 2 5 2" xfId="20043" xr:uid="{00000000-0005-0000-0000-00008F4C0000}"/>
    <cellStyle name="Normal 2 3 2 2 2 6 2 2 2 6" xfId="20044" xr:uid="{00000000-0005-0000-0000-0000904C0000}"/>
    <cellStyle name="Normal 2 3 2 2 2 6 2 2 2 6 2" xfId="20045" xr:uid="{00000000-0005-0000-0000-0000914C0000}"/>
    <cellStyle name="Normal 2 3 2 2 2 6 2 2 2 7" xfId="20046" xr:uid="{00000000-0005-0000-0000-0000924C0000}"/>
    <cellStyle name="Normal 2 3 2 2 2 6 2 2 2 7 2" xfId="20047" xr:uid="{00000000-0005-0000-0000-0000934C0000}"/>
    <cellStyle name="Normal 2 3 2 2 2 6 2 2 2 8" xfId="20048" xr:uid="{00000000-0005-0000-0000-0000944C0000}"/>
    <cellStyle name="Normal 2 3 2 2 2 6 2 2 2 8 2" xfId="20049" xr:uid="{00000000-0005-0000-0000-0000954C0000}"/>
    <cellStyle name="Normal 2 3 2 2 2 6 2 2 2 9" xfId="20050" xr:uid="{00000000-0005-0000-0000-0000964C0000}"/>
    <cellStyle name="Normal 2 3 2 2 2 6 2 2 2 9 2" xfId="20051" xr:uid="{00000000-0005-0000-0000-0000974C0000}"/>
    <cellStyle name="Normal 2 3 2 2 2 6 2 2 3" xfId="20052" xr:uid="{00000000-0005-0000-0000-0000984C0000}"/>
    <cellStyle name="Normal 2 3 2 2 2 6 2 2 3 2" xfId="20053" xr:uid="{00000000-0005-0000-0000-0000994C0000}"/>
    <cellStyle name="Normal 2 3 2 2 2 6 2 2 4" xfId="20054" xr:uid="{00000000-0005-0000-0000-00009A4C0000}"/>
    <cellStyle name="Normal 2 3 2 2 2 6 2 2 4 2" xfId="20055" xr:uid="{00000000-0005-0000-0000-00009B4C0000}"/>
    <cellStyle name="Normal 2 3 2 2 2 6 2 2 5" xfId="20056" xr:uid="{00000000-0005-0000-0000-00009C4C0000}"/>
    <cellStyle name="Normal 2 3 2 2 2 6 2 2 5 2" xfId="20057" xr:uid="{00000000-0005-0000-0000-00009D4C0000}"/>
    <cellStyle name="Normal 2 3 2 2 2 6 2 2 6" xfId="20058" xr:uid="{00000000-0005-0000-0000-00009E4C0000}"/>
    <cellStyle name="Normal 2 3 2 2 2 6 2 2 6 2" xfId="20059" xr:uid="{00000000-0005-0000-0000-00009F4C0000}"/>
    <cellStyle name="Normal 2 3 2 2 2 6 2 2 7" xfId="20060" xr:uid="{00000000-0005-0000-0000-0000A04C0000}"/>
    <cellStyle name="Normal 2 3 2 2 2 6 2 2 7 2" xfId="20061" xr:uid="{00000000-0005-0000-0000-0000A14C0000}"/>
    <cellStyle name="Normal 2 3 2 2 2 6 2 2 8" xfId="20062" xr:uid="{00000000-0005-0000-0000-0000A24C0000}"/>
    <cellStyle name="Normal 2 3 2 2 2 6 2 2 8 2" xfId="20063" xr:uid="{00000000-0005-0000-0000-0000A34C0000}"/>
    <cellStyle name="Normal 2 3 2 2 2 6 2 2 9" xfId="20064" xr:uid="{00000000-0005-0000-0000-0000A44C0000}"/>
    <cellStyle name="Normal 2 3 2 2 2 6 2 2 9 2" xfId="20065" xr:uid="{00000000-0005-0000-0000-0000A54C0000}"/>
    <cellStyle name="Normal 2 3 2 2 2 6 2 3" xfId="20066" xr:uid="{00000000-0005-0000-0000-0000A64C0000}"/>
    <cellStyle name="Normal 2 3 2 2 2 6 2 3 10" xfId="20067" xr:uid="{00000000-0005-0000-0000-0000A74C0000}"/>
    <cellStyle name="Normal 2 3 2 2 2 6 2 3 10 2" xfId="20068" xr:uid="{00000000-0005-0000-0000-0000A84C0000}"/>
    <cellStyle name="Normal 2 3 2 2 2 6 2 3 11" xfId="20069" xr:uid="{00000000-0005-0000-0000-0000A94C0000}"/>
    <cellStyle name="Normal 2 3 2 2 2 6 2 3 2" xfId="20070" xr:uid="{00000000-0005-0000-0000-0000AA4C0000}"/>
    <cellStyle name="Normal 2 3 2 2 2 6 2 3 2 2" xfId="20071" xr:uid="{00000000-0005-0000-0000-0000AB4C0000}"/>
    <cellStyle name="Normal 2 3 2 2 2 6 2 3 3" xfId="20072" xr:uid="{00000000-0005-0000-0000-0000AC4C0000}"/>
    <cellStyle name="Normal 2 3 2 2 2 6 2 3 3 2" xfId="20073" xr:uid="{00000000-0005-0000-0000-0000AD4C0000}"/>
    <cellStyle name="Normal 2 3 2 2 2 6 2 3 4" xfId="20074" xr:uid="{00000000-0005-0000-0000-0000AE4C0000}"/>
    <cellStyle name="Normal 2 3 2 2 2 6 2 3 4 2" xfId="20075" xr:uid="{00000000-0005-0000-0000-0000AF4C0000}"/>
    <cellStyle name="Normal 2 3 2 2 2 6 2 3 5" xfId="20076" xr:uid="{00000000-0005-0000-0000-0000B04C0000}"/>
    <cellStyle name="Normal 2 3 2 2 2 6 2 3 5 2" xfId="20077" xr:uid="{00000000-0005-0000-0000-0000B14C0000}"/>
    <cellStyle name="Normal 2 3 2 2 2 6 2 3 6" xfId="20078" xr:uid="{00000000-0005-0000-0000-0000B24C0000}"/>
    <cellStyle name="Normal 2 3 2 2 2 6 2 3 6 2" xfId="20079" xr:uid="{00000000-0005-0000-0000-0000B34C0000}"/>
    <cellStyle name="Normal 2 3 2 2 2 6 2 3 7" xfId="20080" xr:uid="{00000000-0005-0000-0000-0000B44C0000}"/>
    <cellStyle name="Normal 2 3 2 2 2 6 2 3 7 2" xfId="20081" xr:uid="{00000000-0005-0000-0000-0000B54C0000}"/>
    <cellStyle name="Normal 2 3 2 2 2 6 2 3 8" xfId="20082" xr:uid="{00000000-0005-0000-0000-0000B64C0000}"/>
    <cellStyle name="Normal 2 3 2 2 2 6 2 3 8 2" xfId="20083" xr:uid="{00000000-0005-0000-0000-0000B74C0000}"/>
    <cellStyle name="Normal 2 3 2 2 2 6 2 3 9" xfId="20084" xr:uid="{00000000-0005-0000-0000-0000B84C0000}"/>
    <cellStyle name="Normal 2 3 2 2 2 6 2 3 9 2" xfId="20085" xr:uid="{00000000-0005-0000-0000-0000B94C0000}"/>
    <cellStyle name="Normal 2 3 2 2 2 6 2 4" xfId="20086" xr:uid="{00000000-0005-0000-0000-0000BA4C0000}"/>
    <cellStyle name="Normal 2 3 2 2 2 6 2 4 2" xfId="20087" xr:uid="{00000000-0005-0000-0000-0000BB4C0000}"/>
    <cellStyle name="Normal 2 3 2 2 2 6 2 5" xfId="20088" xr:uid="{00000000-0005-0000-0000-0000BC4C0000}"/>
    <cellStyle name="Normal 2 3 2 2 2 6 2 5 2" xfId="20089" xr:uid="{00000000-0005-0000-0000-0000BD4C0000}"/>
    <cellStyle name="Normal 2 3 2 2 2 6 2 6" xfId="20090" xr:uid="{00000000-0005-0000-0000-0000BE4C0000}"/>
    <cellStyle name="Normal 2 3 2 2 2 6 2 6 2" xfId="20091" xr:uid="{00000000-0005-0000-0000-0000BF4C0000}"/>
    <cellStyle name="Normal 2 3 2 2 2 6 2 7" xfId="20092" xr:uid="{00000000-0005-0000-0000-0000C04C0000}"/>
    <cellStyle name="Normal 2 3 2 2 2 6 2 7 2" xfId="20093" xr:uid="{00000000-0005-0000-0000-0000C14C0000}"/>
    <cellStyle name="Normal 2 3 2 2 2 6 2 8" xfId="20094" xr:uid="{00000000-0005-0000-0000-0000C24C0000}"/>
    <cellStyle name="Normal 2 3 2 2 2 6 2 8 2" xfId="20095" xr:uid="{00000000-0005-0000-0000-0000C34C0000}"/>
    <cellStyle name="Normal 2 3 2 2 2 6 2 9" xfId="20096" xr:uid="{00000000-0005-0000-0000-0000C44C0000}"/>
    <cellStyle name="Normal 2 3 2 2 2 6 2 9 2" xfId="20097" xr:uid="{00000000-0005-0000-0000-0000C54C0000}"/>
    <cellStyle name="Normal 2 3 2 2 2 6 3" xfId="573" xr:uid="{00000000-0005-0000-0000-0000C64C0000}"/>
    <cellStyle name="Normal 2 3 2 2 2 6 3 10" xfId="20098" xr:uid="{00000000-0005-0000-0000-0000C74C0000}"/>
    <cellStyle name="Normal 2 3 2 2 2 6 3 10 2" xfId="20099" xr:uid="{00000000-0005-0000-0000-0000C84C0000}"/>
    <cellStyle name="Normal 2 3 2 2 2 6 3 11" xfId="20100" xr:uid="{00000000-0005-0000-0000-0000C94C0000}"/>
    <cellStyle name="Normal 2 3 2 2 2 6 3 11 2" xfId="20101" xr:uid="{00000000-0005-0000-0000-0000CA4C0000}"/>
    <cellStyle name="Normal 2 3 2 2 2 6 3 12" xfId="20102" xr:uid="{00000000-0005-0000-0000-0000CB4C0000}"/>
    <cellStyle name="Normal 2 3 2 2 2 6 3 12 2" xfId="20103" xr:uid="{00000000-0005-0000-0000-0000CC4C0000}"/>
    <cellStyle name="Normal 2 3 2 2 2 6 3 13" xfId="20104" xr:uid="{00000000-0005-0000-0000-0000CD4C0000}"/>
    <cellStyle name="Normal 2 3 2 2 2 6 3 2" xfId="20105" xr:uid="{00000000-0005-0000-0000-0000CE4C0000}"/>
    <cellStyle name="Normal 2 3 2 2 2 6 3 2 10" xfId="20106" xr:uid="{00000000-0005-0000-0000-0000CF4C0000}"/>
    <cellStyle name="Normal 2 3 2 2 2 6 3 2 10 2" xfId="20107" xr:uid="{00000000-0005-0000-0000-0000D04C0000}"/>
    <cellStyle name="Normal 2 3 2 2 2 6 3 2 11" xfId="20108" xr:uid="{00000000-0005-0000-0000-0000D14C0000}"/>
    <cellStyle name="Normal 2 3 2 2 2 6 3 2 11 2" xfId="20109" xr:uid="{00000000-0005-0000-0000-0000D24C0000}"/>
    <cellStyle name="Normal 2 3 2 2 2 6 3 2 12" xfId="20110" xr:uid="{00000000-0005-0000-0000-0000D34C0000}"/>
    <cellStyle name="Normal 2 3 2 2 2 6 3 2 2" xfId="20111" xr:uid="{00000000-0005-0000-0000-0000D44C0000}"/>
    <cellStyle name="Normal 2 3 2 2 2 6 3 2 2 10" xfId="20112" xr:uid="{00000000-0005-0000-0000-0000D54C0000}"/>
    <cellStyle name="Normal 2 3 2 2 2 6 3 2 2 10 2" xfId="20113" xr:uid="{00000000-0005-0000-0000-0000D64C0000}"/>
    <cellStyle name="Normal 2 3 2 2 2 6 3 2 2 11" xfId="20114" xr:uid="{00000000-0005-0000-0000-0000D74C0000}"/>
    <cellStyle name="Normal 2 3 2 2 2 6 3 2 2 2" xfId="20115" xr:uid="{00000000-0005-0000-0000-0000D84C0000}"/>
    <cellStyle name="Normal 2 3 2 2 2 6 3 2 2 2 2" xfId="20116" xr:uid="{00000000-0005-0000-0000-0000D94C0000}"/>
    <cellStyle name="Normal 2 3 2 2 2 6 3 2 2 3" xfId="20117" xr:uid="{00000000-0005-0000-0000-0000DA4C0000}"/>
    <cellStyle name="Normal 2 3 2 2 2 6 3 2 2 3 2" xfId="20118" xr:uid="{00000000-0005-0000-0000-0000DB4C0000}"/>
    <cellStyle name="Normal 2 3 2 2 2 6 3 2 2 4" xfId="20119" xr:uid="{00000000-0005-0000-0000-0000DC4C0000}"/>
    <cellStyle name="Normal 2 3 2 2 2 6 3 2 2 4 2" xfId="20120" xr:uid="{00000000-0005-0000-0000-0000DD4C0000}"/>
    <cellStyle name="Normal 2 3 2 2 2 6 3 2 2 5" xfId="20121" xr:uid="{00000000-0005-0000-0000-0000DE4C0000}"/>
    <cellStyle name="Normal 2 3 2 2 2 6 3 2 2 5 2" xfId="20122" xr:uid="{00000000-0005-0000-0000-0000DF4C0000}"/>
    <cellStyle name="Normal 2 3 2 2 2 6 3 2 2 6" xfId="20123" xr:uid="{00000000-0005-0000-0000-0000E04C0000}"/>
    <cellStyle name="Normal 2 3 2 2 2 6 3 2 2 6 2" xfId="20124" xr:uid="{00000000-0005-0000-0000-0000E14C0000}"/>
    <cellStyle name="Normal 2 3 2 2 2 6 3 2 2 7" xfId="20125" xr:uid="{00000000-0005-0000-0000-0000E24C0000}"/>
    <cellStyle name="Normal 2 3 2 2 2 6 3 2 2 7 2" xfId="20126" xr:uid="{00000000-0005-0000-0000-0000E34C0000}"/>
    <cellStyle name="Normal 2 3 2 2 2 6 3 2 2 8" xfId="20127" xr:uid="{00000000-0005-0000-0000-0000E44C0000}"/>
    <cellStyle name="Normal 2 3 2 2 2 6 3 2 2 8 2" xfId="20128" xr:uid="{00000000-0005-0000-0000-0000E54C0000}"/>
    <cellStyle name="Normal 2 3 2 2 2 6 3 2 2 9" xfId="20129" xr:uid="{00000000-0005-0000-0000-0000E64C0000}"/>
    <cellStyle name="Normal 2 3 2 2 2 6 3 2 2 9 2" xfId="20130" xr:uid="{00000000-0005-0000-0000-0000E74C0000}"/>
    <cellStyle name="Normal 2 3 2 2 2 6 3 2 3" xfId="20131" xr:uid="{00000000-0005-0000-0000-0000E84C0000}"/>
    <cellStyle name="Normal 2 3 2 2 2 6 3 2 3 2" xfId="20132" xr:uid="{00000000-0005-0000-0000-0000E94C0000}"/>
    <cellStyle name="Normal 2 3 2 2 2 6 3 2 4" xfId="20133" xr:uid="{00000000-0005-0000-0000-0000EA4C0000}"/>
    <cellStyle name="Normal 2 3 2 2 2 6 3 2 4 2" xfId="20134" xr:uid="{00000000-0005-0000-0000-0000EB4C0000}"/>
    <cellStyle name="Normal 2 3 2 2 2 6 3 2 5" xfId="20135" xr:uid="{00000000-0005-0000-0000-0000EC4C0000}"/>
    <cellStyle name="Normal 2 3 2 2 2 6 3 2 5 2" xfId="20136" xr:uid="{00000000-0005-0000-0000-0000ED4C0000}"/>
    <cellStyle name="Normal 2 3 2 2 2 6 3 2 6" xfId="20137" xr:uid="{00000000-0005-0000-0000-0000EE4C0000}"/>
    <cellStyle name="Normal 2 3 2 2 2 6 3 2 6 2" xfId="20138" xr:uid="{00000000-0005-0000-0000-0000EF4C0000}"/>
    <cellStyle name="Normal 2 3 2 2 2 6 3 2 7" xfId="20139" xr:uid="{00000000-0005-0000-0000-0000F04C0000}"/>
    <cellStyle name="Normal 2 3 2 2 2 6 3 2 7 2" xfId="20140" xr:uid="{00000000-0005-0000-0000-0000F14C0000}"/>
    <cellStyle name="Normal 2 3 2 2 2 6 3 2 8" xfId="20141" xr:uid="{00000000-0005-0000-0000-0000F24C0000}"/>
    <cellStyle name="Normal 2 3 2 2 2 6 3 2 8 2" xfId="20142" xr:uid="{00000000-0005-0000-0000-0000F34C0000}"/>
    <cellStyle name="Normal 2 3 2 2 2 6 3 2 9" xfId="20143" xr:uid="{00000000-0005-0000-0000-0000F44C0000}"/>
    <cellStyle name="Normal 2 3 2 2 2 6 3 2 9 2" xfId="20144" xr:uid="{00000000-0005-0000-0000-0000F54C0000}"/>
    <cellStyle name="Normal 2 3 2 2 2 6 3 3" xfId="20145" xr:uid="{00000000-0005-0000-0000-0000F64C0000}"/>
    <cellStyle name="Normal 2 3 2 2 2 6 3 3 10" xfId="20146" xr:uid="{00000000-0005-0000-0000-0000F74C0000}"/>
    <cellStyle name="Normal 2 3 2 2 2 6 3 3 10 2" xfId="20147" xr:uid="{00000000-0005-0000-0000-0000F84C0000}"/>
    <cellStyle name="Normal 2 3 2 2 2 6 3 3 11" xfId="20148" xr:uid="{00000000-0005-0000-0000-0000F94C0000}"/>
    <cellStyle name="Normal 2 3 2 2 2 6 3 3 2" xfId="20149" xr:uid="{00000000-0005-0000-0000-0000FA4C0000}"/>
    <cellStyle name="Normal 2 3 2 2 2 6 3 3 2 2" xfId="20150" xr:uid="{00000000-0005-0000-0000-0000FB4C0000}"/>
    <cellStyle name="Normal 2 3 2 2 2 6 3 3 3" xfId="20151" xr:uid="{00000000-0005-0000-0000-0000FC4C0000}"/>
    <cellStyle name="Normal 2 3 2 2 2 6 3 3 3 2" xfId="20152" xr:uid="{00000000-0005-0000-0000-0000FD4C0000}"/>
    <cellStyle name="Normal 2 3 2 2 2 6 3 3 4" xfId="20153" xr:uid="{00000000-0005-0000-0000-0000FE4C0000}"/>
    <cellStyle name="Normal 2 3 2 2 2 6 3 3 4 2" xfId="20154" xr:uid="{00000000-0005-0000-0000-0000FF4C0000}"/>
    <cellStyle name="Normal 2 3 2 2 2 6 3 3 5" xfId="20155" xr:uid="{00000000-0005-0000-0000-0000004D0000}"/>
    <cellStyle name="Normal 2 3 2 2 2 6 3 3 5 2" xfId="20156" xr:uid="{00000000-0005-0000-0000-0000014D0000}"/>
    <cellStyle name="Normal 2 3 2 2 2 6 3 3 6" xfId="20157" xr:uid="{00000000-0005-0000-0000-0000024D0000}"/>
    <cellStyle name="Normal 2 3 2 2 2 6 3 3 6 2" xfId="20158" xr:uid="{00000000-0005-0000-0000-0000034D0000}"/>
    <cellStyle name="Normal 2 3 2 2 2 6 3 3 7" xfId="20159" xr:uid="{00000000-0005-0000-0000-0000044D0000}"/>
    <cellStyle name="Normal 2 3 2 2 2 6 3 3 7 2" xfId="20160" xr:uid="{00000000-0005-0000-0000-0000054D0000}"/>
    <cellStyle name="Normal 2 3 2 2 2 6 3 3 8" xfId="20161" xr:uid="{00000000-0005-0000-0000-0000064D0000}"/>
    <cellStyle name="Normal 2 3 2 2 2 6 3 3 8 2" xfId="20162" xr:uid="{00000000-0005-0000-0000-0000074D0000}"/>
    <cellStyle name="Normal 2 3 2 2 2 6 3 3 9" xfId="20163" xr:uid="{00000000-0005-0000-0000-0000084D0000}"/>
    <cellStyle name="Normal 2 3 2 2 2 6 3 3 9 2" xfId="20164" xr:uid="{00000000-0005-0000-0000-0000094D0000}"/>
    <cellStyle name="Normal 2 3 2 2 2 6 3 4" xfId="20165" xr:uid="{00000000-0005-0000-0000-00000A4D0000}"/>
    <cellStyle name="Normal 2 3 2 2 2 6 3 4 2" xfId="20166" xr:uid="{00000000-0005-0000-0000-00000B4D0000}"/>
    <cellStyle name="Normal 2 3 2 2 2 6 3 5" xfId="20167" xr:uid="{00000000-0005-0000-0000-00000C4D0000}"/>
    <cellStyle name="Normal 2 3 2 2 2 6 3 5 2" xfId="20168" xr:uid="{00000000-0005-0000-0000-00000D4D0000}"/>
    <cellStyle name="Normal 2 3 2 2 2 6 3 6" xfId="20169" xr:uid="{00000000-0005-0000-0000-00000E4D0000}"/>
    <cellStyle name="Normal 2 3 2 2 2 6 3 6 2" xfId="20170" xr:uid="{00000000-0005-0000-0000-00000F4D0000}"/>
    <cellStyle name="Normal 2 3 2 2 2 6 3 7" xfId="20171" xr:uid="{00000000-0005-0000-0000-0000104D0000}"/>
    <cellStyle name="Normal 2 3 2 2 2 6 3 7 2" xfId="20172" xr:uid="{00000000-0005-0000-0000-0000114D0000}"/>
    <cellStyle name="Normal 2 3 2 2 2 6 3 8" xfId="20173" xr:uid="{00000000-0005-0000-0000-0000124D0000}"/>
    <cellStyle name="Normal 2 3 2 2 2 6 3 8 2" xfId="20174" xr:uid="{00000000-0005-0000-0000-0000134D0000}"/>
    <cellStyle name="Normal 2 3 2 2 2 6 3 9" xfId="20175" xr:uid="{00000000-0005-0000-0000-0000144D0000}"/>
    <cellStyle name="Normal 2 3 2 2 2 6 3 9 2" xfId="20176" xr:uid="{00000000-0005-0000-0000-0000154D0000}"/>
    <cellStyle name="Normal 2 3 2 2 2 6 4" xfId="574" xr:uid="{00000000-0005-0000-0000-0000164D0000}"/>
    <cellStyle name="Normal 2 3 2 2 2 6 4 10" xfId="20177" xr:uid="{00000000-0005-0000-0000-0000174D0000}"/>
    <cellStyle name="Normal 2 3 2 2 2 6 4 10 2" xfId="20178" xr:uid="{00000000-0005-0000-0000-0000184D0000}"/>
    <cellStyle name="Normal 2 3 2 2 2 6 4 11" xfId="20179" xr:uid="{00000000-0005-0000-0000-0000194D0000}"/>
    <cellStyle name="Normal 2 3 2 2 2 6 4 11 2" xfId="20180" xr:uid="{00000000-0005-0000-0000-00001A4D0000}"/>
    <cellStyle name="Normal 2 3 2 2 2 6 4 12" xfId="20181" xr:uid="{00000000-0005-0000-0000-00001B4D0000}"/>
    <cellStyle name="Normal 2 3 2 2 2 6 4 12 2" xfId="20182" xr:uid="{00000000-0005-0000-0000-00001C4D0000}"/>
    <cellStyle name="Normal 2 3 2 2 2 6 4 13" xfId="20183" xr:uid="{00000000-0005-0000-0000-00001D4D0000}"/>
    <cellStyle name="Normal 2 3 2 2 2 6 4 2" xfId="20184" xr:uid="{00000000-0005-0000-0000-00001E4D0000}"/>
    <cellStyle name="Normal 2 3 2 2 2 6 4 2 10" xfId="20185" xr:uid="{00000000-0005-0000-0000-00001F4D0000}"/>
    <cellStyle name="Normal 2 3 2 2 2 6 4 2 10 2" xfId="20186" xr:uid="{00000000-0005-0000-0000-0000204D0000}"/>
    <cellStyle name="Normal 2 3 2 2 2 6 4 2 11" xfId="20187" xr:uid="{00000000-0005-0000-0000-0000214D0000}"/>
    <cellStyle name="Normal 2 3 2 2 2 6 4 2 11 2" xfId="20188" xr:uid="{00000000-0005-0000-0000-0000224D0000}"/>
    <cellStyle name="Normal 2 3 2 2 2 6 4 2 12" xfId="20189" xr:uid="{00000000-0005-0000-0000-0000234D0000}"/>
    <cellStyle name="Normal 2 3 2 2 2 6 4 2 2" xfId="20190" xr:uid="{00000000-0005-0000-0000-0000244D0000}"/>
    <cellStyle name="Normal 2 3 2 2 2 6 4 2 2 10" xfId="20191" xr:uid="{00000000-0005-0000-0000-0000254D0000}"/>
    <cellStyle name="Normal 2 3 2 2 2 6 4 2 2 10 2" xfId="20192" xr:uid="{00000000-0005-0000-0000-0000264D0000}"/>
    <cellStyle name="Normal 2 3 2 2 2 6 4 2 2 11" xfId="20193" xr:uid="{00000000-0005-0000-0000-0000274D0000}"/>
    <cellStyle name="Normal 2 3 2 2 2 6 4 2 2 2" xfId="20194" xr:uid="{00000000-0005-0000-0000-0000284D0000}"/>
    <cellStyle name="Normal 2 3 2 2 2 6 4 2 2 2 2" xfId="20195" xr:uid="{00000000-0005-0000-0000-0000294D0000}"/>
    <cellStyle name="Normal 2 3 2 2 2 6 4 2 2 3" xfId="20196" xr:uid="{00000000-0005-0000-0000-00002A4D0000}"/>
    <cellStyle name="Normal 2 3 2 2 2 6 4 2 2 3 2" xfId="20197" xr:uid="{00000000-0005-0000-0000-00002B4D0000}"/>
    <cellStyle name="Normal 2 3 2 2 2 6 4 2 2 4" xfId="20198" xr:uid="{00000000-0005-0000-0000-00002C4D0000}"/>
    <cellStyle name="Normal 2 3 2 2 2 6 4 2 2 4 2" xfId="20199" xr:uid="{00000000-0005-0000-0000-00002D4D0000}"/>
    <cellStyle name="Normal 2 3 2 2 2 6 4 2 2 5" xfId="20200" xr:uid="{00000000-0005-0000-0000-00002E4D0000}"/>
    <cellStyle name="Normal 2 3 2 2 2 6 4 2 2 5 2" xfId="20201" xr:uid="{00000000-0005-0000-0000-00002F4D0000}"/>
    <cellStyle name="Normal 2 3 2 2 2 6 4 2 2 6" xfId="20202" xr:uid="{00000000-0005-0000-0000-0000304D0000}"/>
    <cellStyle name="Normal 2 3 2 2 2 6 4 2 2 6 2" xfId="20203" xr:uid="{00000000-0005-0000-0000-0000314D0000}"/>
    <cellStyle name="Normal 2 3 2 2 2 6 4 2 2 7" xfId="20204" xr:uid="{00000000-0005-0000-0000-0000324D0000}"/>
    <cellStyle name="Normal 2 3 2 2 2 6 4 2 2 7 2" xfId="20205" xr:uid="{00000000-0005-0000-0000-0000334D0000}"/>
    <cellStyle name="Normal 2 3 2 2 2 6 4 2 2 8" xfId="20206" xr:uid="{00000000-0005-0000-0000-0000344D0000}"/>
    <cellStyle name="Normal 2 3 2 2 2 6 4 2 2 8 2" xfId="20207" xr:uid="{00000000-0005-0000-0000-0000354D0000}"/>
    <cellStyle name="Normal 2 3 2 2 2 6 4 2 2 9" xfId="20208" xr:uid="{00000000-0005-0000-0000-0000364D0000}"/>
    <cellStyle name="Normal 2 3 2 2 2 6 4 2 2 9 2" xfId="20209" xr:uid="{00000000-0005-0000-0000-0000374D0000}"/>
    <cellStyle name="Normal 2 3 2 2 2 6 4 2 3" xfId="20210" xr:uid="{00000000-0005-0000-0000-0000384D0000}"/>
    <cellStyle name="Normal 2 3 2 2 2 6 4 2 3 2" xfId="20211" xr:uid="{00000000-0005-0000-0000-0000394D0000}"/>
    <cellStyle name="Normal 2 3 2 2 2 6 4 2 4" xfId="20212" xr:uid="{00000000-0005-0000-0000-00003A4D0000}"/>
    <cellStyle name="Normal 2 3 2 2 2 6 4 2 4 2" xfId="20213" xr:uid="{00000000-0005-0000-0000-00003B4D0000}"/>
    <cellStyle name="Normal 2 3 2 2 2 6 4 2 5" xfId="20214" xr:uid="{00000000-0005-0000-0000-00003C4D0000}"/>
    <cellStyle name="Normal 2 3 2 2 2 6 4 2 5 2" xfId="20215" xr:uid="{00000000-0005-0000-0000-00003D4D0000}"/>
    <cellStyle name="Normal 2 3 2 2 2 6 4 2 6" xfId="20216" xr:uid="{00000000-0005-0000-0000-00003E4D0000}"/>
    <cellStyle name="Normal 2 3 2 2 2 6 4 2 6 2" xfId="20217" xr:uid="{00000000-0005-0000-0000-00003F4D0000}"/>
    <cellStyle name="Normal 2 3 2 2 2 6 4 2 7" xfId="20218" xr:uid="{00000000-0005-0000-0000-0000404D0000}"/>
    <cellStyle name="Normal 2 3 2 2 2 6 4 2 7 2" xfId="20219" xr:uid="{00000000-0005-0000-0000-0000414D0000}"/>
    <cellStyle name="Normal 2 3 2 2 2 6 4 2 8" xfId="20220" xr:uid="{00000000-0005-0000-0000-0000424D0000}"/>
    <cellStyle name="Normal 2 3 2 2 2 6 4 2 8 2" xfId="20221" xr:uid="{00000000-0005-0000-0000-0000434D0000}"/>
    <cellStyle name="Normal 2 3 2 2 2 6 4 2 9" xfId="20222" xr:uid="{00000000-0005-0000-0000-0000444D0000}"/>
    <cellStyle name="Normal 2 3 2 2 2 6 4 2 9 2" xfId="20223" xr:uid="{00000000-0005-0000-0000-0000454D0000}"/>
    <cellStyle name="Normal 2 3 2 2 2 6 4 3" xfId="20224" xr:uid="{00000000-0005-0000-0000-0000464D0000}"/>
    <cellStyle name="Normal 2 3 2 2 2 6 4 3 10" xfId="20225" xr:uid="{00000000-0005-0000-0000-0000474D0000}"/>
    <cellStyle name="Normal 2 3 2 2 2 6 4 3 10 2" xfId="20226" xr:uid="{00000000-0005-0000-0000-0000484D0000}"/>
    <cellStyle name="Normal 2 3 2 2 2 6 4 3 11" xfId="20227" xr:uid="{00000000-0005-0000-0000-0000494D0000}"/>
    <cellStyle name="Normal 2 3 2 2 2 6 4 3 2" xfId="20228" xr:uid="{00000000-0005-0000-0000-00004A4D0000}"/>
    <cellStyle name="Normal 2 3 2 2 2 6 4 3 2 2" xfId="20229" xr:uid="{00000000-0005-0000-0000-00004B4D0000}"/>
    <cellStyle name="Normal 2 3 2 2 2 6 4 3 3" xfId="20230" xr:uid="{00000000-0005-0000-0000-00004C4D0000}"/>
    <cellStyle name="Normal 2 3 2 2 2 6 4 3 3 2" xfId="20231" xr:uid="{00000000-0005-0000-0000-00004D4D0000}"/>
    <cellStyle name="Normal 2 3 2 2 2 6 4 3 4" xfId="20232" xr:uid="{00000000-0005-0000-0000-00004E4D0000}"/>
    <cellStyle name="Normal 2 3 2 2 2 6 4 3 4 2" xfId="20233" xr:uid="{00000000-0005-0000-0000-00004F4D0000}"/>
    <cellStyle name="Normal 2 3 2 2 2 6 4 3 5" xfId="20234" xr:uid="{00000000-0005-0000-0000-0000504D0000}"/>
    <cellStyle name="Normal 2 3 2 2 2 6 4 3 5 2" xfId="20235" xr:uid="{00000000-0005-0000-0000-0000514D0000}"/>
    <cellStyle name="Normal 2 3 2 2 2 6 4 3 6" xfId="20236" xr:uid="{00000000-0005-0000-0000-0000524D0000}"/>
    <cellStyle name="Normal 2 3 2 2 2 6 4 3 6 2" xfId="20237" xr:uid="{00000000-0005-0000-0000-0000534D0000}"/>
    <cellStyle name="Normal 2 3 2 2 2 6 4 3 7" xfId="20238" xr:uid="{00000000-0005-0000-0000-0000544D0000}"/>
    <cellStyle name="Normal 2 3 2 2 2 6 4 3 7 2" xfId="20239" xr:uid="{00000000-0005-0000-0000-0000554D0000}"/>
    <cellStyle name="Normal 2 3 2 2 2 6 4 3 8" xfId="20240" xr:uid="{00000000-0005-0000-0000-0000564D0000}"/>
    <cellStyle name="Normal 2 3 2 2 2 6 4 3 8 2" xfId="20241" xr:uid="{00000000-0005-0000-0000-0000574D0000}"/>
    <cellStyle name="Normal 2 3 2 2 2 6 4 3 9" xfId="20242" xr:uid="{00000000-0005-0000-0000-0000584D0000}"/>
    <cellStyle name="Normal 2 3 2 2 2 6 4 3 9 2" xfId="20243" xr:uid="{00000000-0005-0000-0000-0000594D0000}"/>
    <cellStyle name="Normal 2 3 2 2 2 6 4 4" xfId="20244" xr:uid="{00000000-0005-0000-0000-00005A4D0000}"/>
    <cellStyle name="Normal 2 3 2 2 2 6 4 4 2" xfId="20245" xr:uid="{00000000-0005-0000-0000-00005B4D0000}"/>
    <cellStyle name="Normal 2 3 2 2 2 6 4 5" xfId="20246" xr:uid="{00000000-0005-0000-0000-00005C4D0000}"/>
    <cellStyle name="Normal 2 3 2 2 2 6 4 5 2" xfId="20247" xr:uid="{00000000-0005-0000-0000-00005D4D0000}"/>
    <cellStyle name="Normal 2 3 2 2 2 6 4 6" xfId="20248" xr:uid="{00000000-0005-0000-0000-00005E4D0000}"/>
    <cellStyle name="Normal 2 3 2 2 2 6 4 6 2" xfId="20249" xr:uid="{00000000-0005-0000-0000-00005F4D0000}"/>
    <cellStyle name="Normal 2 3 2 2 2 6 4 7" xfId="20250" xr:uid="{00000000-0005-0000-0000-0000604D0000}"/>
    <cellStyle name="Normal 2 3 2 2 2 6 4 7 2" xfId="20251" xr:uid="{00000000-0005-0000-0000-0000614D0000}"/>
    <cellStyle name="Normal 2 3 2 2 2 6 4 8" xfId="20252" xr:uid="{00000000-0005-0000-0000-0000624D0000}"/>
    <cellStyle name="Normal 2 3 2 2 2 6 4 8 2" xfId="20253" xr:uid="{00000000-0005-0000-0000-0000634D0000}"/>
    <cellStyle name="Normal 2 3 2 2 2 6 4 9" xfId="20254" xr:uid="{00000000-0005-0000-0000-0000644D0000}"/>
    <cellStyle name="Normal 2 3 2 2 2 6 4 9 2" xfId="20255" xr:uid="{00000000-0005-0000-0000-0000654D0000}"/>
    <cellStyle name="Normal 2 3 2 2 2 6 5" xfId="575" xr:uid="{00000000-0005-0000-0000-0000664D0000}"/>
    <cellStyle name="Normal 2 3 2 2 2 6 5 10" xfId="20256" xr:uid="{00000000-0005-0000-0000-0000674D0000}"/>
    <cellStyle name="Normal 2 3 2 2 2 6 5 10 2" xfId="20257" xr:uid="{00000000-0005-0000-0000-0000684D0000}"/>
    <cellStyle name="Normal 2 3 2 2 2 6 5 11" xfId="20258" xr:uid="{00000000-0005-0000-0000-0000694D0000}"/>
    <cellStyle name="Normal 2 3 2 2 2 6 5 11 2" xfId="20259" xr:uid="{00000000-0005-0000-0000-00006A4D0000}"/>
    <cellStyle name="Normal 2 3 2 2 2 6 5 12" xfId="20260" xr:uid="{00000000-0005-0000-0000-00006B4D0000}"/>
    <cellStyle name="Normal 2 3 2 2 2 6 5 12 2" xfId="20261" xr:uid="{00000000-0005-0000-0000-00006C4D0000}"/>
    <cellStyle name="Normal 2 3 2 2 2 6 5 13" xfId="20262" xr:uid="{00000000-0005-0000-0000-00006D4D0000}"/>
    <cellStyle name="Normal 2 3 2 2 2 6 5 2" xfId="20263" xr:uid="{00000000-0005-0000-0000-00006E4D0000}"/>
    <cellStyle name="Normal 2 3 2 2 2 6 5 2 10" xfId="20264" xr:uid="{00000000-0005-0000-0000-00006F4D0000}"/>
    <cellStyle name="Normal 2 3 2 2 2 6 5 2 10 2" xfId="20265" xr:uid="{00000000-0005-0000-0000-0000704D0000}"/>
    <cellStyle name="Normal 2 3 2 2 2 6 5 2 11" xfId="20266" xr:uid="{00000000-0005-0000-0000-0000714D0000}"/>
    <cellStyle name="Normal 2 3 2 2 2 6 5 2 11 2" xfId="20267" xr:uid="{00000000-0005-0000-0000-0000724D0000}"/>
    <cellStyle name="Normal 2 3 2 2 2 6 5 2 12" xfId="20268" xr:uid="{00000000-0005-0000-0000-0000734D0000}"/>
    <cellStyle name="Normal 2 3 2 2 2 6 5 2 2" xfId="20269" xr:uid="{00000000-0005-0000-0000-0000744D0000}"/>
    <cellStyle name="Normal 2 3 2 2 2 6 5 2 2 10" xfId="20270" xr:uid="{00000000-0005-0000-0000-0000754D0000}"/>
    <cellStyle name="Normal 2 3 2 2 2 6 5 2 2 10 2" xfId="20271" xr:uid="{00000000-0005-0000-0000-0000764D0000}"/>
    <cellStyle name="Normal 2 3 2 2 2 6 5 2 2 11" xfId="20272" xr:uid="{00000000-0005-0000-0000-0000774D0000}"/>
    <cellStyle name="Normal 2 3 2 2 2 6 5 2 2 2" xfId="20273" xr:uid="{00000000-0005-0000-0000-0000784D0000}"/>
    <cellStyle name="Normal 2 3 2 2 2 6 5 2 2 2 2" xfId="20274" xr:uid="{00000000-0005-0000-0000-0000794D0000}"/>
    <cellStyle name="Normal 2 3 2 2 2 6 5 2 2 3" xfId="20275" xr:uid="{00000000-0005-0000-0000-00007A4D0000}"/>
    <cellStyle name="Normal 2 3 2 2 2 6 5 2 2 3 2" xfId="20276" xr:uid="{00000000-0005-0000-0000-00007B4D0000}"/>
    <cellStyle name="Normal 2 3 2 2 2 6 5 2 2 4" xfId="20277" xr:uid="{00000000-0005-0000-0000-00007C4D0000}"/>
    <cellStyle name="Normal 2 3 2 2 2 6 5 2 2 4 2" xfId="20278" xr:uid="{00000000-0005-0000-0000-00007D4D0000}"/>
    <cellStyle name="Normal 2 3 2 2 2 6 5 2 2 5" xfId="20279" xr:uid="{00000000-0005-0000-0000-00007E4D0000}"/>
    <cellStyle name="Normal 2 3 2 2 2 6 5 2 2 5 2" xfId="20280" xr:uid="{00000000-0005-0000-0000-00007F4D0000}"/>
    <cellStyle name="Normal 2 3 2 2 2 6 5 2 2 6" xfId="20281" xr:uid="{00000000-0005-0000-0000-0000804D0000}"/>
    <cellStyle name="Normal 2 3 2 2 2 6 5 2 2 6 2" xfId="20282" xr:uid="{00000000-0005-0000-0000-0000814D0000}"/>
    <cellStyle name="Normal 2 3 2 2 2 6 5 2 2 7" xfId="20283" xr:uid="{00000000-0005-0000-0000-0000824D0000}"/>
    <cellStyle name="Normal 2 3 2 2 2 6 5 2 2 7 2" xfId="20284" xr:uid="{00000000-0005-0000-0000-0000834D0000}"/>
    <cellStyle name="Normal 2 3 2 2 2 6 5 2 2 8" xfId="20285" xr:uid="{00000000-0005-0000-0000-0000844D0000}"/>
    <cellStyle name="Normal 2 3 2 2 2 6 5 2 2 8 2" xfId="20286" xr:uid="{00000000-0005-0000-0000-0000854D0000}"/>
    <cellStyle name="Normal 2 3 2 2 2 6 5 2 2 9" xfId="20287" xr:uid="{00000000-0005-0000-0000-0000864D0000}"/>
    <cellStyle name="Normal 2 3 2 2 2 6 5 2 2 9 2" xfId="20288" xr:uid="{00000000-0005-0000-0000-0000874D0000}"/>
    <cellStyle name="Normal 2 3 2 2 2 6 5 2 3" xfId="20289" xr:uid="{00000000-0005-0000-0000-0000884D0000}"/>
    <cellStyle name="Normal 2 3 2 2 2 6 5 2 3 2" xfId="20290" xr:uid="{00000000-0005-0000-0000-0000894D0000}"/>
    <cellStyle name="Normal 2 3 2 2 2 6 5 2 4" xfId="20291" xr:uid="{00000000-0005-0000-0000-00008A4D0000}"/>
    <cellStyle name="Normal 2 3 2 2 2 6 5 2 4 2" xfId="20292" xr:uid="{00000000-0005-0000-0000-00008B4D0000}"/>
    <cellStyle name="Normal 2 3 2 2 2 6 5 2 5" xfId="20293" xr:uid="{00000000-0005-0000-0000-00008C4D0000}"/>
    <cellStyle name="Normal 2 3 2 2 2 6 5 2 5 2" xfId="20294" xr:uid="{00000000-0005-0000-0000-00008D4D0000}"/>
    <cellStyle name="Normal 2 3 2 2 2 6 5 2 6" xfId="20295" xr:uid="{00000000-0005-0000-0000-00008E4D0000}"/>
    <cellStyle name="Normal 2 3 2 2 2 6 5 2 6 2" xfId="20296" xr:uid="{00000000-0005-0000-0000-00008F4D0000}"/>
    <cellStyle name="Normal 2 3 2 2 2 6 5 2 7" xfId="20297" xr:uid="{00000000-0005-0000-0000-0000904D0000}"/>
    <cellStyle name="Normal 2 3 2 2 2 6 5 2 7 2" xfId="20298" xr:uid="{00000000-0005-0000-0000-0000914D0000}"/>
    <cellStyle name="Normal 2 3 2 2 2 6 5 2 8" xfId="20299" xr:uid="{00000000-0005-0000-0000-0000924D0000}"/>
    <cellStyle name="Normal 2 3 2 2 2 6 5 2 8 2" xfId="20300" xr:uid="{00000000-0005-0000-0000-0000934D0000}"/>
    <cellStyle name="Normal 2 3 2 2 2 6 5 2 9" xfId="20301" xr:uid="{00000000-0005-0000-0000-0000944D0000}"/>
    <cellStyle name="Normal 2 3 2 2 2 6 5 2 9 2" xfId="20302" xr:uid="{00000000-0005-0000-0000-0000954D0000}"/>
    <cellStyle name="Normal 2 3 2 2 2 6 5 3" xfId="20303" xr:uid="{00000000-0005-0000-0000-0000964D0000}"/>
    <cellStyle name="Normal 2 3 2 2 2 6 5 3 10" xfId="20304" xr:uid="{00000000-0005-0000-0000-0000974D0000}"/>
    <cellStyle name="Normal 2 3 2 2 2 6 5 3 10 2" xfId="20305" xr:uid="{00000000-0005-0000-0000-0000984D0000}"/>
    <cellStyle name="Normal 2 3 2 2 2 6 5 3 11" xfId="20306" xr:uid="{00000000-0005-0000-0000-0000994D0000}"/>
    <cellStyle name="Normal 2 3 2 2 2 6 5 3 2" xfId="20307" xr:uid="{00000000-0005-0000-0000-00009A4D0000}"/>
    <cellStyle name="Normal 2 3 2 2 2 6 5 3 2 2" xfId="20308" xr:uid="{00000000-0005-0000-0000-00009B4D0000}"/>
    <cellStyle name="Normal 2 3 2 2 2 6 5 3 3" xfId="20309" xr:uid="{00000000-0005-0000-0000-00009C4D0000}"/>
    <cellStyle name="Normal 2 3 2 2 2 6 5 3 3 2" xfId="20310" xr:uid="{00000000-0005-0000-0000-00009D4D0000}"/>
    <cellStyle name="Normal 2 3 2 2 2 6 5 3 4" xfId="20311" xr:uid="{00000000-0005-0000-0000-00009E4D0000}"/>
    <cellStyle name="Normal 2 3 2 2 2 6 5 3 4 2" xfId="20312" xr:uid="{00000000-0005-0000-0000-00009F4D0000}"/>
    <cellStyle name="Normal 2 3 2 2 2 6 5 3 5" xfId="20313" xr:uid="{00000000-0005-0000-0000-0000A04D0000}"/>
    <cellStyle name="Normal 2 3 2 2 2 6 5 3 5 2" xfId="20314" xr:uid="{00000000-0005-0000-0000-0000A14D0000}"/>
    <cellStyle name="Normal 2 3 2 2 2 6 5 3 6" xfId="20315" xr:uid="{00000000-0005-0000-0000-0000A24D0000}"/>
    <cellStyle name="Normal 2 3 2 2 2 6 5 3 6 2" xfId="20316" xr:uid="{00000000-0005-0000-0000-0000A34D0000}"/>
    <cellStyle name="Normal 2 3 2 2 2 6 5 3 7" xfId="20317" xr:uid="{00000000-0005-0000-0000-0000A44D0000}"/>
    <cellStyle name="Normal 2 3 2 2 2 6 5 3 7 2" xfId="20318" xr:uid="{00000000-0005-0000-0000-0000A54D0000}"/>
    <cellStyle name="Normal 2 3 2 2 2 6 5 3 8" xfId="20319" xr:uid="{00000000-0005-0000-0000-0000A64D0000}"/>
    <cellStyle name="Normal 2 3 2 2 2 6 5 3 8 2" xfId="20320" xr:uid="{00000000-0005-0000-0000-0000A74D0000}"/>
    <cellStyle name="Normal 2 3 2 2 2 6 5 3 9" xfId="20321" xr:uid="{00000000-0005-0000-0000-0000A84D0000}"/>
    <cellStyle name="Normal 2 3 2 2 2 6 5 3 9 2" xfId="20322" xr:uid="{00000000-0005-0000-0000-0000A94D0000}"/>
    <cellStyle name="Normal 2 3 2 2 2 6 5 4" xfId="20323" xr:uid="{00000000-0005-0000-0000-0000AA4D0000}"/>
    <cellStyle name="Normal 2 3 2 2 2 6 5 4 2" xfId="20324" xr:uid="{00000000-0005-0000-0000-0000AB4D0000}"/>
    <cellStyle name="Normal 2 3 2 2 2 6 5 5" xfId="20325" xr:uid="{00000000-0005-0000-0000-0000AC4D0000}"/>
    <cellStyle name="Normal 2 3 2 2 2 6 5 5 2" xfId="20326" xr:uid="{00000000-0005-0000-0000-0000AD4D0000}"/>
    <cellStyle name="Normal 2 3 2 2 2 6 5 6" xfId="20327" xr:uid="{00000000-0005-0000-0000-0000AE4D0000}"/>
    <cellStyle name="Normal 2 3 2 2 2 6 5 6 2" xfId="20328" xr:uid="{00000000-0005-0000-0000-0000AF4D0000}"/>
    <cellStyle name="Normal 2 3 2 2 2 6 5 7" xfId="20329" xr:uid="{00000000-0005-0000-0000-0000B04D0000}"/>
    <cellStyle name="Normal 2 3 2 2 2 6 5 7 2" xfId="20330" xr:uid="{00000000-0005-0000-0000-0000B14D0000}"/>
    <cellStyle name="Normal 2 3 2 2 2 6 5 8" xfId="20331" xr:uid="{00000000-0005-0000-0000-0000B24D0000}"/>
    <cellStyle name="Normal 2 3 2 2 2 6 5 8 2" xfId="20332" xr:uid="{00000000-0005-0000-0000-0000B34D0000}"/>
    <cellStyle name="Normal 2 3 2 2 2 6 5 9" xfId="20333" xr:uid="{00000000-0005-0000-0000-0000B44D0000}"/>
    <cellStyle name="Normal 2 3 2 2 2 6 5 9 2" xfId="20334" xr:uid="{00000000-0005-0000-0000-0000B54D0000}"/>
    <cellStyle name="Normal 2 3 2 2 2 6 6" xfId="576" xr:uid="{00000000-0005-0000-0000-0000B64D0000}"/>
    <cellStyle name="Normal 2 3 2 2 2 7" xfId="577" xr:uid="{00000000-0005-0000-0000-0000B74D0000}"/>
    <cellStyle name="Normal 2 3 2 2 2 7 2" xfId="578" xr:uid="{00000000-0005-0000-0000-0000B84D0000}"/>
    <cellStyle name="Normal 2 3 2 2 2 8" xfId="579" xr:uid="{00000000-0005-0000-0000-0000B94D0000}"/>
    <cellStyle name="Normal 2 3 2 2 2 8 2" xfId="580" xr:uid="{00000000-0005-0000-0000-0000BA4D0000}"/>
    <cellStyle name="Normal 2 3 2 2 2 9" xfId="581" xr:uid="{00000000-0005-0000-0000-0000BB4D0000}"/>
    <cellStyle name="Normal 2 3 2 2 2 9 2" xfId="582" xr:uid="{00000000-0005-0000-0000-0000BC4D0000}"/>
    <cellStyle name="Normal 2 3 2 2 3" xfId="583" xr:uid="{00000000-0005-0000-0000-0000BD4D0000}"/>
    <cellStyle name="Normal 2 3 2 2 3 10" xfId="20335" xr:uid="{00000000-0005-0000-0000-0000BE4D0000}"/>
    <cellStyle name="Normal 2 3 2 2 3 10 2" xfId="20336" xr:uid="{00000000-0005-0000-0000-0000BF4D0000}"/>
    <cellStyle name="Normal 2 3 2 2 3 11" xfId="20337" xr:uid="{00000000-0005-0000-0000-0000C04D0000}"/>
    <cellStyle name="Normal 2 3 2 2 3 11 2" xfId="20338" xr:uid="{00000000-0005-0000-0000-0000C14D0000}"/>
    <cellStyle name="Normal 2 3 2 2 3 12" xfId="20339" xr:uid="{00000000-0005-0000-0000-0000C24D0000}"/>
    <cellStyle name="Normal 2 3 2 2 3 12 2" xfId="20340" xr:uid="{00000000-0005-0000-0000-0000C34D0000}"/>
    <cellStyle name="Normal 2 3 2 2 3 13" xfId="20341" xr:uid="{00000000-0005-0000-0000-0000C44D0000}"/>
    <cellStyle name="Normal 2 3 2 2 3 13 2" xfId="20342" xr:uid="{00000000-0005-0000-0000-0000C54D0000}"/>
    <cellStyle name="Normal 2 3 2 2 3 14" xfId="20343" xr:uid="{00000000-0005-0000-0000-0000C64D0000}"/>
    <cellStyle name="Normal 2 3 2 2 3 14 2" xfId="20344" xr:uid="{00000000-0005-0000-0000-0000C74D0000}"/>
    <cellStyle name="Normal 2 3 2 2 3 15" xfId="20345" xr:uid="{00000000-0005-0000-0000-0000C84D0000}"/>
    <cellStyle name="Normal 2 3 2 2 3 15 2" xfId="20346" xr:uid="{00000000-0005-0000-0000-0000C94D0000}"/>
    <cellStyle name="Normal 2 3 2 2 3 16" xfId="20347" xr:uid="{00000000-0005-0000-0000-0000CA4D0000}"/>
    <cellStyle name="Normal 2 3 2 2 3 16 2" xfId="20348" xr:uid="{00000000-0005-0000-0000-0000CB4D0000}"/>
    <cellStyle name="Normal 2 3 2 2 3 17" xfId="20349" xr:uid="{00000000-0005-0000-0000-0000CC4D0000}"/>
    <cellStyle name="Normal 2 3 2 2 3 17 2" xfId="20350" xr:uid="{00000000-0005-0000-0000-0000CD4D0000}"/>
    <cellStyle name="Normal 2 3 2 2 3 18" xfId="20351" xr:uid="{00000000-0005-0000-0000-0000CE4D0000}"/>
    <cellStyle name="Normal 2 3 2 2 3 2" xfId="584" xr:uid="{00000000-0005-0000-0000-0000CF4D0000}"/>
    <cellStyle name="Normal 2 3 2 2 3 2 2" xfId="585" xr:uid="{00000000-0005-0000-0000-0000D04D0000}"/>
    <cellStyle name="Normal 2 3 2 2 3 2 2 10" xfId="20352" xr:uid="{00000000-0005-0000-0000-0000D14D0000}"/>
    <cellStyle name="Normal 2 3 2 2 3 2 2 10 2" xfId="20353" xr:uid="{00000000-0005-0000-0000-0000D24D0000}"/>
    <cellStyle name="Normal 2 3 2 2 3 2 2 11" xfId="20354" xr:uid="{00000000-0005-0000-0000-0000D34D0000}"/>
    <cellStyle name="Normal 2 3 2 2 3 2 2 11 2" xfId="20355" xr:uid="{00000000-0005-0000-0000-0000D44D0000}"/>
    <cellStyle name="Normal 2 3 2 2 3 2 2 12" xfId="20356" xr:uid="{00000000-0005-0000-0000-0000D54D0000}"/>
    <cellStyle name="Normal 2 3 2 2 3 2 2 12 2" xfId="20357" xr:uid="{00000000-0005-0000-0000-0000D64D0000}"/>
    <cellStyle name="Normal 2 3 2 2 3 2 2 13" xfId="20358" xr:uid="{00000000-0005-0000-0000-0000D74D0000}"/>
    <cellStyle name="Normal 2 3 2 2 3 2 2 13 2" xfId="20359" xr:uid="{00000000-0005-0000-0000-0000D84D0000}"/>
    <cellStyle name="Normal 2 3 2 2 3 2 2 14" xfId="20360" xr:uid="{00000000-0005-0000-0000-0000D94D0000}"/>
    <cellStyle name="Normal 2 3 2 2 3 2 2 14 2" xfId="20361" xr:uid="{00000000-0005-0000-0000-0000DA4D0000}"/>
    <cellStyle name="Normal 2 3 2 2 3 2 2 15" xfId="20362" xr:uid="{00000000-0005-0000-0000-0000DB4D0000}"/>
    <cellStyle name="Normal 2 3 2 2 3 2 2 15 2" xfId="20363" xr:uid="{00000000-0005-0000-0000-0000DC4D0000}"/>
    <cellStyle name="Normal 2 3 2 2 3 2 2 16" xfId="20364" xr:uid="{00000000-0005-0000-0000-0000DD4D0000}"/>
    <cellStyle name="Normal 2 3 2 2 3 2 2 16 2" xfId="20365" xr:uid="{00000000-0005-0000-0000-0000DE4D0000}"/>
    <cellStyle name="Normal 2 3 2 2 3 2 2 17" xfId="20366" xr:uid="{00000000-0005-0000-0000-0000DF4D0000}"/>
    <cellStyle name="Normal 2 3 2 2 3 2 2 2" xfId="586" xr:uid="{00000000-0005-0000-0000-0000E04D0000}"/>
    <cellStyle name="Normal 2 3 2 2 3 2 2 2 2" xfId="587" xr:uid="{00000000-0005-0000-0000-0000E14D0000}"/>
    <cellStyle name="Normal 2 3 2 2 3 2 2 3" xfId="588" xr:uid="{00000000-0005-0000-0000-0000E24D0000}"/>
    <cellStyle name="Normal 2 3 2 2 3 2 2 3 2" xfId="589" xr:uid="{00000000-0005-0000-0000-0000E34D0000}"/>
    <cellStyle name="Normal 2 3 2 2 3 2 2 4" xfId="590" xr:uid="{00000000-0005-0000-0000-0000E44D0000}"/>
    <cellStyle name="Normal 2 3 2 2 3 2 2 4 2" xfId="591" xr:uid="{00000000-0005-0000-0000-0000E54D0000}"/>
    <cellStyle name="Normal 2 3 2 2 3 2 2 5" xfId="592" xr:uid="{00000000-0005-0000-0000-0000E64D0000}"/>
    <cellStyle name="Normal 2 3 2 2 3 2 2 5 2" xfId="593" xr:uid="{00000000-0005-0000-0000-0000E74D0000}"/>
    <cellStyle name="Normal 2 3 2 2 3 2 2 6" xfId="20367" xr:uid="{00000000-0005-0000-0000-0000E84D0000}"/>
    <cellStyle name="Normal 2 3 2 2 3 2 2 6 10" xfId="20368" xr:uid="{00000000-0005-0000-0000-0000E94D0000}"/>
    <cellStyle name="Normal 2 3 2 2 3 2 2 6 10 2" xfId="20369" xr:uid="{00000000-0005-0000-0000-0000EA4D0000}"/>
    <cellStyle name="Normal 2 3 2 2 3 2 2 6 11" xfId="20370" xr:uid="{00000000-0005-0000-0000-0000EB4D0000}"/>
    <cellStyle name="Normal 2 3 2 2 3 2 2 6 11 2" xfId="20371" xr:uid="{00000000-0005-0000-0000-0000EC4D0000}"/>
    <cellStyle name="Normal 2 3 2 2 3 2 2 6 12" xfId="20372" xr:uid="{00000000-0005-0000-0000-0000ED4D0000}"/>
    <cellStyle name="Normal 2 3 2 2 3 2 2 6 2" xfId="20373" xr:uid="{00000000-0005-0000-0000-0000EE4D0000}"/>
    <cellStyle name="Normal 2 3 2 2 3 2 2 6 2 10" xfId="20374" xr:uid="{00000000-0005-0000-0000-0000EF4D0000}"/>
    <cellStyle name="Normal 2 3 2 2 3 2 2 6 2 10 2" xfId="20375" xr:uid="{00000000-0005-0000-0000-0000F04D0000}"/>
    <cellStyle name="Normal 2 3 2 2 3 2 2 6 2 11" xfId="20376" xr:uid="{00000000-0005-0000-0000-0000F14D0000}"/>
    <cellStyle name="Normal 2 3 2 2 3 2 2 6 2 2" xfId="20377" xr:uid="{00000000-0005-0000-0000-0000F24D0000}"/>
    <cellStyle name="Normal 2 3 2 2 3 2 2 6 2 2 2" xfId="20378" xr:uid="{00000000-0005-0000-0000-0000F34D0000}"/>
    <cellStyle name="Normal 2 3 2 2 3 2 2 6 2 3" xfId="20379" xr:uid="{00000000-0005-0000-0000-0000F44D0000}"/>
    <cellStyle name="Normal 2 3 2 2 3 2 2 6 2 3 2" xfId="20380" xr:uid="{00000000-0005-0000-0000-0000F54D0000}"/>
    <cellStyle name="Normal 2 3 2 2 3 2 2 6 2 4" xfId="20381" xr:uid="{00000000-0005-0000-0000-0000F64D0000}"/>
    <cellStyle name="Normal 2 3 2 2 3 2 2 6 2 4 2" xfId="20382" xr:uid="{00000000-0005-0000-0000-0000F74D0000}"/>
    <cellStyle name="Normal 2 3 2 2 3 2 2 6 2 5" xfId="20383" xr:uid="{00000000-0005-0000-0000-0000F84D0000}"/>
    <cellStyle name="Normal 2 3 2 2 3 2 2 6 2 5 2" xfId="20384" xr:uid="{00000000-0005-0000-0000-0000F94D0000}"/>
    <cellStyle name="Normal 2 3 2 2 3 2 2 6 2 6" xfId="20385" xr:uid="{00000000-0005-0000-0000-0000FA4D0000}"/>
    <cellStyle name="Normal 2 3 2 2 3 2 2 6 2 6 2" xfId="20386" xr:uid="{00000000-0005-0000-0000-0000FB4D0000}"/>
    <cellStyle name="Normal 2 3 2 2 3 2 2 6 2 7" xfId="20387" xr:uid="{00000000-0005-0000-0000-0000FC4D0000}"/>
    <cellStyle name="Normal 2 3 2 2 3 2 2 6 2 7 2" xfId="20388" xr:uid="{00000000-0005-0000-0000-0000FD4D0000}"/>
    <cellStyle name="Normal 2 3 2 2 3 2 2 6 2 8" xfId="20389" xr:uid="{00000000-0005-0000-0000-0000FE4D0000}"/>
    <cellStyle name="Normal 2 3 2 2 3 2 2 6 2 8 2" xfId="20390" xr:uid="{00000000-0005-0000-0000-0000FF4D0000}"/>
    <cellStyle name="Normal 2 3 2 2 3 2 2 6 2 9" xfId="20391" xr:uid="{00000000-0005-0000-0000-0000004E0000}"/>
    <cellStyle name="Normal 2 3 2 2 3 2 2 6 2 9 2" xfId="20392" xr:uid="{00000000-0005-0000-0000-0000014E0000}"/>
    <cellStyle name="Normal 2 3 2 2 3 2 2 6 3" xfId="20393" xr:uid="{00000000-0005-0000-0000-0000024E0000}"/>
    <cellStyle name="Normal 2 3 2 2 3 2 2 6 3 2" xfId="20394" xr:uid="{00000000-0005-0000-0000-0000034E0000}"/>
    <cellStyle name="Normal 2 3 2 2 3 2 2 6 4" xfId="20395" xr:uid="{00000000-0005-0000-0000-0000044E0000}"/>
    <cellStyle name="Normal 2 3 2 2 3 2 2 6 4 2" xfId="20396" xr:uid="{00000000-0005-0000-0000-0000054E0000}"/>
    <cellStyle name="Normal 2 3 2 2 3 2 2 6 5" xfId="20397" xr:uid="{00000000-0005-0000-0000-0000064E0000}"/>
    <cellStyle name="Normal 2 3 2 2 3 2 2 6 5 2" xfId="20398" xr:uid="{00000000-0005-0000-0000-0000074E0000}"/>
    <cellStyle name="Normal 2 3 2 2 3 2 2 6 6" xfId="20399" xr:uid="{00000000-0005-0000-0000-0000084E0000}"/>
    <cellStyle name="Normal 2 3 2 2 3 2 2 6 6 2" xfId="20400" xr:uid="{00000000-0005-0000-0000-0000094E0000}"/>
    <cellStyle name="Normal 2 3 2 2 3 2 2 6 7" xfId="20401" xr:uid="{00000000-0005-0000-0000-00000A4E0000}"/>
    <cellStyle name="Normal 2 3 2 2 3 2 2 6 7 2" xfId="20402" xr:uid="{00000000-0005-0000-0000-00000B4E0000}"/>
    <cellStyle name="Normal 2 3 2 2 3 2 2 6 8" xfId="20403" xr:uid="{00000000-0005-0000-0000-00000C4E0000}"/>
    <cellStyle name="Normal 2 3 2 2 3 2 2 6 8 2" xfId="20404" xr:uid="{00000000-0005-0000-0000-00000D4E0000}"/>
    <cellStyle name="Normal 2 3 2 2 3 2 2 6 9" xfId="20405" xr:uid="{00000000-0005-0000-0000-00000E4E0000}"/>
    <cellStyle name="Normal 2 3 2 2 3 2 2 6 9 2" xfId="20406" xr:uid="{00000000-0005-0000-0000-00000F4E0000}"/>
    <cellStyle name="Normal 2 3 2 2 3 2 2 7" xfId="20407" xr:uid="{00000000-0005-0000-0000-0000104E0000}"/>
    <cellStyle name="Normal 2 3 2 2 3 2 2 7 10" xfId="20408" xr:uid="{00000000-0005-0000-0000-0000114E0000}"/>
    <cellStyle name="Normal 2 3 2 2 3 2 2 7 10 2" xfId="20409" xr:uid="{00000000-0005-0000-0000-0000124E0000}"/>
    <cellStyle name="Normal 2 3 2 2 3 2 2 7 11" xfId="20410" xr:uid="{00000000-0005-0000-0000-0000134E0000}"/>
    <cellStyle name="Normal 2 3 2 2 3 2 2 7 2" xfId="20411" xr:uid="{00000000-0005-0000-0000-0000144E0000}"/>
    <cellStyle name="Normal 2 3 2 2 3 2 2 7 2 2" xfId="20412" xr:uid="{00000000-0005-0000-0000-0000154E0000}"/>
    <cellStyle name="Normal 2 3 2 2 3 2 2 7 3" xfId="20413" xr:uid="{00000000-0005-0000-0000-0000164E0000}"/>
    <cellStyle name="Normal 2 3 2 2 3 2 2 7 3 2" xfId="20414" xr:uid="{00000000-0005-0000-0000-0000174E0000}"/>
    <cellStyle name="Normal 2 3 2 2 3 2 2 7 4" xfId="20415" xr:uid="{00000000-0005-0000-0000-0000184E0000}"/>
    <cellStyle name="Normal 2 3 2 2 3 2 2 7 4 2" xfId="20416" xr:uid="{00000000-0005-0000-0000-0000194E0000}"/>
    <cellStyle name="Normal 2 3 2 2 3 2 2 7 5" xfId="20417" xr:uid="{00000000-0005-0000-0000-00001A4E0000}"/>
    <cellStyle name="Normal 2 3 2 2 3 2 2 7 5 2" xfId="20418" xr:uid="{00000000-0005-0000-0000-00001B4E0000}"/>
    <cellStyle name="Normal 2 3 2 2 3 2 2 7 6" xfId="20419" xr:uid="{00000000-0005-0000-0000-00001C4E0000}"/>
    <cellStyle name="Normal 2 3 2 2 3 2 2 7 6 2" xfId="20420" xr:uid="{00000000-0005-0000-0000-00001D4E0000}"/>
    <cellStyle name="Normal 2 3 2 2 3 2 2 7 7" xfId="20421" xr:uid="{00000000-0005-0000-0000-00001E4E0000}"/>
    <cellStyle name="Normal 2 3 2 2 3 2 2 7 7 2" xfId="20422" xr:uid="{00000000-0005-0000-0000-00001F4E0000}"/>
    <cellStyle name="Normal 2 3 2 2 3 2 2 7 8" xfId="20423" xr:uid="{00000000-0005-0000-0000-0000204E0000}"/>
    <cellStyle name="Normal 2 3 2 2 3 2 2 7 8 2" xfId="20424" xr:uid="{00000000-0005-0000-0000-0000214E0000}"/>
    <cellStyle name="Normal 2 3 2 2 3 2 2 7 9" xfId="20425" xr:uid="{00000000-0005-0000-0000-0000224E0000}"/>
    <cellStyle name="Normal 2 3 2 2 3 2 2 7 9 2" xfId="20426" xr:uid="{00000000-0005-0000-0000-0000234E0000}"/>
    <cellStyle name="Normal 2 3 2 2 3 2 2 8" xfId="20427" xr:uid="{00000000-0005-0000-0000-0000244E0000}"/>
    <cellStyle name="Normal 2 3 2 2 3 2 2 8 2" xfId="20428" xr:uid="{00000000-0005-0000-0000-0000254E0000}"/>
    <cellStyle name="Normal 2 3 2 2 3 2 2 9" xfId="20429" xr:uid="{00000000-0005-0000-0000-0000264E0000}"/>
    <cellStyle name="Normal 2 3 2 2 3 2 2 9 2" xfId="20430" xr:uid="{00000000-0005-0000-0000-0000274E0000}"/>
    <cellStyle name="Normal 2 3 2 2 3 2 3" xfId="594" xr:uid="{00000000-0005-0000-0000-0000284E0000}"/>
    <cellStyle name="Normal 2 3 2 2 3 2 3 10" xfId="20431" xr:uid="{00000000-0005-0000-0000-0000294E0000}"/>
    <cellStyle name="Normal 2 3 2 2 3 2 3 10 2" xfId="20432" xr:uid="{00000000-0005-0000-0000-00002A4E0000}"/>
    <cellStyle name="Normal 2 3 2 2 3 2 3 11" xfId="20433" xr:uid="{00000000-0005-0000-0000-00002B4E0000}"/>
    <cellStyle name="Normal 2 3 2 2 3 2 3 11 2" xfId="20434" xr:uid="{00000000-0005-0000-0000-00002C4E0000}"/>
    <cellStyle name="Normal 2 3 2 2 3 2 3 12" xfId="20435" xr:uid="{00000000-0005-0000-0000-00002D4E0000}"/>
    <cellStyle name="Normal 2 3 2 2 3 2 3 12 2" xfId="20436" xr:uid="{00000000-0005-0000-0000-00002E4E0000}"/>
    <cellStyle name="Normal 2 3 2 2 3 2 3 13" xfId="20437" xr:uid="{00000000-0005-0000-0000-00002F4E0000}"/>
    <cellStyle name="Normal 2 3 2 2 3 2 3 2" xfId="20438" xr:uid="{00000000-0005-0000-0000-0000304E0000}"/>
    <cellStyle name="Normal 2 3 2 2 3 2 3 2 10" xfId="20439" xr:uid="{00000000-0005-0000-0000-0000314E0000}"/>
    <cellStyle name="Normal 2 3 2 2 3 2 3 2 10 2" xfId="20440" xr:uid="{00000000-0005-0000-0000-0000324E0000}"/>
    <cellStyle name="Normal 2 3 2 2 3 2 3 2 11" xfId="20441" xr:uid="{00000000-0005-0000-0000-0000334E0000}"/>
    <cellStyle name="Normal 2 3 2 2 3 2 3 2 11 2" xfId="20442" xr:uid="{00000000-0005-0000-0000-0000344E0000}"/>
    <cellStyle name="Normal 2 3 2 2 3 2 3 2 12" xfId="20443" xr:uid="{00000000-0005-0000-0000-0000354E0000}"/>
    <cellStyle name="Normal 2 3 2 2 3 2 3 2 2" xfId="20444" xr:uid="{00000000-0005-0000-0000-0000364E0000}"/>
    <cellStyle name="Normal 2 3 2 2 3 2 3 2 2 10" xfId="20445" xr:uid="{00000000-0005-0000-0000-0000374E0000}"/>
    <cellStyle name="Normal 2 3 2 2 3 2 3 2 2 10 2" xfId="20446" xr:uid="{00000000-0005-0000-0000-0000384E0000}"/>
    <cellStyle name="Normal 2 3 2 2 3 2 3 2 2 11" xfId="20447" xr:uid="{00000000-0005-0000-0000-0000394E0000}"/>
    <cellStyle name="Normal 2 3 2 2 3 2 3 2 2 2" xfId="20448" xr:uid="{00000000-0005-0000-0000-00003A4E0000}"/>
    <cellStyle name="Normal 2 3 2 2 3 2 3 2 2 2 2" xfId="20449" xr:uid="{00000000-0005-0000-0000-00003B4E0000}"/>
    <cellStyle name="Normal 2 3 2 2 3 2 3 2 2 3" xfId="20450" xr:uid="{00000000-0005-0000-0000-00003C4E0000}"/>
    <cellStyle name="Normal 2 3 2 2 3 2 3 2 2 3 2" xfId="20451" xr:uid="{00000000-0005-0000-0000-00003D4E0000}"/>
    <cellStyle name="Normal 2 3 2 2 3 2 3 2 2 4" xfId="20452" xr:uid="{00000000-0005-0000-0000-00003E4E0000}"/>
    <cellStyle name="Normal 2 3 2 2 3 2 3 2 2 4 2" xfId="20453" xr:uid="{00000000-0005-0000-0000-00003F4E0000}"/>
    <cellStyle name="Normal 2 3 2 2 3 2 3 2 2 5" xfId="20454" xr:uid="{00000000-0005-0000-0000-0000404E0000}"/>
    <cellStyle name="Normal 2 3 2 2 3 2 3 2 2 5 2" xfId="20455" xr:uid="{00000000-0005-0000-0000-0000414E0000}"/>
    <cellStyle name="Normal 2 3 2 2 3 2 3 2 2 6" xfId="20456" xr:uid="{00000000-0005-0000-0000-0000424E0000}"/>
    <cellStyle name="Normal 2 3 2 2 3 2 3 2 2 6 2" xfId="20457" xr:uid="{00000000-0005-0000-0000-0000434E0000}"/>
    <cellStyle name="Normal 2 3 2 2 3 2 3 2 2 7" xfId="20458" xr:uid="{00000000-0005-0000-0000-0000444E0000}"/>
    <cellStyle name="Normal 2 3 2 2 3 2 3 2 2 7 2" xfId="20459" xr:uid="{00000000-0005-0000-0000-0000454E0000}"/>
    <cellStyle name="Normal 2 3 2 2 3 2 3 2 2 8" xfId="20460" xr:uid="{00000000-0005-0000-0000-0000464E0000}"/>
    <cellStyle name="Normal 2 3 2 2 3 2 3 2 2 8 2" xfId="20461" xr:uid="{00000000-0005-0000-0000-0000474E0000}"/>
    <cellStyle name="Normal 2 3 2 2 3 2 3 2 2 9" xfId="20462" xr:uid="{00000000-0005-0000-0000-0000484E0000}"/>
    <cellStyle name="Normal 2 3 2 2 3 2 3 2 2 9 2" xfId="20463" xr:uid="{00000000-0005-0000-0000-0000494E0000}"/>
    <cellStyle name="Normal 2 3 2 2 3 2 3 2 3" xfId="20464" xr:uid="{00000000-0005-0000-0000-00004A4E0000}"/>
    <cellStyle name="Normal 2 3 2 2 3 2 3 2 3 2" xfId="20465" xr:uid="{00000000-0005-0000-0000-00004B4E0000}"/>
    <cellStyle name="Normal 2 3 2 2 3 2 3 2 4" xfId="20466" xr:uid="{00000000-0005-0000-0000-00004C4E0000}"/>
    <cellStyle name="Normal 2 3 2 2 3 2 3 2 4 2" xfId="20467" xr:uid="{00000000-0005-0000-0000-00004D4E0000}"/>
    <cellStyle name="Normal 2 3 2 2 3 2 3 2 5" xfId="20468" xr:uid="{00000000-0005-0000-0000-00004E4E0000}"/>
    <cellStyle name="Normal 2 3 2 2 3 2 3 2 5 2" xfId="20469" xr:uid="{00000000-0005-0000-0000-00004F4E0000}"/>
    <cellStyle name="Normal 2 3 2 2 3 2 3 2 6" xfId="20470" xr:uid="{00000000-0005-0000-0000-0000504E0000}"/>
    <cellStyle name="Normal 2 3 2 2 3 2 3 2 6 2" xfId="20471" xr:uid="{00000000-0005-0000-0000-0000514E0000}"/>
    <cellStyle name="Normal 2 3 2 2 3 2 3 2 7" xfId="20472" xr:uid="{00000000-0005-0000-0000-0000524E0000}"/>
    <cellStyle name="Normal 2 3 2 2 3 2 3 2 7 2" xfId="20473" xr:uid="{00000000-0005-0000-0000-0000534E0000}"/>
    <cellStyle name="Normal 2 3 2 2 3 2 3 2 8" xfId="20474" xr:uid="{00000000-0005-0000-0000-0000544E0000}"/>
    <cellStyle name="Normal 2 3 2 2 3 2 3 2 8 2" xfId="20475" xr:uid="{00000000-0005-0000-0000-0000554E0000}"/>
    <cellStyle name="Normal 2 3 2 2 3 2 3 2 9" xfId="20476" xr:uid="{00000000-0005-0000-0000-0000564E0000}"/>
    <cellStyle name="Normal 2 3 2 2 3 2 3 2 9 2" xfId="20477" xr:uid="{00000000-0005-0000-0000-0000574E0000}"/>
    <cellStyle name="Normal 2 3 2 2 3 2 3 3" xfId="20478" xr:uid="{00000000-0005-0000-0000-0000584E0000}"/>
    <cellStyle name="Normal 2 3 2 2 3 2 3 3 10" xfId="20479" xr:uid="{00000000-0005-0000-0000-0000594E0000}"/>
    <cellStyle name="Normal 2 3 2 2 3 2 3 3 10 2" xfId="20480" xr:uid="{00000000-0005-0000-0000-00005A4E0000}"/>
    <cellStyle name="Normal 2 3 2 2 3 2 3 3 11" xfId="20481" xr:uid="{00000000-0005-0000-0000-00005B4E0000}"/>
    <cellStyle name="Normal 2 3 2 2 3 2 3 3 2" xfId="20482" xr:uid="{00000000-0005-0000-0000-00005C4E0000}"/>
    <cellStyle name="Normal 2 3 2 2 3 2 3 3 2 2" xfId="20483" xr:uid="{00000000-0005-0000-0000-00005D4E0000}"/>
    <cellStyle name="Normal 2 3 2 2 3 2 3 3 3" xfId="20484" xr:uid="{00000000-0005-0000-0000-00005E4E0000}"/>
    <cellStyle name="Normal 2 3 2 2 3 2 3 3 3 2" xfId="20485" xr:uid="{00000000-0005-0000-0000-00005F4E0000}"/>
    <cellStyle name="Normal 2 3 2 2 3 2 3 3 4" xfId="20486" xr:uid="{00000000-0005-0000-0000-0000604E0000}"/>
    <cellStyle name="Normal 2 3 2 2 3 2 3 3 4 2" xfId="20487" xr:uid="{00000000-0005-0000-0000-0000614E0000}"/>
    <cellStyle name="Normal 2 3 2 2 3 2 3 3 5" xfId="20488" xr:uid="{00000000-0005-0000-0000-0000624E0000}"/>
    <cellStyle name="Normal 2 3 2 2 3 2 3 3 5 2" xfId="20489" xr:uid="{00000000-0005-0000-0000-0000634E0000}"/>
    <cellStyle name="Normal 2 3 2 2 3 2 3 3 6" xfId="20490" xr:uid="{00000000-0005-0000-0000-0000644E0000}"/>
    <cellStyle name="Normal 2 3 2 2 3 2 3 3 6 2" xfId="20491" xr:uid="{00000000-0005-0000-0000-0000654E0000}"/>
    <cellStyle name="Normal 2 3 2 2 3 2 3 3 7" xfId="20492" xr:uid="{00000000-0005-0000-0000-0000664E0000}"/>
    <cellStyle name="Normal 2 3 2 2 3 2 3 3 7 2" xfId="20493" xr:uid="{00000000-0005-0000-0000-0000674E0000}"/>
    <cellStyle name="Normal 2 3 2 2 3 2 3 3 8" xfId="20494" xr:uid="{00000000-0005-0000-0000-0000684E0000}"/>
    <cellStyle name="Normal 2 3 2 2 3 2 3 3 8 2" xfId="20495" xr:uid="{00000000-0005-0000-0000-0000694E0000}"/>
    <cellStyle name="Normal 2 3 2 2 3 2 3 3 9" xfId="20496" xr:uid="{00000000-0005-0000-0000-00006A4E0000}"/>
    <cellStyle name="Normal 2 3 2 2 3 2 3 3 9 2" xfId="20497" xr:uid="{00000000-0005-0000-0000-00006B4E0000}"/>
    <cellStyle name="Normal 2 3 2 2 3 2 3 4" xfId="20498" xr:uid="{00000000-0005-0000-0000-00006C4E0000}"/>
    <cellStyle name="Normal 2 3 2 2 3 2 3 4 2" xfId="20499" xr:uid="{00000000-0005-0000-0000-00006D4E0000}"/>
    <cellStyle name="Normal 2 3 2 2 3 2 3 5" xfId="20500" xr:uid="{00000000-0005-0000-0000-00006E4E0000}"/>
    <cellStyle name="Normal 2 3 2 2 3 2 3 5 2" xfId="20501" xr:uid="{00000000-0005-0000-0000-00006F4E0000}"/>
    <cellStyle name="Normal 2 3 2 2 3 2 3 6" xfId="20502" xr:uid="{00000000-0005-0000-0000-0000704E0000}"/>
    <cellStyle name="Normal 2 3 2 2 3 2 3 6 2" xfId="20503" xr:uid="{00000000-0005-0000-0000-0000714E0000}"/>
    <cellStyle name="Normal 2 3 2 2 3 2 3 7" xfId="20504" xr:uid="{00000000-0005-0000-0000-0000724E0000}"/>
    <cellStyle name="Normal 2 3 2 2 3 2 3 7 2" xfId="20505" xr:uid="{00000000-0005-0000-0000-0000734E0000}"/>
    <cellStyle name="Normal 2 3 2 2 3 2 3 8" xfId="20506" xr:uid="{00000000-0005-0000-0000-0000744E0000}"/>
    <cellStyle name="Normal 2 3 2 2 3 2 3 8 2" xfId="20507" xr:uid="{00000000-0005-0000-0000-0000754E0000}"/>
    <cellStyle name="Normal 2 3 2 2 3 2 3 9" xfId="20508" xr:uid="{00000000-0005-0000-0000-0000764E0000}"/>
    <cellStyle name="Normal 2 3 2 2 3 2 3 9 2" xfId="20509" xr:uid="{00000000-0005-0000-0000-0000774E0000}"/>
    <cellStyle name="Normal 2 3 2 2 3 2 4" xfId="595" xr:uid="{00000000-0005-0000-0000-0000784E0000}"/>
    <cellStyle name="Normal 2 3 2 2 3 2 4 10" xfId="20510" xr:uid="{00000000-0005-0000-0000-0000794E0000}"/>
    <cellStyle name="Normal 2 3 2 2 3 2 4 10 2" xfId="20511" xr:uid="{00000000-0005-0000-0000-00007A4E0000}"/>
    <cellStyle name="Normal 2 3 2 2 3 2 4 11" xfId="20512" xr:uid="{00000000-0005-0000-0000-00007B4E0000}"/>
    <cellStyle name="Normal 2 3 2 2 3 2 4 11 2" xfId="20513" xr:uid="{00000000-0005-0000-0000-00007C4E0000}"/>
    <cellStyle name="Normal 2 3 2 2 3 2 4 12" xfId="20514" xr:uid="{00000000-0005-0000-0000-00007D4E0000}"/>
    <cellStyle name="Normal 2 3 2 2 3 2 4 12 2" xfId="20515" xr:uid="{00000000-0005-0000-0000-00007E4E0000}"/>
    <cellStyle name="Normal 2 3 2 2 3 2 4 13" xfId="20516" xr:uid="{00000000-0005-0000-0000-00007F4E0000}"/>
    <cellStyle name="Normal 2 3 2 2 3 2 4 2" xfId="20517" xr:uid="{00000000-0005-0000-0000-0000804E0000}"/>
    <cellStyle name="Normal 2 3 2 2 3 2 4 2 10" xfId="20518" xr:uid="{00000000-0005-0000-0000-0000814E0000}"/>
    <cellStyle name="Normal 2 3 2 2 3 2 4 2 10 2" xfId="20519" xr:uid="{00000000-0005-0000-0000-0000824E0000}"/>
    <cellStyle name="Normal 2 3 2 2 3 2 4 2 11" xfId="20520" xr:uid="{00000000-0005-0000-0000-0000834E0000}"/>
    <cellStyle name="Normal 2 3 2 2 3 2 4 2 11 2" xfId="20521" xr:uid="{00000000-0005-0000-0000-0000844E0000}"/>
    <cellStyle name="Normal 2 3 2 2 3 2 4 2 12" xfId="20522" xr:uid="{00000000-0005-0000-0000-0000854E0000}"/>
    <cellStyle name="Normal 2 3 2 2 3 2 4 2 2" xfId="20523" xr:uid="{00000000-0005-0000-0000-0000864E0000}"/>
    <cellStyle name="Normal 2 3 2 2 3 2 4 2 2 10" xfId="20524" xr:uid="{00000000-0005-0000-0000-0000874E0000}"/>
    <cellStyle name="Normal 2 3 2 2 3 2 4 2 2 10 2" xfId="20525" xr:uid="{00000000-0005-0000-0000-0000884E0000}"/>
    <cellStyle name="Normal 2 3 2 2 3 2 4 2 2 11" xfId="20526" xr:uid="{00000000-0005-0000-0000-0000894E0000}"/>
    <cellStyle name="Normal 2 3 2 2 3 2 4 2 2 2" xfId="20527" xr:uid="{00000000-0005-0000-0000-00008A4E0000}"/>
    <cellStyle name="Normal 2 3 2 2 3 2 4 2 2 2 2" xfId="20528" xr:uid="{00000000-0005-0000-0000-00008B4E0000}"/>
    <cellStyle name="Normal 2 3 2 2 3 2 4 2 2 3" xfId="20529" xr:uid="{00000000-0005-0000-0000-00008C4E0000}"/>
    <cellStyle name="Normal 2 3 2 2 3 2 4 2 2 3 2" xfId="20530" xr:uid="{00000000-0005-0000-0000-00008D4E0000}"/>
    <cellStyle name="Normal 2 3 2 2 3 2 4 2 2 4" xfId="20531" xr:uid="{00000000-0005-0000-0000-00008E4E0000}"/>
    <cellStyle name="Normal 2 3 2 2 3 2 4 2 2 4 2" xfId="20532" xr:uid="{00000000-0005-0000-0000-00008F4E0000}"/>
    <cellStyle name="Normal 2 3 2 2 3 2 4 2 2 5" xfId="20533" xr:uid="{00000000-0005-0000-0000-0000904E0000}"/>
    <cellStyle name="Normal 2 3 2 2 3 2 4 2 2 5 2" xfId="20534" xr:uid="{00000000-0005-0000-0000-0000914E0000}"/>
    <cellStyle name="Normal 2 3 2 2 3 2 4 2 2 6" xfId="20535" xr:uid="{00000000-0005-0000-0000-0000924E0000}"/>
    <cellStyle name="Normal 2 3 2 2 3 2 4 2 2 6 2" xfId="20536" xr:uid="{00000000-0005-0000-0000-0000934E0000}"/>
    <cellStyle name="Normal 2 3 2 2 3 2 4 2 2 7" xfId="20537" xr:uid="{00000000-0005-0000-0000-0000944E0000}"/>
    <cellStyle name="Normal 2 3 2 2 3 2 4 2 2 7 2" xfId="20538" xr:uid="{00000000-0005-0000-0000-0000954E0000}"/>
    <cellStyle name="Normal 2 3 2 2 3 2 4 2 2 8" xfId="20539" xr:uid="{00000000-0005-0000-0000-0000964E0000}"/>
    <cellStyle name="Normal 2 3 2 2 3 2 4 2 2 8 2" xfId="20540" xr:uid="{00000000-0005-0000-0000-0000974E0000}"/>
    <cellStyle name="Normal 2 3 2 2 3 2 4 2 2 9" xfId="20541" xr:uid="{00000000-0005-0000-0000-0000984E0000}"/>
    <cellStyle name="Normal 2 3 2 2 3 2 4 2 2 9 2" xfId="20542" xr:uid="{00000000-0005-0000-0000-0000994E0000}"/>
    <cellStyle name="Normal 2 3 2 2 3 2 4 2 3" xfId="20543" xr:uid="{00000000-0005-0000-0000-00009A4E0000}"/>
    <cellStyle name="Normal 2 3 2 2 3 2 4 2 3 2" xfId="20544" xr:uid="{00000000-0005-0000-0000-00009B4E0000}"/>
    <cellStyle name="Normal 2 3 2 2 3 2 4 2 4" xfId="20545" xr:uid="{00000000-0005-0000-0000-00009C4E0000}"/>
    <cellStyle name="Normal 2 3 2 2 3 2 4 2 4 2" xfId="20546" xr:uid="{00000000-0005-0000-0000-00009D4E0000}"/>
    <cellStyle name="Normal 2 3 2 2 3 2 4 2 5" xfId="20547" xr:uid="{00000000-0005-0000-0000-00009E4E0000}"/>
    <cellStyle name="Normal 2 3 2 2 3 2 4 2 5 2" xfId="20548" xr:uid="{00000000-0005-0000-0000-00009F4E0000}"/>
    <cellStyle name="Normal 2 3 2 2 3 2 4 2 6" xfId="20549" xr:uid="{00000000-0005-0000-0000-0000A04E0000}"/>
    <cellStyle name="Normal 2 3 2 2 3 2 4 2 6 2" xfId="20550" xr:uid="{00000000-0005-0000-0000-0000A14E0000}"/>
    <cellStyle name="Normal 2 3 2 2 3 2 4 2 7" xfId="20551" xr:uid="{00000000-0005-0000-0000-0000A24E0000}"/>
    <cellStyle name="Normal 2 3 2 2 3 2 4 2 7 2" xfId="20552" xr:uid="{00000000-0005-0000-0000-0000A34E0000}"/>
    <cellStyle name="Normal 2 3 2 2 3 2 4 2 8" xfId="20553" xr:uid="{00000000-0005-0000-0000-0000A44E0000}"/>
    <cellStyle name="Normal 2 3 2 2 3 2 4 2 8 2" xfId="20554" xr:uid="{00000000-0005-0000-0000-0000A54E0000}"/>
    <cellStyle name="Normal 2 3 2 2 3 2 4 2 9" xfId="20555" xr:uid="{00000000-0005-0000-0000-0000A64E0000}"/>
    <cellStyle name="Normal 2 3 2 2 3 2 4 2 9 2" xfId="20556" xr:uid="{00000000-0005-0000-0000-0000A74E0000}"/>
    <cellStyle name="Normal 2 3 2 2 3 2 4 3" xfId="20557" xr:uid="{00000000-0005-0000-0000-0000A84E0000}"/>
    <cellStyle name="Normal 2 3 2 2 3 2 4 3 10" xfId="20558" xr:uid="{00000000-0005-0000-0000-0000A94E0000}"/>
    <cellStyle name="Normal 2 3 2 2 3 2 4 3 10 2" xfId="20559" xr:uid="{00000000-0005-0000-0000-0000AA4E0000}"/>
    <cellStyle name="Normal 2 3 2 2 3 2 4 3 11" xfId="20560" xr:uid="{00000000-0005-0000-0000-0000AB4E0000}"/>
    <cellStyle name="Normal 2 3 2 2 3 2 4 3 2" xfId="20561" xr:uid="{00000000-0005-0000-0000-0000AC4E0000}"/>
    <cellStyle name="Normal 2 3 2 2 3 2 4 3 2 2" xfId="20562" xr:uid="{00000000-0005-0000-0000-0000AD4E0000}"/>
    <cellStyle name="Normal 2 3 2 2 3 2 4 3 3" xfId="20563" xr:uid="{00000000-0005-0000-0000-0000AE4E0000}"/>
    <cellStyle name="Normal 2 3 2 2 3 2 4 3 3 2" xfId="20564" xr:uid="{00000000-0005-0000-0000-0000AF4E0000}"/>
    <cellStyle name="Normal 2 3 2 2 3 2 4 3 4" xfId="20565" xr:uid="{00000000-0005-0000-0000-0000B04E0000}"/>
    <cellStyle name="Normal 2 3 2 2 3 2 4 3 4 2" xfId="20566" xr:uid="{00000000-0005-0000-0000-0000B14E0000}"/>
    <cellStyle name="Normal 2 3 2 2 3 2 4 3 5" xfId="20567" xr:uid="{00000000-0005-0000-0000-0000B24E0000}"/>
    <cellStyle name="Normal 2 3 2 2 3 2 4 3 5 2" xfId="20568" xr:uid="{00000000-0005-0000-0000-0000B34E0000}"/>
    <cellStyle name="Normal 2 3 2 2 3 2 4 3 6" xfId="20569" xr:uid="{00000000-0005-0000-0000-0000B44E0000}"/>
    <cellStyle name="Normal 2 3 2 2 3 2 4 3 6 2" xfId="20570" xr:uid="{00000000-0005-0000-0000-0000B54E0000}"/>
    <cellStyle name="Normal 2 3 2 2 3 2 4 3 7" xfId="20571" xr:uid="{00000000-0005-0000-0000-0000B64E0000}"/>
    <cellStyle name="Normal 2 3 2 2 3 2 4 3 7 2" xfId="20572" xr:uid="{00000000-0005-0000-0000-0000B74E0000}"/>
    <cellStyle name="Normal 2 3 2 2 3 2 4 3 8" xfId="20573" xr:uid="{00000000-0005-0000-0000-0000B84E0000}"/>
    <cellStyle name="Normal 2 3 2 2 3 2 4 3 8 2" xfId="20574" xr:uid="{00000000-0005-0000-0000-0000B94E0000}"/>
    <cellStyle name="Normal 2 3 2 2 3 2 4 3 9" xfId="20575" xr:uid="{00000000-0005-0000-0000-0000BA4E0000}"/>
    <cellStyle name="Normal 2 3 2 2 3 2 4 3 9 2" xfId="20576" xr:uid="{00000000-0005-0000-0000-0000BB4E0000}"/>
    <cellStyle name="Normal 2 3 2 2 3 2 4 4" xfId="20577" xr:uid="{00000000-0005-0000-0000-0000BC4E0000}"/>
    <cellStyle name="Normal 2 3 2 2 3 2 4 4 2" xfId="20578" xr:uid="{00000000-0005-0000-0000-0000BD4E0000}"/>
    <cellStyle name="Normal 2 3 2 2 3 2 4 5" xfId="20579" xr:uid="{00000000-0005-0000-0000-0000BE4E0000}"/>
    <cellStyle name="Normal 2 3 2 2 3 2 4 5 2" xfId="20580" xr:uid="{00000000-0005-0000-0000-0000BF4E0000}"/>
    <cellStyle name="Normal 2 3 2 2 3 2 4 6" xfId="20581" xr:uid="{00000000-0005-0000-0000-0000C04E0000}"/>
    <cellStyle name="Normal 2 3 2 2 3 2 4 6 2" xfId="20582" xr:uid="{00000000-0005-0000-0000-0000C14E0000}"/>
    <cellStyle name="Normal 2 3 2 2 3 2 4 7" xfId="20583" xr:uid="{00000000-0005-0000-0000-0000C24E0000}"/>
    <cellStyle name="Normal 2 3 2 2 3 2 4 7 2" xfId="20584" xr:uid="{00000000-0005-0000-0000-0000C34E0000}"/>
    <cellStyle name="Normal 2 3 2 2 3 2 4 8" xfId="20585" xr:uid="{00000000-0005-0000-0000-0000C44E0000}"/>
    <cellStyle name="Normal 2 3 2 2 3 2 4 8 2" xfId="20586" xr:uid="{00000000-0005-0000-0000-0000C54E0000}"/>
    <cellStyle name="Normal 2 3 2 2 3 2 4 9" xfId="20587" xr:uid="{00000000-0005-0000-0000-0000C64E0000}"/>
    <cellStyle name="Normal 2 3 2 2 3 2 4 9 2" xfId="20588" xr:uid="{00000000-0005-0000-0000-0000C74E0000}"/>
    <cellStyle name="Normal 2 3 2 2 3 2 5" xfId="596" xr:uid="{00000000-0005-0000-0000-0000C84E0000}"/>
    <cellStyle name="Normal 2 3 2 2 3 2 5 10" xfId="20589" xr:uid="{00000000-0005-0000-0000-0000C94E0000}"/>
    <cellStyle name="Normal 2 3 2 2 3 2 5 10 2" xfId="20590" xr:uid="{00000000-0005-0000-0000-0000CA4E0000}"/>
    <cellStyle name="Normal 2 3 2 2 3 2 5 11" xfId="20591" xr:uid="{00000000-0005-0000-0000-0000CB4E0000}"/>
    <cellStyle name="Normal 2 3 2 2 3 2 5 11 2" xfId="20592" xr:uid="{00000000-0005-0000-0000-0000CC4E0000}"/>
    <cellStyle name="Normal 2 3 2 2 3 2 5 12" xfId="20593" xr:uid="{00000000-0005-0000-0000-0000CD4E0000}"/>
    <cellStyle name="Normal 2 3 2 2 3 2 5 12 2" xfId="20594" xr:uid="{00000000-0005-0000-0000-0000CE4E0000}"/>
    <cellStyle name="Normal 2 3 2 2 3 2 5 13" xfId="20595" xr:uid="{00000000-0005-0000-0000-0000CF4E0000}"/>
    <cellStyle name="Normal 2 3 2 2 3 2 5 2" xfId="20596" xr:uid="{00000000-0005-0000-0000-0000D04E0000}"/>
    <cellStyle name="Normal 2 3 2 2 3 2 5 2 10" xfId="20597" xr:uid="{00000000-0005-0000-0000-0000D14E0000}"/>
    <cellStyle name="Normal 2 3 2 2 3 2 5 2 10 2" xfId="20598" xr:uid="{00000000-0005-0000-0000-0000D24E0000}"/>
    <cellStyle name="Normal 2 3 2 2 3 2 5 2 11" xfId="20599" xr:uid="{00000000-0005-0000-0000-0000D34E0000}"/>
    <cellStyle name="Normal 2 3 2 2 3 2 5 2 11 2" xfId="20600" xr:uid="{00000000-0005-0000-0000-0000D44E0000}"/>
    <cellStyle name="Normal 2 3 2 2 3 2 5 2 12" xfId="20601" xr:uid="{00000000-0005-0000-0000-0000D54E0000}"/>
    <cellStyle name="Normal 2 3 2 2 3 2 5 2 2" xfId="20602" xr:uid="{00000000-0005-0000-0000-0000D64E0000}"/>
    <cellStyle name="Normal 2 3 2 2 3 2 5 2 2 10" xfId="20603" xr:uid="{00000000-0005-0000-0000-0000D74E0000}"/>
    <cellStyle name="Normal 2 3 2 2 3 2 5 2 2 10 2" xfId="20604" xr:uid="{00000000-0005-0000-0000-0000D84E0000}"/>
    <cellStyle name="Normal 2 3 2 2 3 2 5 2 2 11" xfId="20605" xr:uid="{00000000-0005-0000-0000-0000D94E0000}"/>
    <cellStyle name="Normal 2 3 2 2 3 2 5 2 2 2" xfId="20606" xr:uid="{00000000-0005-0000-0000-0000DA4E0000}"/>
    <cellStyle name="Normal 2 3 2 2 3 2 5 2 2 2 2" xfId="20607" xr:uid="{00000000-0005-0000-0000-0000DB4E0000}"/>
    <cellStyle name="Normal 2 3 2 2 3 2 5 2 2 3" xfId="20608" xr:uid="{00000000-0005-0000-0000-0000DC4E0000}"/>
    <cellStyle name="Normal 2 3 2 2 3 2 5 2 2 3 2" xfId="20609" xr:uid="{00000000-0005-0000-0000-0000DD4E0000}"/>
    <cellStyle name="Normal 2 3 2 2 3 2 5 2 2 4" xfId="20610" xr:uid="{00000000-0005-0000-0000-0000DE4E0000}"/>
    <cellStyle name="Normal 2 3 2 2 3 2 5 2 2 4 2" xfId="20611" xr:uid="{00000000-0005-0000-0000-0000DF4E0000}"/>
    <cellStyle name="Normal 2 3 2 2 3 2 5 2 2 5" xfId="20612" xr:uid="{00000000-0005-0000-0000-0000E04E0000}"/>
    <cellStyle name="Normal 2 3 2 2 3 2 5 2 2 5 2" xfId="20613" xr:uid="{00000000-0005-0000-0000-0000E14E0000}"/>
    <cellStyle name="Normal 2 3 2 2 3 2 5 2 2 6" xfId="20614" xr:uid="{00000000-0005-0000-0000-0000E24E0000}"/>
    <cellStyle name="Normal 2 3 2 2 3 2 5 2 2 6 2" xfId="20615" xr:uid="{00000000-0005-0000-0000-0000E34E0000}"/>
    <cellStyle name="Normal 2 3 2 2 3 2 5 2 2 7" xfId="20616" xr:uid="{00000000-0005-0000-0000-0000E44E0000}"/>
    <cellStyle name="Normal 2 3 2 2 3 2 5 2 2 7 2" xfId="20617" xr:uid="{00000000-0005-0000-0000-0000E54E0000}"/>
    <cellStyle name="Normal 2 3 2 2 3 2 5 2 2 8" xfId="20618" xr:uid="{00000000-0005-0000-0000-0000E64E0000}"/>
    <cellStyle name="Normal 2 3 2 2 3 2 5 2 2 8 2" xfId="20619" xr:uid="{00000000-0005-0000-0000-0000E74E0000}"/>
    <cellStyle name="Normal 2 3 2 2 3 2 5 2 2 9" xfId="20620" xr:uid="{00000000-0005-0000-0000-0000E84E0000}"/>
    <cellStyle name="Normal 2 3 2 2 3 2 5 2 2 9 2" xfId="20621" xr:uid="{00000000-0005-0000-0000-0000E94E0000}"/>
    <cellStyle name="Normal 2 3 2 2 3 2 5 2 3" xfId="20622" xr:uid="{00000000-0005-0000-0000-0000EA4E0000}"/>
    <cellStyle name="Normal 2 3 2 2 3 2 5 2 3 2" xfId="20623" xr:uid="{00000000-0005-0000-0000-0000EB4E0000}"/>
    <cellStyle name="Normal 2 3 2 2 3 2 5 2 4" xfId="20624" xr:uid="{00000000-0005-0000-0000-0000EC4E0000}"/>
    <cellStyle name="Normal 2 3 2 2 3 2 5 2 4 2" xfId="20625" xr:uid="{00000000-0005-0000-0000-0000ED4E0000}"/>
    <cellStyle name="Normal 2 3 2 2 3 2 5 2 5" xfId="20626" xr:uid="{00000000-0005-0000-0000-0000EE4E0000}"/>
    <cellStyle name="Normal 2 3 2 2 3 2 5 2 5 2" xfId="20627" xr:uid="{00000000-0005-0000-0000-0000EF4E0000}"/>
    <cellStyle name="Normal 2 3 2 2 3 2 5 2 6" xfId="20628" xr:uid="{00000000-0005-0000-0000-0000F04E0000}"/>
    <cellStyle name="Normal 2 3 2 2 3 2 5 2 6 2" xfId="20629" xr:uid="{00000000-0005-0000-0000-0000F14E0000}"/>
    <cellStyle name="Normal 2 3 2 2 3 2 5 2 7" xfId="20630" xr:uid="{00000000-0005-0000-0000-0000F24E0000}"/>
    <cellStyle name="Normal 2 3 2 2 3 2 5 2 7 2" xfId="20631" xr:uid="{00000000-0005-0000-0000-0000F34E0000}"/>
    <cellStyle name="Normal 2 3 2 2 3 2 5 2 8" xfId="20632" xr:uid="{00000000-0005-0000-0000-0000F44E0000}"/>
    <cellStyle name="Normal 2 3 2 2 3 2 5 2 8 2" xfId="20633" xr:uid="{00000000-0005-0000-0000-0000F54E0000}"/>
    <cellStyle name="Normal 2 3 2 2 3 2 5 2 9" xfId="20634" xr:uid="{00000000-0005-0000-0000-0000F64E0000}"/>
    <cellStyle name="Normal 2 3 2 2 3 2 5 2 9 2" xfId="20635" xr:uid="{00000000-0005-0000-0000-0000F74E0000}"/>
    <cellStyle name="Normal 2 3 2 2 3 2 5 3" xfId="20636" xr:uid="{00000000-0005-0000-0000-0000F84E0000}"/>
    <cellStyle name="Normal 2 3 2 2 3 2 5 3 10" xfId="20637" xr:uid="{00000000-0005-0000-0000-0000F94E0000}"/>
    <cellStyle name="Normal 2 3 2 2 3 2 5 3 10 2" xfId="20638" xr:uid="{00000000-0005-0000-0000-0000FA4E0000}"/>
    <cellStyle name="Normal 2 3 2 2 3 2 5 3 11" xfId="20639" xr:uid="{00000000-0005-0000-0000-0000FB4E0000}"/>
    <cellStyle name="Normal 2 3 2 2 3 2 5 3 2" xfId="20640" xr:uid="{00000000-0005-0000-0000-0000FC4E0000}"/>
    <cellStyle name="Normal 2 3 2 2 3 2 5 3 2 2" xfId="20641" xr:uid="{00000000-0005-0000-0000-0000FD4E0000}"/>
    <cellStyle name="Normal 2 3 2 2 3 2 5 3 3" xfId="20642" xr:uid="{00000000-0005-0000-0000-0000FE4E0000}"/>
    <cellStyle name="Normal 2 3 2 2 3 2 5 3 3 2" xfId="20643" xr:uid="{00000000-0005-0000-0000-0000FF4E0000}"/>
    <cellStyle name="Normal 2 3 2 2 3 2 5 3 4" xfId="20644" xr:uid="{00000000-0005-0000-0000-0000004F0000}"/>
    <cellStyle name="Normal 2 3 2 2 3 2 5 3 4 2" xfId="20645" xr:uid="{00000000-0005-0000-0000-0000014F0000}"/>
    <cellStyle name="Normal 2 3 2 2 3 2 5 3 5" xfId="20646" xr:uid="{00000000-0005-0000-0000-0000024F0000}"/>
    <cellStyle name="Normal 2 3 2 2 3 2 5 3 5 2" xfId="20647" xr:uid="{00000000-0005-0000-0000-0000034F0000}"/>
    <cellStyle name="Normal 2 3 2 2 3 2 5 3 6" xfId="20648" xr:uid="{00000000-0005-0000-0000-0000044F0000}"/>
    <cellStyle name="Normal 2 3 2 2 3 2 5 3 6 2" xfId="20649" xr:uid="{00000000-0005-0000-0000-0000054F0000}"/>
    <cellStyle name="Normal 2 3 2 2 3 2 5 3 7" xfId="20650" xr:uid="{00000000-0005-0000-0000-0000064F0000}"/>
    <cellStyle name="Normal 2 3 2 2 3 2 5 3 7 2" xfId="20651" xr:uid="{00000000-0005-0000-0000-0000074F0000}"/>
    <cellStyle name="Normal 2 3 2 2 3 2 5 3 8" xfId="20652" xr:uid="{00000000-0005-0000-0000-0000084F0000}"/>
    <cellStyle name="Normal 2 3 2 2 3 2 5 3 8 2" xfId="20653" xr:uid="{00000000-0005-0000-0000-0000094F0000}"/>
    <cellStyle name="Normal 2 3 2 2 3 2 5 3 9" xfId="20654" xr:uid="{00000000-0005-0000-0000-00000A4F0000}"/>
    <cellStyle name="Normal 2 3 2 2 3 2 5 3 9 2" xfId="20655" xr:uid="{00000000-0005-0000-0000-00000B4F0000}"/>
    <cellStyle name="Normal 2 3 2 2 3 2 5 4" xfId="20656" xr:uid="{00000000-0005-0000-0000-00000C4F0000}"/>
    <cellStyle name="Normal 2 3 2 2 3 2 5 4 2" xfId="20657" xr:uid="{00000000-0005-0000-0000-00000D4F0000}"/>
    <cellStyle name="Normal 2 3 2 2 3 2 5 5" xfId="20658" xr:uid="{00000000-0005-0000-0000-00000E4F0000}"/>
    <cellStyle name="Normal 2 3 2 2 3 2 5 5 2" xfId="20659" xr:uid="{00000000-0005-0000-0000-00000F4F0000}"/>
    <cellStyle name="Normal 2 3 2 2 3 2 5 6" xfId="20660" xr:uid="{00000000-0005-0000-0000-0000104F0000}"/>
    <cellStyle name="Normal 2 3 2 2 3 2 5 6 2" xfId="20661" xr:uid="{00000000-0005-0000-0000-0000114F0000}"/>
    <cellStyle name="Normal 2 3 2 2 3 2 5 7" xfId="20662" xr:uid="{00000000-0005-0000-0000-0000124F0000}"/>
    <cellStyle name="Normal 2 3 2 2 3 2 5 7 2" xfId="20663" xr:uid="{00000000-0005-0000-0000-0000134F0000}"/>
    <cellStyle name="Normal 2 3 2 2 3 2 5 8" xfId="20664" xr:uid="{00000000-0005-0000-0000-0000144F0000}"/>
    <cellStyle name="Normal 2 3 2 2 3 2 5 8 2" xfId="20665" xr:uid="{00000000-0005-0000-0000-0000154F0000}"/>
    <cellStyle name="Normal 2 3 2 2 3 2 5 9" xfId="20666" xr:uid="{00000000-0005-0000-0000-0000164F0000}"/>
    <cellStyle name="Normal 2 3 2 2 3 2 5 9 2" xfId="20667" xr:uid="{00000000-0005-0000-0000-0000174F0000}"/>
    <cellStyle name="Normal 2 3 2 2 3 2 6" xfId="597" xr:uid="{00000000-0005-0000-0000-0000184F0000}"/>
    <cellStyle name="Normal 2 3 2 2 3 3" xfId="598" xr:uid="{00000000-0005-0000-0000-0000194F0000}"/>
    <cellStyle name="Normal 2 3 2 2 3 3 2" xfId="599" xr:uid="{00000000-0005-0000-0000-00001A4F0000}"/>
    <cellStyle name="Normal 2 3 2 2 3 4" xfId="600" xr:uid="{00000000-0005-0000-0000-00001B4F0000}"/>
    <cellStyle name="Normal 2 3 2 2 3 4 2" xfId="601" xr:uid="{00000000-0005-0000-0000-00001C4F0000}"/>
    <cellStyle name="Normal 2 3 2 2 3 5" xfId="602" xr:uid="{00000000-0005-0000-0000-00001D4F0000}"/>
    <cellStyle name="Normal 2 3 2 2 3 5 2" xfId="603" xr:uid="{00000000-0005-0000-0000-00001E4F0000}"/>
    <cellStyle name="Normal 2 3 2 2 3 6" xfId="604" xr:uid="{00000000-0005-0000-0000-00001F4F0000}"/>
    <cellStyle name="Normal 2 3 2 2 3 6 2" xfId="605" xr:uid="{00000000-0005-0000-0000-0000204F0000}"/>
    <cellStyle name="Normal 2 3 2 2 3 7" xfId="20668" xr:uid="{00000000-0005-0000-0000-0000214F0000}"/>
    <cellStyle name="Normal 2 3 2 2 3 7 10" xfId="20669" xr:uid="{00000000-0005-0000-0000-0000224F0000}"/>
    <cellStyle name="Normal 2 3 2 2 3 7 10 2" xfId="20670" xr:uid="{00000000-0005-0000-0000-0000234F0000}"/>
    <cellStyle name="Normal 2 3 2 2 3 7 11" xfId="20671" xr:uid="{00000000-0005-0000-0000-0000244F0000}"/>
    <cellStyle name="Normal 2 3 2 2 3 7 11 2" xfId="20672" xr:uid="{00000000-0005-0000-0000-0000254F0000}"/>
    <cellStyle name="Normal 2 3 2 2 3 7 12" xfId="20673" xr:uid="{00000000-0005-0000-0000-0000264F0000}"/>
    <cellStyle name="Normal 2 3 2 2 3 7 2" xfId="20674" xr:uid="{00000000-0005-0000-0000-0000274F0000}"/>
    <cellStyle name="Normal 2 3 2 2 3 7 2 10" xfId="20675" xr:uid="{00000000-0005-0000-0000-0000284F0000}"/>
    <cellStyle name="Normal 2 3 2 2 3 7 2 10 2" xfId="20676" xr:uid="{00000000-0005-0000-0000-0000294F0000}"/>
    <cellStyle name="Normal 2 3 2 2 3 7 2 11" xfId="20677" xr:uid="{00000000-0005-0000-0000-00002A4F0000}"/>
    <cellStyle name="Normal 2 3 2 2 3 7 2 2" xfId="20678" xr:uid="{00000000-0005-0000-0000-00002B4F0000}"/>
    <cellStyle name="Normal 2 3 2 2 3 7 2 2 2" xfId="20679" xr:uid="{00000000-0005-0000-0000-00002C4F0000}"/>
    <cellStyle name="Normal 2 3 2 2 3 7 2 3" xfId="20680" xr:uid="{00000000-0005-0000-0000-00002D4F0000}"/>
    <cellStyle name="Normal 2 3 2 2 3 7 2 3 2" xfId="20681" xr:uid="{00000000-0005-0000-0000-00002E4F0000}"/>
    <cellStyle name="Normal 2 3 2 2 3 7 2 4" xfId="20682" xr:uid="{00000000-0005-0000-0000-00002F4F0000}"/>
    <cellStyle name="Normal 2 3 2 2 3 7 2 4 2" xfId="20683" xr:uid="{00000000-0005-0000-0000-0000304F0000}"/>
    <cellStyle name="Normal 2 3 2 2 3 7 2 5" xfId="20684" xr:uid="{00000000-0005-0000-0000-0000314F0000}"/>
    <cellStyle name="Normal 2 3 2 2 3 7 2 5 2" xfId="20685" xr:uid="{00000000-0005-0000-0000-0000324F0000}"/>
    <cellStyle name="Normal 2 3 2 2 3 7 2 6" xfId="20686" xr:uid="{00000000-0005-0000-0000-0000334F0000}"/>
    <cellStyle name="Normal 2 3 2 2 3 7 2 6 2" xfId="20687" xr:uid="{00000000-0005-0000-0000-0000344F0000}"/>
    <cellStyle name="Normal 2 3 2 2 3 7 2 7" xfId="20688" xr:uid="{00000000-0005-0000-0000-0000354F0000}"/>
    <cellStyle name="Normal 2 3 2 2 3 7 2 7 2" xfId="20689" xr:uid="{00000000-0005-0000-0000-0000364F0000}"/>
    <cellStyle name="Normal 2 3 2 2 3 7 2 8" xfId="20690" xr:uid="{00000000-0005-0000-0000-0000374F0000}"/>
    <cellStyle name="Normal 2 3 2 2 3 7 2 8 2" xfId="20691" xr:uid="{00000000-0005-0000-0000-0000384F0000}"/>
    <cellStyle name="Normal 2 3 2 2 3 7 2 9" xfId="20692" xr:uid="{00000000-0005-0000-0000-0000394F0000}"/>
    <cellStyle name="Normal 2 3 2 2 3 7 2 9 2" xfId="20693" xr:uid="{00000000-0005-0000-0000-00003A4F0000}"/>
    <cellStyle name="Normal 2 3 2 2 3 7 3" xfId="20694" xr:uid="{00000000-0005-0000-0000-00003B4F0000}"/>
    <cellStyle name="Normal 2 3 2 2 3 7 3 2" xfId="20695" xr:uid="{00000000-0005-0000-0000-00003C4F0000}"/>
    <cellStyle name="Normal 2 3 2 2 3 7 4" xfId="20696" xr:uid="{00000000-0005-0000-0000-00003D4F0000}"/>
    <cellStyle name="Normal 2 3 2 2 3 7 4 2" xfId="20697" xr:uid="{00000000-0005-0000-0000-00003E4F0000}"/>
    <cellStyle name="Normal 2 3 2 2 3 7 5" xfId="20698" xr:uid="{00000000-0005-0000-0000-00003F4F0000}"/>
    <cellStyle name="Normal 2 3 2 2 3 7 5 2" xfId="20699" xr:uid="{00000000-0005-0000-0000-0000404F0000}"/>
    <cellStyle name="Normal 2 3 2 2 3 7 6" xfId="20700" xr:uid="{00000000-0005-0000-0000-0000414F0000}"/>
    <cellStyle name="Normal 2 3 2 2 3 7 6 2" xfId="20701" xr:uid="{00000000-0005-0000-0000-0000424F0000}"/>
    <cellStyle name="Normal 2 3 2 2 3 7 7" xfId="20702" xr:uid="{00000000-0005-0000-0000-0000434F0000}"/>
    <cellStyle name="Normal 2 3 2 2 3 7 7 2" xfId="20703" xr:uid="{00000000-0005-0000-0000-0000444F0000}"/>
    <cellStyle name="Normal 2 3 2 2 3 7 8" xfId="20704" xr:uid="{00000000-0005-0000-0000-0000454F0000}"/>
    <cellStyle name="Normal 2 3 2 2 3 7 8 2" xfId="20705" xr:uid="{00000000-0005-0000-0000-0000464F0000}"/>
    <cellStyle name="Normal 2 3 2 2 3 7 9" xfId="20706" xr:uid="{00000000-0005-0000-0000-0000474F0000}"/>
    <cellStyle name="Normal 2 3 2 2 3 7 9 2" xfId="20707" xr:uid="{00000000-0005-0000-0000-0000484F0000}"/>
    <cellStyle name="Normal 2 3 2 2 3 8" xfId="20708" xr:uid="{00000000-0005-0000-0000-0000494F0000}"/>
    <cellStyle name="Normal 2 3 2 2 3 8 10" xfId="20709" xr:uid="{00000000-0005-0000-0000-00004A4F0000}"/>
    <cellStyle name="Normal 2 3 2 2 3 8 10 2" xfId="20710" xr:uid="{00000000-0005-0000-0000-00004B4F0000}"/>
    <cellStyle name="Normal 2 3 2 2 3 8 11" xfId="20711" xr:uid="{00000000-0005-0000-0000-00004C4F0000}"/>
    <cellStyle name="Normal 2 3 2 2 3 8 2" xfId="20712" xr:uid="{00000000-0005-0000-0000-00004D4F0000}"/>
    <cellStyle name="Normal 2 3 2 2 3 8 2 2" xfId="20713" xr:uid="{00000000-0005-0000-0000-00004E4F0000}"/>
    <cellStyle name="Normal 2 3 2 2 3 8 3" xfId="20714" xr:uid="{00000000-0005-0000-0000-00004F4F0000}"/>
    <cellStyle name="Normal 2 3 2 2 3 8 3 2" xfId="20715" xr:uid="{00000000-0005-0000-0000-0000504F0000}"/>
    <cellStyle name="Normal 2 3 2 2 3 8 4" xfId="20716" xr:uid="{00000000-0005-0000-0000-0000514F0000}"/>
    <cellStyle name="Normal 2 3 2 2 3 8 4 2" xfId="20717" xr:uid="{00000000-0005-0000-0000-0000524F0000}"/>
    <cellStyle name="Normal 2 3 2 2 3 8 5" xfId="20718" xr:uid="{00000000-0005-0000-0000-0000534F0000}"/>
    <cellStyle name="Normal 2 3 2 2 3 8 5 2" xfId="20719" xr:uid="{00000000-0005-0000-0000-0000544F0000}"/>
    <cellStyle name="Normal 2 3 2 2 3 8 6" xfId="20720" xr:uid="{00000000-0005-0000-0000-0000554F0000}"/>
    <cellStyle name="Normal 2 3 2 2 3 8 6 2" xfId="20721" xr:uid="{00000000-0005-0000-0000-0000564F0000}"/>
    <cellStyle name="Normal 2 3 2 2 3 8 7" xfId="20722" xr:uid="{00000000-0005-0000-0000-0000574F0000}"/>
    <cellStyle name="Normal 2 3 2 2 3 8 7 2" xfId="20723" xr:uid="{00000000-0005-0000-0000-0000584F0000}"/>
    <cellStyle name="Normal 2 3 2 2 3 8 8" xfId="20724" xr:uid="{00000000-0005-0000-0000-0000594F0000}"/>
    <cellStyle name="Normal 2 3 2 2 3 8 8 2" xfId="20725" xr:uid="{00000000-0005-0000-0000-00005A4F0000}"/>
    <cellStyle name="Normal 2 3 2 2 3 8 9" xfId="20726" xr:uid="{00000000-0005-0000-0000-00005B4F0000}"/>
    <cellStyle name="Normal 2 3 2 2 3 8 9 2" xfId="20727" xr:uid="{00000000-0005-0000-0000-00005C4F0000}"/>
    <cellStyle name="Normal 2 3 2 2 3 9" xfId="20728" xr:uid="{00000000-0005-0000-0000-00005D4F0000}"/>
    <cellStyle name="Normal 2 3 2 2 3 9 2" xfId="20729" xr:uid="{00000000-0005-0000-0000-00005E4F0000}"/>
    <cellStyle name="Normal 2 3 2 2 4" xfId="606" xr:uid="{00000000-0005-0000-0000-00005F4F0000}"/>
    <cellStyle name="Normal 2 3 2 2 4 2" xfId="607" xr:uid="{00000000-0005-0000-0000-0000604F0000}"/>
    <cellStyle name="Normal 2 3 2 2 5" xfId="608" xr:uid="{00000000-0005-0000-0000-0000614F0000}"/>
    <cellStyle name="Normal 2 3 2 2 5 2" xfId="609" xr:uid="{00000000-0005-0000-0000-0000624F0000}"/>
    <cellStyle name="Normal 2 3 2 2 6" xfId="610" xr:uid="{00000000-0005-0000-0000-0000634F0000}"/>
    <cellStyle name="Normal 2 3 2 2 6 10" xfId="20730" xr:uid="{00000000-0005-0000-0000-0000644F0000}"/>
    <cellStyle name="Normal 2 3 2 2 6 10 2" xfId="20731" xr:uid="{00000000-0005-0000-0000-0000654F0000}"/>
    <cellStyle name="Normal 2 3 2 2 6 11" xfId="20732" xr:uid="{00000000-0005-0000-0000-0000664F0000}"/>
    <cellStyle name="Normal 2 3 2 2 6 11 2" xfId="20733" xr:uid="{00000000-0005-0000-0000-0000674F0000}"/>
    <cellStyle name="Normal 2 3 2 2 6 12" xfId="20734" xr:uid="{00000000-0005-0000-0000-0000684F0000}"/>
    <cellStyle name="Normal 2 3 2 2 6 12 2" xfId="20735" xr:uid="{00000000-0005-0000-0000-0000694F0000}"/>
    <cellStyle name="Normal 2 3 2 2 6 13" xfId="20736" xr:uid="{00000000-0005-0000-0000-00006A4F0000}"/>
    <cellStyle name="Normal 2 3 2 2 6 13 2" xfId="20737" xr:uid="{00000000-0005-0000-0000-00006B4F0000}"/>
    <cellStyle name="Normal 2 3 2 2 6 14" xfId="20738" xr:uid="{00000000-0005-0000-0000-00006C4F0000}"/>
    <cellStyle name="Normal 2 3 2 2 6 14 2" xfId="20739" xr:uid="{00000000-0005-0000-0000-00006D4F0000}"/>
    <cellStyle name="Normal 2 3 2 2 6 15" xfId="20740" xr:uid="{00000000-0005-0000-0000-00006E4F0000}"/>
    <cellStyle name="Normal 2 3 2 2 6 15 2" xfId="20741" xr:uid="{00000000-0005-0000-0000-00006F4F0000}"/>
    <cellStyle name="Normal 2 3 2 2 6 16" xfId="20742" xr:uid="{00000000-0005-0000-0000-0000704F0000}"/>
    <cellStyle name="Normal 2 3 2 2 6 16 2" xfId="20743" xr:uid="{00000000-0005-0000-0000-0000714F0000}"/>
    <cellStyle name="Normal 2 3 2 2 6 17" xfId="20744" xr:uid="{00000000-0005-0000-0000-0000724F0000}"/>
    <cellStyle name="Normal 2 3 2 2 6 2" xfId="611" xr:uid="{00000000-0005-0000-0000-0000734F0000}"/>
    <cellStyle name="Normal 2 3 2 2 6 2 2" xfId="612" xr:uid="{00000000-0005-0000-0000-0000744F0000}"/>
    <cellStyle name="Normal 2 3 2 2 6 3" xfId="613" xr:uid="{00000000-0005-0000-0000-0000754F0000}"/>
    <cellStyle name="Normal 2 3 2 2 6 3 2" xfId="614" xr:uid="{00000000-0005-0000-0000-0000764F0000}"/>
    <cellStyle name="Normal 2 3 2 2 6 4" xfId="615" xr:uid="{00000000-0005-0000-0000-0000774F0000}"/>
    <cellStyle name="Normal 2 3 2 2 6 4 2" xfId="616" xr:uid="{00000000-0005-0000-0000-0000784F0000}"/>
    <cellStyle name="Normal 2 3 2 2 6 5" xfId="617" xr:uid="{00000000-0005-0000-0000-0000794F0000}"/>
    <cellStyle name="Normal 2 3 2 2 6 5 2" xfId="618" xr:uid="{00000000-0005-0000-0000-00007A4F0000}"/>
    <cellStyle name="Normal 2 3 2 2 6 6" xfId="20745" xr:uid="{00000000-0005-0000-0000-00007B4F0000}"/>
    <cellStyle name="Normal 2 3 2 2 6 6 10" xfId="20746" xr:uid="{00000000-0005-0000-0000-00007C4F0000}"/>
    <cellStyle name="Normal 2 3 2 2 6 6 10 2" xfId="20747" xr:uid="{00000000-0005-0000-0000-00007D4F0000}"/>
    <cellStyle name="Normal 2 3 2 2 6 6 11" xfId="20748" xr:uid="{00000000-0005-0000-0000-00007E4F0000}"/>
    <cellStyle name="Normal 2 3 2 2 6 6 11 2" xfId="20749" xr:uid="{00000000-0005-0000-0000-00007F4F0000}"/>
    <cellStyle name="Normal 2 3 2 2 6 6 12" xfId="20750" xr:uid="{00000000-0005-0000-0000-0000804F0000}"/>
    <cellStyle name="Normal 2 3 2 2 6 6 2" xfId="20751" xr:uid="{00000000-0005-0000-0000-0000814F0000}"/>
    <cellStyle name="Normal 2 3 2 2 6 6 2 10" xfId="20752" xr:uid="{00000000-0005-0000-0000-0000824F0000}"/>
    <cellStyle name="Normal 2 3 2 2 6 6 2 10 2" xfId="20753" xr:uid="{00000000-0005-0000-0000-0000834F0000}"/>
    <cellStyle name="Normal 2 3 2 2 6 6 2 11" xfId="20754" xr:uid="{00000000-0005-0000-0000-0000844F0000}"/>
    <cellStyle name="Normal 2 3 2 2 6 6 2 2" xfId="20755" xr:uid="{00000000-0005-0000-0000-0000854F0000}"/>
    <cellStyle name="Normal 2 3 2 2 6 6 2 2 2" xfId="20756" xr:uid="{00000000-0005-0000-0000-0000864F0000}"/>
    <cellStyle name="Normal 2 3 2 2 6 6 2 3" xfId="20757" xr:uid="{00000000-0005-0000-0000-0000874F0000}"/>
    <cellStyle name="Normal 2 3 2 2 6 6 2 3 2" xfId="20758" xr:uid="{00000000-0005-0000-0000-0000884F0000}"/>
    <cellStyle name="Normal 2 3 2 2 6 6 2 4" xfId="20759" xr:uid="{00000000-0005-0000-0000-0000894F0000}"/>
    <cellStyle name="Normal 2 3 2 2 6 6 2 4 2" xfId="20760" xr:uid="{00000000-0005-0000-0000-00008A4F0000}"/>
    <cellStyle name="Normal 2 3 2 2 6 6 2 5" xfId="20761" xr:uid="{00000000-0005-0000-0000-00008B4F0000}"/>
    <cellStyle name="Normal 2 3 2 2 6 6 2 5 2" xfId="20762" xr:uid="{00000000-0005-0000-0000-00008C4F0000}"/>
    <cellStyle name="Normal 2 3 2 2 6 6 2 6" xfId="20763" xr:uid="{00000000-0005-0000-0000-00008D4F0000}"/>
    <cellStyle name="Normal 2 3 2 2 6 6 2 6 2" xfId="20764" xr:uid="{00000000-0005-0000-0000-00008E4F0000}"/>
    <cellStyle name="Normal 2 3 2 2 6 6 2 7" xfId="20765" xr:uid="{00000000-0005-0000-0000-00008F4F0000}"/>
    <cellStyle name="Normal 2 3 2 2 6 6 2 7 2" xfId="20766" xr:uid="{00000000-0005-0000-0000-0000904F0000}"/>
    <cellStyle name="Normal 2 3 2 2 6 6 2 8" xfId="20767" xr:uid="{00000000-0005-0000-0000-0000914F0000}"/>
    <cellStyle name="Normal 2 3 2 2 6 6 2 8 2" xfId="20768" xr:uid="{00000000-0005-0000-0000-0000924F0000}"/>
    <cellStyle name="Normal 2 3 2 2 6 6 2 9" xfId="20769" xr:uid="{00000000-0005-0000-0000-0000934F0000}"/>
    <cellStyle name="Normal 2 3 2 2 6 6 2 9 2" xfId="20770" xr:uid="{00000000-0005-0000-0000-0000944F0000}"/>
    <cellStyle name="Normal 2 3 2 2 6 6 3" xfId="20771" xr:uid="{00000000-0005-0000-0000-0000954F0000}"/>
    <cellStyle name="Normal 2 3 2 2 6 6 3 2" xfId="20772" xr:uid="{00000000-0005-0000-0000-0000964F0000}"/>
    <cellStyle name="Normal 2 3 2 2 6 6 4" xfId="20773" xr:uid="{00000000-0005-0000-0000-0000974F0000}"/>
    <cellStyle name="Normal 2 3 2 2 6 6 4 2" xfId="20774" xr:uid="{00000000-0005-0000-0000-0000984F0000}"/>
    <cellStyle name="Normal 2 3 2 2 6 6 5" xfId="20775" xr:uid="{00000000-0005-0000-0000-0000994F0000}"/>
    <cellStyle name="Normal 2 3 2 2 6 6 5 2" xfId="20776" xr:uid="{00000000-0005-0000-0000-00009A4F0000}"/>
    <cellStyle name="Normal 2 3 2 2 6 6 6" xfId="20777" xr:uid="{00000000-0005-0000-0000-00009B4F0000}"/>
    <cellStyle name="Normal 2 3 2 2 6 6 6 2" xfId="20778" xr:uid="{00000000-0005-0000-0000-00009C4F0000}"/>
    <cellStyle name="Normal 2 3 2 2 6 6 7" xfId="20779" xr:uid="{00000000-0005-0000-0000-00009D4F0000}"/>
    <cellStyle name="Normal 2 3 2 2 6 6 7 2" xfId="20780" xr:uid="{00000000-0005-0000-0000-00009E4F0000}"/>
    <cellStyle name="Normal 2 3 2 2 6 6 8" xfId="20781" xr:uid="{00000000-0005-0000-0000-00009F4F0000}"/>
    <cellStyle name="Normal 2 3 2 2 6 6 8 2" xfId="20782" xr:uid="{00000000-0005-0000-0000-0000A04F0000}"/>
    <cellStyle name="Normal 2 3 2 2 6 6 9" xfId="20783" xr:uid="{00000000-0005-0000-0000-0000A14F0000}"/>
    <cellStyle name="Normal 2 3 2 2 6 6 9 2" xfId="20784" xr:uid="{00000000-0005-0000-0000-0000A24F0000}"/>
    <cellStyle name="Normal 2 3 2 2 6 7" xfId="20785" xr:uid="{00000000-0005-0000-0000-0000A34F0000}"/>
    <cellStyle name="Normal 2 3 2 2 6 7 10" xfId="20786" xr:uid="{00000000-0005-0000-0000-0000A44F0000}"/>
    <cellStyle name="Normal 2 3 2 2 6 7 10 2" xfId="20787" xr:uid="{00000000-0005-0000-0000-0000A54F0000}"/>
    <cellStyle name="Normal 2 3 2 2 6 7 11" xfId="20788" xr:uid="{00000000-0005-0000-0000-0000A64F0000}"/>
    <cellStyle name="Normal 2 3 2 2 6 7 2" xfId="20789" xr:uid="{00000000-0005-0000-0000-0000A74F0000}"/>
    <cellStyle name="Normal 2 3 2 2 6 7 2 2" xfId="20790" xr:uid="{00000000-0005-0000-0000-0000A84F0000}"/>
    <cellStyle name="Normal 2 3 2 2 6 7 3" xfId="20791" xr:uid="{00000000-0005-0000-0000-0000A94F0000}"/>
    <cellStyle name="Normal 2 3 2 2 6 7 3 2" xfId="20792" xr:uid="{00000000-0005-0000-0000-0000AA4F0000}"/>
    <cellStyle name="Normal 2 3 2 2 6 7 4" xfId="20793" xr:uid="{00000000-0005-0000-0000-0000AB4F0000}"/>
    <cellStyle name="Normal 2 3 2 2 6 7 4 2" xfId="20794" xr:uid="{00000000-0005-0000-0000-0000AC4F0000}"/>
    <cellStyle name="Normal 2 3 2 2 6 7 5" xfId="20795" xr:uid="{00000000-0005-0000-0000-0000AD4F0000}"/>
    <cellStyle name="Normal 2 3 2 2 6 7 5 2" xfId="20796" xr:uid="{00000000-0005-0000-0000-0000AE4F0000}"/>
    <cellStyle name="Normal 2 3 2 2 6 7 6" xfId="20797" xr:uid="{00000000-0005-0000-0000-0000AF4F0000}"/>
    <cellStyle name="Normal 2 3 2 2 6 7 6 2" xfId="20798" xr:uid="{00000000-0005-0000-0000-0000B04F0000}"/>
    <cellStyle name="Normal 2 3 2 2 6 7 7" xfId="20799" xr:uid="{00000000-0005-0000-0000-0000B14F0000}"/>
    <cellStyle name="Normal 2 3 2 2 6 7 7 2" xfId="20800" xr:uid="{00000000-0005-0000-0000-0000B24F0000}"/>
    <cellStyle name="Normal 2 3 2 2 6 7 8" xfId="20801" xr:uid="{00000000-0005-0000-0000-0000B34F0000}"/>
    <cellStyle name="Normal 2 3 2 2 6 7 8 2" xfId="20802" xr:uid="{00000000-0005-0000-0000-0000B44F0000}"/>
    <cellStyle name="Normal 2 3 2 2 6 7 9" xfId="20803" xr:uid="{00000000-0005-0000-0000-0000B54F0000}"/>
    <cellStyle name="Normal 2 3 2 2 6 7 9 2" xfId="20804" xr:uid="{00000000-0005-0000-0000-0000B64F0000}"/>
    <cellStyle name="Normal 2 3 2 2 6 8" xfId="20805" xr:uid="{00000000-0005-0000-0000-0000B74F0000}"/>
    <cellStyle name="Normal 2 3 2 2 6 8 2" xfId="20806" xr:uid="{00000000-0005-0000-0000-0000B84F0000}"/>
    <cellStyle name="Normal 2 3 2 2 6 9" xfId="20807" xr:uid="{00000000-0005-0000-0000-0000B94F0000}"/>
    <cellStyle name="Normal 2 3 2 2 6 9 2" xfId="20808" xr:uid="{00000000-0005-0000-0000-0000BA4F0000}"/>
    <cellStyle name="Normal 2 3 2 2 7" xfId="619" xr:uid="{00000000-0005-0000-0000-0000BB4F0000}"/>
    <cellStyle name="Normal 2 3 2 2 7 10" xfId="20809" xr:uid="{00000000-0005-0000-0000-0000BC4F0000}"/>
    <cellStyle name="Normal 2 3 2 2 7 10 2" xfId="20810" xr:uid="{00000000-0005-0000-0000-0000BD4F0000}"/>
    <cellStyle name="Normal 2 3 2 2 7 11" xfId="20811" xr:uid="{00000000-0005-0000-0000-0000BE4F0000}"/>
    <cellStyle name="Normal 2 3 2 2 7 11 2" xfId="20812" xr:uid="{00000000-0005-0000-0000-0000BF4F0000}"/>
    <cellStyle name="Normal 2 3 2 2 7 12" xfId="20813" xr:uid="{00000000-0005-0000-0000-0000C04F0000}"/>
    <cellStyle name="Normal 2 3 2 2 7 12 2" xfId="20814" xr:uid="{00000000-0005-0000-0000-0000C14F0000}"/>
    <cellStyle name="Normal 2 3 2 2 7 13" xfId="20815" xr:uid="{00000000-0005-0000-0000-0000C24F0000}"/>
    <cellStyle name="Normal 2 3 2 2 7 2" xfId="20816" xr:uid="{00000000-0005-0000-0000-0000C34F0000}"/>
    <cellStyle name="Normal 2 3 2 2 7 2 10" xfId="20817" xr:uid="{00000000-0005-0000-0000-0000C44F0000}"/>
    <cellStyle name="Normal 2 3 2 2 7 2 10 2" xfId="20818" xr:uid="{00000000-0005-0000-0000-0000C54F0000}"/>
    <cellStyle name="Normal 2 3 2 2 7 2 11" xfId="20819" xr:uid="{00000000-0005-0000-0000-0000C64F0000}"/>
    <cellStyle name="Normal 2 3 2 2 7 2 11 2" xfId="20820" xr:uid="{00000000-0005-0000-0000-0000C74F0000}"/>
    <cellStyle name="Normal 2 3 2 2 7 2 12" xfId="20821" xr:uid="{00000000-0005-0000-0000-0000C84F0000}"/>
    <cellStyle name="Normal 2 3 2 2 7 2 2" xfId="20822" xr:uid="{00000000-0005-0000-0000-0000C94F0000}"/>
    <cellStyle name="Normal 2 3 2 2 7 2 2 10" xfId="20823" xr:uid="{00000000-0005-0000-0000-0000CA4F0000}"/>
    <cellStyle name="Normal 2 3 2 2 7 2 2 10 2" xfId="20824" xr:uid="{00000000-0005-0000-0000-0000CB4F0000}"/>
    <cellStyle name="Normal 2 3 2 2 7 2 2 11" xfId="20825" xr:uid="{00000000-0005-0000-0000-0000CC4F0000}"/>
    <cellStyle name="Normal 2 3 2 2 7 2 2 2" xfId="20826" xr:uid="{00000000-0005-0000-0000-0000CD4F0000}"/>
    <cellStyle name="Normal 2 3 2 2 7 2 2 2 2" xfId="20827" xr:uid="{00000000-0005-0000-0000-0000CE4F0000}"/>
    <cellStyle name="Normal 2 3 2 2 7 2 2 3" xfId="20828" xr:uid="{00000000-0005-0000-0000-0000CF4F0000}"/>
    <cellStyle name="Normal 2 3 2 2 7 2 2 3 2" xfId="20829" xr:uid="{00000000-0005-0000-0000-0000D04F0000}"/>
    <cellStyle name="Normal 2 3 2 2 7 2 2 4" xfId="20830" xr:uid="{00000000-0005-0000-0000-0000D14F0000}"/>
    <cellStyle name="Normal 2 3 2 2 7 2 2 4 2" xfId="20831" xr:uid="{00000000-0005-0000-0000-0000D24F0000}"/>
    <cellStyle name="Normal 2 3 2 2 7 2 2 5" xfId="20832" xr:uid="{00000000-0005-0000-0000-0000D34F0000}"/>
    <cellStyle name="Normal 2 3 2 2 7 2 2 5 2" xfId="20833" xr:uid="{00000000-0005-0000-0000-0000D44F0000}"/>
    <cellStyle name="Normal 2 3 2 2 7 2 2 6" xfId="20834" xr:uid="{00000000-0005-0000-0000-0000D54F0000}"/>
    <cellStyle name="Normal 2 3 2 2 7 2 2 6 2" xfId="20835" xr:uid="{00000000-0005-0000-0000-0000D64F0000}"/>
    <cellStyle name="Normal 2 3 2 2 7 2 2 7" xfId="20836" xr:uid="{00000000-0005-0000-0000-0000D74F0000}"/>
    <cellStyle name="Normal 2 3 2 2 7 2 2 7 2" xfId="20837" xr:uid="{00000000-0005-0000-0000-0000D84F0000}"/>
    <cellStyle name="Normal 2 3 2 2 7 2 2 8" xfId="20838" xr:uid="{00000000-0005-0000-0000-0000D94F0000}"/>
    <cellStyle name="Normal 2 3 2 2 7 2 2 8 2" xfId="20839" xr:uid="{00000000-0005-0000-0000-0000DA4F0000}"/>
    <cellStyle name="Normal 2 3 2 2 7 2 2 9" xfId="20840" xr:uid="{00000000-0005-0000-0000-0000DB4F0000}"/>
    <cellStyle name="Normal 2 3 2 2 7 2 2 9 2" xfId="20841" xr:uid="{00000000-0005-0000-0000-0000DC4F0000}"/>
    <cellStyle name="Normal 2 3 2 2 7 2 3" xfId="20842" xr:uid="{00000000-0005-0000-0000-0000DD4F0000}"/>
    <cellStyle name="Normal 2 3 2 2 7 2 3 2" xfId="20843" xr:uid="{00000000-0005-0000-0000-0000DE4F0000}"/>
    <cellStyle name="Normal 2 3 2 2 7 2 4" xfId="20844" xr:uid="{00000000-0005-0000-0000-0000DF4F0000}"/>
    <cellStyle name="Normal 2 3 2 2 7 2 4 2" xfId="20845" xr:uid="{00000000-0005-0000-0000-0000E04F0000}"/>
    <cellStyle name="Normal 2 3 2 2 7 2 5" xfId="20846" xr:uid="{00000000-0005-0000-0000-0000E14F0000}"/>
    <cellStyle name="Normal 2 3 2 2 7 2 5 2" xfId="20847" xr:uid="{00000000-0005-0000-0000-0000E24F0000}"/>
    <cellStyle name="Normal 2 3 2 2 7 2 6" xfId="20848" xr:uid="{00000000-0005-0000-0000-0000E34F0000}"/>
    <cellStyle name="Normal 2 3 2 2 7 2 6 2" xfId="20849" xr:uid="{00000000-0005-0000-0000-0000E44F0000}"/>
    <cellStyle name="Normal 2 3 2 2 7 2 7" xfId="20850" xr:uid="{00000000-0005-0000-0000-0000E54F0000}"/>
    <cellStyle name="Normal 2 3 2 2 7 2 7 2" xfId="20851" xr:uid="{00000000-0005-0000-0000-0000E64F0000}"/>
    <cellStyle name="Normal 2 3 2 2 7 2 8" xfId="20852" xr:uid="{00000000-0005-0000-0000-0000E74F0000}"/>
    <cellStyle name="Normal 2 3 2 2 7 2 8 2" xfId="20853" xr:uid="{00000000-0005-0000-0000-0000E84F0000}"/>
    <cellStyle name="Normal 2 3 2 2 7 2 9" xfId="20854" xr:uid="{00000000-0005-0000-0000-0000E94F0000}"/>
    <cellStyle name="Normal 2 3 2 2 7 2 9 2" xfId="20855" xr:uid="{00000000-0005-0000-0000-0000EA4F0000}"/>
    <cellStyle name="Normal 2 3 2 2 7 3" xfId="20856" xr:uid="{00000000-0005-0000-0000-0000EB4F0000}"/>
    <cellStyle name="Normal 2 3 2 2 7 3 10" xfId="20857" xr:uid="{00000000-0005-0000-0000-0000EC4F0000}"/>
    <cellStyle name="Normal 2 3 2 2 7 3 10 2" xfId="20858" xr:uid="{00000000-0005-0000-0000-0000ED4F0000}"/>
    <cellStyle name="Normal 2 3 2 2 7 3 11" xfId="20859" xr:uid="{00000000-0005-0000-0000-0000EE4F0000}"/>
    <cellStyle name="Normal 2 3 2 2 7 3 2" xfId="20860" xr:uid="{00000000-0005-0000-0000-0000EF4F0000}"/>
    <cellStyle name="Normal 2 3 2 2 7 3 2 2" xfId="20861" xr:uid="{00000000-0005-0000-0000-0000F04F0000}"/>
    <cellStyle name="Normal 2 3 2 2 7 3 3" xfId="20862" xr:uid="{00000000-0005-0000-0000-0000F14F0000}"/>
    <cellStyle name="Normal 2 3 2 2 7 3 3 2" xfId="20863" xr:uid="{00000000-0005-0000-0000-0000F24F0000}"/>
    <cellStyle name="Normal 2 3 2 2 7 3 4" xfId="20864" xr:uid="{00000000-0005-0000-0000-0000F34F0000}"/>
    <cellStyle name="Normal 2 3 2 2 7 3 4 2" xfId="20865" xr:uid="{00000000-0005-0000-0000-0000F44F0000}"/>
    <cellStyle name="Normal 2 3 2 2 7 3 5" xfId="20866" xr:uid="{00000000-0005-0000-0000-0000F54F0000}"/>
    <cellStyle name="Normal 2 3 2 2 7 3 5 2" xfId="20867" xr:uid="{00000000-0005-0000-0000-0000F64F0000}"/>
    <cellStyle name="Normal 2 3 2 2 7 3 6" xfId="20868" xr:uid="{00000000-0005-0000-0000-0000F74F0000}"/>
    <cellStyle name="Normal 2 3 2 2 7 3 6 2" xfId="20869" xr:uid="{00000000-0005-0000-0000-0000F84F0000}"/>
    <cellStyle name="Normal 2 3 2 2 7 3 7" xfId="20870" xr:uid="{00000000-0005-0000-0000-0000F94F0000}"/>
    <cellStyle name="Normal 2 3 2 2 7 3 7 2" xfId="20871" xr:uid="{00000000-0005-0000-0000-0000FA4F0000}"/>
    <cellStyle name="Normal 2 3 2 2 7 3 8" xfId="20872" xr:uid="{00000000-0005-0000-0000-0000FB4F0000}"/>
    <cellStyle name="Normal 2 3 2 2 7 3 8 2" xfId="20873" xr:uid="{00000000-0005-0000-0000-0000FC4F0000}"/>
    <cellStyle name="Normal 2 3 2 2 7 3 9" xfId="20874" xr:uid="{00000000-0005-0000-0000-0000FD4F0000}"/>
    <cellStyle name="Normal 2 3 2 2 7 3 9 2" xfId="20875" xr:uid="{00000000-0005-0000-0000-0000FE4F0000}"/>
    <cellStyle name="Normal 2 3 2 2 7 4" xfId="20876" xr:uid="{00000000-0005-0000-0000-0000FF4F0000}"/>
    <cellStyle name="Normal 2 3 2 2 7 4 2" xfId="20877" xr:uid="{00000000-0005-0000-0000-000000500000}"/>
    <cellStyle name="Normal 2 3 2 2 7 5" xfId="20878" xr:uid="{00000000-0005-0000-0000-000001500000}"/>
    <cellStyle name="Normal 2 3 2 2 7 5 2" xfId="20879" xr:uid="{00000000-0005-0000-0000-000002500000}"/>
    <cellStyle name="Normal 2 3 2 2 7 6" xfId="20880" xr:uid="{00000000-0005-0000-0000-000003500000}"/>
    <cellStyle name="Normal 2 3 2 2 7 6 2" xfId="20881" xr:uid="{00000000-0005-0000-0000-000004500000}"/>
    <cellStyle name="Normal 2 3 2 2 7 7" xfId="20882" xr:uid="{00000000-0005-0000-0000-000005500000}"/>
    <cellStyle name="Normal 2 3 2 2 7 7 2" xfId="20883" xr:uid="{00000000-0005-0000-0000-000006500000}"/>
    <cellStyle name="Normal 2 3 2 2 7 8" xfId="20884" xr:uid="{00000000-0005-0000-0000-000007500000}"/>
    <cellStyle name="Normal 2 3 2 2 7 8 2" xfId="20885" xr:uid="{00000000-0005-0000-0000-000008500000}"/>
    <cellStyle name="Normal 2 3 2 2 7 9" xfId="20886" xr:uid="{00000000-0005-0000-0000-000009500000}"/>
    <cellStyle name="Normal 2 3 2 2 7 9 2" xfId="20887" xr:uid="{00000000-0005-0000-0000-00000A500000}"/>
    <cellStyle name="Normal 2 3 2 2 8" xfId="620" xr:uid="{00000000-0005-0000-0000-00000B500000}"/>
    <cellStyle name="Normal 2 3 2 2 8 10" xfId="20888" xr:uid="{00000000-0005-0000-0000-00000C500000}"/>
    <cellStyle name="Normal 2 3 2 2 8 10 2" xfId="20889" xr:uid="{00000000-0005-0000-0000-00000D500000}"/>
    <cellStyle name="Normal 2 3 2 2 8 11" xfId="20890" xr:uid="{00000000-0005-0000-0000-00000E500000}"/>
    <cellStyle name="Normal 2 3 2 2 8 11 2" xfId="20891" xr:uid="{00000000-0005-0000-0000-00000F500000}"/>
    <cellStyle name="Normal 2 3 2 2 8 12" xfId="20892" xr:uid="{00000000-0005-0000-0000-000010500000}"/>
    <cellStyle name="Normal 2 3 2 2 8 12 2" xfId="20893" xr:uid="{00000000-0005-0000-0000-000011500000}"/>
    <cellStyle name="Normal 2 3 2 2 8 13" xfId="20894" xr:uid="{00000000-0005-0000-0000-000012500000}"/>
    <cellStyle name="Normal 2 3 2 2 8 2" xfId="20895" xr:uid="{00000000-0005-0000-0000-000013500000}"/>
    <cellStyle name="Normal 2 3 2 2 8 2 10" xfId="20896" xr:uid="{00000000-0005-0000-0000-000014500000}"/>
    <cellStyle name="Normal 2 3 2 2 8 2 10 2" xfId="20897" xr:uid="{00000000-0005-0000-0000-000015500000}"/>
    <cellStyle name="Normal 2 3 2 2 8 2 11" xfId="20898" xr:uid="{00000000-0005-0000-0000-000016500000}"/>
    <cellStyle name="Normal 2 3 2 2 8 2 11 2" xfId="20899" xr:uid="{00000000-0005-0000-0000-000017500000}"/>
    <cellStyle name="Normal 2 3 2 2 8 2 12" xfId="20900" xr:uid="{00000000-0005-0000-0000-000018500000}"/>
    <cellStyle name="Normal 2 3 2 2 8 2 2" xfId="20901" xr:uid="{00000000-0005-0000-0000-000019500000}"/>
    <cellStyle name="Normal 2 3 2 2 8 2 2 10" xfId="20902" xr:uid="{00000000-0005-0000-0000-00001A500000}"/>
    <cellStyle name="Normal 2 3 2 2 8 2 2 10 2" xfId="20903" xr:uid="{00000000-0005-0000-0000-00001B500000}"/>
    <cellStyle name="Normal 2 3 2 2 8 2 2 11" xfId="20904" xr:uid="{00000000-0005-0000-0000-00001C500000}"/>
    <cellStyle name="Normal 2 3 2 2 8 2 2 2" xfId="20905" xr:uid="{00000000-0005-0000-0000-00001D500000}"/>
    <cellStyle name="Normal 2 3 2 2 8 2 2 2 2" xfId="20906" xr:uid="{00000000-0005-0000-0000-00001E500000}"/>
    <cellStyle name="Normal 2 3 2 2 8 2 2 3" xfId="20907" xr:uid="{00000000-0005-0000-0000-00001F500000}"/>
    <cellStyle name="Normal 2 3 2 2 8 2 2 3 2" xfId="20908" xr:uid="{00000000-0005-0000-0000-000020500000}"/>
    <cellStyle name="Normal 2 3 2 2 8 2 2 4" xfId="20909" xr:uid="{00000000-0005-0000-0000-000021500000}"/>
    <cellStyle name="Normal 2 3 2 2 8 2 2 4 2" xfId="20910" xr:uid="{00000000-0005-0000-0000-000022500000}"/>
    <cellStyle name="Normal 2 3 2 2 8 2 2 5" xfId="20911" xr:uid="{00000000-0005-0000-0000-000023500000}"/>
    <cellStyle name="Normal 2 3 2 2 8 2 2 5 2" xfId="20912" xr:uid="{00000000-0005-0000-0000-000024500000}"/>
    <cellStyle name="Normal 2 3 2 2 8 2 2 6" xfId="20913" xr:uid="{00000000-0005-0000-0000-000025500000}"/>
    <cellStyle name="Normal 2 3 2 2 8 2 2 6 2" xfId="20914" xr:uid="{00000000-0005-0000-0000-000026500000}"/>
    <cellStyle name="Normal 2 3 2 2 8 2 2 7" xfId="20915" xr:uid="{00000000-0005-0000-0000-000027500000}"/>
    <cellStyle name="Normal 2 3 2 2 8 2 2 7 2" xfId="20916" xr:uid="{00000000-0005-0000-0000-000028500000}"/>
    <cellStyle name="Normal 2 3 2 2 8 2 2 8" xfId="20917" xr:uid="{00000000-0005-0000-0000-000029500000}"/>
    <cellStyle name="Normal 2 3 2 2 8 2 2 8 2" xfId="20918" xr:uid="{00000000-0005-0000-0000-00002A500000}"/>
    <cellStyle name="Normal 2 3 2 2 8 2 2 9" xfId="20919" xr:uid="{00000000-0005-0000-0000-00002B500000}"/>
    <cellStyle name="Normal 2 3 2 2 8 2 2 9 2" xfId="20920" xr:uid="{00000000-0005-0000-0000-00002C500000}"/>
    <cellStyle name="Normal 2 3 2 2 8 2 3" xfId="20921" xr:uid="{00000000-0005-0000-0000-00002D500000}"/>
    <cellStyle name="Normal 2 3 2 2 8 2 3 2" xfId="20922" xr:uid="{00000000-0005-0000-0000-00002E500000}"/>
    <cellStyle name="Normal 2 3 2 2 8 2 4" xfId="20923" xr:uid="{00000000-0005-0000-0000-00002F500000}"/>
    <cellStyle name="Normal 2 3 2 2 8 2 4 2" xfId="20924" xr:uid="{00000000-0005-0000-0000-000030500000}"/>
    <cellStyle name="Normal 2 3 2 2 8 2 5" xfId="20925" xr:uid="{00000000-0005-0000-0000-000031500000}"/>
    <cellStyle name="Normal 2 3 2 2 8 2 5 2" xfId="20926" xr:uid="{00000000-0005-0000-0000-000032500000}"/>
    <cellStyle name="Normal 2 3 2 2 8 2 6" xfId="20927" xr:uid="{00000000-0005-0000-0000-000033500000}"/>
    <cellStyle name="Normal 2 3 2 2 8 2 6 2" xfId="20928" xr:uid="{00000000-0005-0000-0000-000034500000}"/>
    <cellStyle name="Normal 2 3 2 2 8 2 7" xfId="20929" xr:uid="{00000000-0005-0000-0000-000035500000}"/>
    <cellStyle name="Normal 2 3 2 2 8 2 7 2" xfId="20930" xr:uid="{00000000-0005-0000-0000-000036500000}"/>
    <cellStyle name="Normal 2 3 2 2 8 2 8" xfId="20931" xr:uid="{00000000-0005-0000-0000-000037500000}"/>
    <cellStyle name="Normal 2 3 2 2 8 2 8 2" xfId="20932" xr:uid="{00000000-0005-0000-0000-000038500000}"/>
    <cellStyle name="Normal 2 3 2 2 8 2 9" xfId="20933" xr:uid="{00000000-0005-0000-0000-000039500000}"/>
    <cellStyle name="Normal 2 3 2 2 8 2 9 2" xfId="20934" xr:uid="{00000000-0005-0000-0000-00003A500000}"/>
    <cellStyle name="Normal 2 3 2 2 8 3" xfId="20935" xr:uid="{00000000-0005-0000-0000-00003B500000}"/>
    <cellStyle name="Normal 2 3 2 2 8 3 10" xfId="20936" xr:uid="{00000000-0005-0000-0000-00003C500000}"/>
    <cellStyle name="Normal 2 3 2 2 8 3 10 2" xfId="20937" xr:uid="{00000000-0005-0000-0000-00003D500000}"/>
    <cellStyle name="Normal 2 3 2 2 8 3 11" xfId="20938" xr:uid="{00000000-0005-0000-0000-00003E500000}"/>
    <cellStyle name="Normal 2 3 2 2 8 3 2" xfId="20939" xr:uid="{00000000-0005-0000-0000-00003F500000}"/>
    <cellStyle name="Normal 2 3 2 2 8 3 2 2" xfId="20940" xr:uid="{00000000-0005-0000-0000-000040500000}"/>
    <cellStyle name="Normal 2 3 2 2 8 3 3" xfId="20941" xr:uid="{00000000-0005-0000-0000-000041500000}"/>
    <cellStyle name="Normal 2 3 2 2 8 3 3 2" xfId="20942" xr:uid="{00000000-0005-0000-0000-000042500000}"/>
    <cellStyle name="Normal 2 3 2 2 8 3 4" xfId="20943" xr:uid="{00000000-0005-0000-0000-000043500000}"/>
    <cellStyle name="Normal 2 3 2 2 8 3 4 2" xfId="20944" xr:uid="{00000000-0005-0000-0000-000044500000}"/>
    <cellStyle name="Normal 2 3 2 2 8 3 5" xfId="20945" xr:uid="{00000000-0005-0000-0000-000045500000}"/>
    <cellStyle name="Normal 2 3 2 2 8 3 5 2" xfId="20946" xr:uid="{00000000-0005-0000-0000-000046500000}"/>
    <cellStyle name="Normal 2 3 2 2 8 3 6" xfId="20947" xr:uid="{00000000-0005-0000-0000-000047500000}"/>
    <cellStyle name="Normal 2 3 2 2 8 3 6 2" xfId="20948" xr:uid="{00000000-0005-0000-0000-000048500000}"/>
    <cellStyle name="Normal 2 3 2 2 8 3 7" xfId="20949" xr:uid="{00000000-0005-0000-0000-000049500000}"/>
    <cellStyle name="Normal 2 3 2 2 8 3 7 2" xfId="20950" xr:uid="{00000000-0005-0000-0000-00004A500000}"/>
    <cellStyle name="Normal 2 3 2 2 8 3 8" xfId="20951" xr:uid="{00000000-0005-0000-0000-00004B500000}"/>
    <cellStyle name="Normal 2 3 2 2 8 3 8 2" xfId="20952" xr:uid="{00000000-0005-0000-0000-00004C500000}"/>
    <cellStyle name="Normal 2 3 2 2 8 3 9" xfId="20953" xr:uid="{00000000-0005-0000-0000-00004D500000}"/>
    <cellStyle name="Normal 2 3 2 2 8 3 9 2" xfId="20954" xr:uid="{00000000-0005-0000-0000-00004E500000}"/>
    <cellStyle name="Normal 2 3 2 2 8 4" xfId="20955" xr:uid="{00000000-0005-0000-0000-00004F500000}"/>
    <cellStyle name="Normal 2 3 2 2 8 4 2" xfId="20956" xr:uid="{00000000-0005-0000-0000-000050500000}"/>
    <cellStyle name="Normal 2 3 2 2 8 5" xfId="20957" xr:uid="{00000000-0005-0000-0000-000051500000}"/>
    <cellStyle name="Normal 2 3 2 2 8 5 2" xfId="20958" xr:uid="{00000000-0005-0000-0000-000052500000}"/>
    <cellStyle name="Normal 2 3 2 2 8 6" xfId="20959" xr:uid="{00000000-0005-0000-0000-000053500000}"/>
    <cellStyle name="Normal 2 3 2 2 8 6 2" xfId="20960" xr:uid="{00000000-0005-0000-0000-000054500000}"/>
    <cellStyle name="Normal 2 3 2 2 8 7" xfId="20961" xr:uid="{00000000-0005-0000-0000-000055500000}"/>
    <cellStyle name="Normal 2 3 2 2 8 7 2" xfId="20962" xr:uid="{00000000-0005-0000-0000-000056500000}"/>
    <cellStyle name="Normal 2 3 2 2 8 8" xfId="20963" xr:uid="{00000000-0005-0000-0000-000057500000}"/>
    <cellStyle name="Normal 2 3 2 2 8 8 2" xfId="20964" xr:uid="{00000000-0005-0000-0000-000058500000}"/>
    <cellStyle name="Normal 2 3 2 2 8 9" xfId="20965" xr:uid="{00000000-0005-0000-0000-000059500000}"/>
    <cellStyle name="Normal 2 3 2 2 8 9 2" xfId="20966" xr:uid="{00000000-0005-0000-0000-00005A500000}"/>
    <cellStyle name="Normal 2 3 2 2 9" xfId="621" xr:uid="{00000000-0005-0000-0000-00005B500000}"/>
    <cellStyle name="Normal 2 3 2 2 9 10" xfId="20967" xr:uid="{00000000-0005-0000-0000-00005C500000}"/>
    <cellStyle name="Normal 2 3 2 2 9 10 2" xfId="20968" xr:uid="{00000000-0005-0000-0000-00005D500000}"/>
    <cellStyle name="Normal 2 3 2 2 9 11" xfId="20969" xr:uid="{00000000-0005-0000-0000-00005E500000}"/>
    <cellStyle name="Normal 2 3 2 2 9 11 2" xfId="20970" xr:uid="{00000000-0005-0000-0000-00005F500000}"/>
    <cellStyle name="Normal 2 3 2 2 9 12" xfId="20971" xr:uid="{00000000-0005-0000-0000-000060500000}"/>
    <cellStyle name="Normal 2 3 2 2 9 12 2" xfId="20972" xr:uid="{00000000-0005-0000-0000-000061500000}"/>
    <cellStyle name="Normal 2 3 2 2 9 13" xfId="20973" xr:uid="{00000000-0005-0000-0000-000062500000}"/>
    <cellStyle name="Normal 2 3 2 2 9 2" xfId="20974" xr:uid="{00000000-0005-0000-0000-000063500000}"/>
    <cellStyle name="Normal 2 3 2 2 9 2 10" xfId="20975" xr:uid="{00000000-0005-0000-0000-000064500000}"/>
    <cellStyle name="Normal 2 3 2 2 9 2 10 2" xfId="20976" xr:uid="{00000000-0005-0000-0000-000065500000}"/>
    <cellStyle name="Normal 2 3 2 2 9 2 11" xfId="20977" xr:uid="{00000000-0005-0000-0000-000066500000}"/>
    <cellStyle name="Normal 2 3 2 2 9 2 11 2" xfId="20978" xr:uid="{00000000-0005-0000-0000-000067500000}"/>
    <cellStyle name="Normal 2 3 2 2 9 2 12" xfId="20979" xr:uid="{00000000-0005-0000-0000-000068500000}"/>
    <cellStyle name="Normal 2 3 2 2 9 2 2" xfId="20980" xr:uid="{00000000-0005-0000-0000-000069500000}"/>
    <cellStyle name="Normal 2 3 2 2 9 2 2 10" xfId="20981" xr:uid="{00000000-0005-0000-0000-00006A500000}"/>
    <cellStyle name="Normal 2 3 2 2 9 2 2 10 2" xfId="20982" xr:uid="{00000000-0005-0000-0000-00006B500000}"/>
    <cellStyle name="Normal 2 3 2 2 9 2 2 11" xfId="20983" xr:uid="{00000000-0005-0000-0000-00006C500000}"/>
    <cellStyle name="Normal 2 3 2 2 9 2 2 2" xfId="20984" xr:uid="{00000000-0005-0000-0000-00006D500000}"/>
    <cellStyle name="Normal 2 3 2 2 9 2 2 2 2" xfId="20985" xr:uid="{00000000-0005-0000-0000-00006E500000}"/>
    <cellStyle name="Normal 2 3 2 2 9 2 2 3" xfId="20986" xr:uid="{00000000-0005-0000-0000-00006F500000}"/>
    <cellStyle name="Normal 2 3 2 2 9 2 2 3 2" xfId="20987" xr:uid="{00000000-0005-0000-0000-000070500000}"/>
    <cellStyle name="Normal 2 3 2 2 9 2 2 4" xfId="20988" xr:uid="{00000000-0005-0000-0000-000071500000}"/>
    <cellStyle name="Normal 2 3 2 2 9 2 2 4 2" xfId="20989" xr:uid="{00000000-0005-0000-0000-000072500000}"/>
    <cellStyle name="Normal 2 3 2 2 9 2 2 5" xfId="20990" xr:uid="{00000000-0005-0000-0000-000073500000}"/>
    <cellStyle name="Normal 2 3 2 2 9 2 2 5 2" xfId="20991" xr:uid="{00000000-0005-0000-0000-000074500000}"/>
    <cellStyle name="Normal 2 3 2 2 9 2 2 6" xfId="20992" xr:uid="{00000000-0005-0000-0000-000075500000}"/>
    <cellStyle name="Normal 2 3 2 2 9 2 2 6 2" xfId="20993" xr:uid="{00000000-0005-0000-0000-000076500000}"/>
    <cellStyle name="Normal 2 3 2 2 9 2 2 7" xfId="20994" xr:uid="{00000000-0005-0000-0000-000077500000}"/>
    <cellStyle name="Normal 2 3 2 2 9 2 2 7 2" xfId="20995" xr:uid="{00000000-0005-0000-0000-000078500000}"/>
    <cellStyle name="Normal 2 3 2 2 9 2 2 8" xfId="20996" xr:uid="{00000000-0005-0000-0000-000079500000}"/>
    <cellStyle name="Normal 2 3 2 2 9 2 2 8 2" xfId="20997" xr:uid="{00000000-0005-0000-0000-00007A500000}"/>
    <cellStyle name="Normal 2 3 2 2 9 2 2 9" xfId="20998" xr:uid="{00000000-0005-0000-0000-00007B500000}"/>
    <cellStyle name="Normal 2 3 2 2 9 2 2 9 2" xfId="20999" xr:uid="{00000000-0005-0000-0000-00007C500000}"/>
    <cellStyle name="Normal 2 3 2 2 9 2 3" xfId="21000" xr:uid="{00000000-0005-0000-0000-00007D500000}"/>
    <cellStyle name="Normal 2 3 2 2 9 2 3 2" xfId="21001" xr:uid="{00000000-0005-0000-0000-00007E500000}"/>
    <cellStyle name="Normal 2 3 2 2 9 2 4" xfId="21002" xr:uid="{00000000-0005-0000-0000-00007F500000}"/>
    <cellStyle name="Normal 2 3 2 2 9 2 4 2" xfId="21003" xr:uid="{00000000-0005-0000-0000-000080500000}"/>
    <cellStyle name="Normal 2 3 2 2 9 2 5" xfId="21004" xr:uid="{00000000-0005-0000-0000-000081500000}"/>
    <cellStyle name="Normal 2 3 2 2 9 2 5 2" xfId="21005" xr:uid="{00000000-0005-0000-0000-000082500000}"/>
    <cellStyle name="Normal 2 3 2 2 9 2 6" xfId="21006" xr:uid="{00000000-0005-0000-0000-000083500000}"/>
    <cellStyle name="Normal 2 3 2 2 9 2 6 2" xfId="21007" xr:uid="{00000000-0005-0000-0000-000084500000}"/>
    <cellStyle name="Normal 2 3 2 2 9 2 7" xfId="21008" xr:uid="{00000000-0005-0000-0000-000085500000}"/>
    <cellStyle name="Normal 2 3 2 2 9 2 7 2" xfId="21009" xr:uid="{00000000-0005-0000-0000-000086500000}"/>
    <cellStyle name="Normal 2 3 2 2 9 2 8" xfId="21010" xr:uid="{00000000-0005-0000-0000-000087500000}"/>
    <cellStyle name="Normal 2 3 2 2 9 2 8 2" xfId="21011" xr:uid="{00000000-0005-0000-0000-000088500000}"/>
    <cellStyle name="Normal 2 3 2 2 9 2 9" xfId="21012" xr:uid="{00000000-0005-0000-0000-000089500000}"/>
    <cellStyle name="Normal 2 3 2 2 9 2 9 2" xfId="21013" xr:uid="{00000000-0005-0000-0000-00008A500000}"/>
    <cellStyle name="Normal 2 3 2 2 9 3" xfId="21014" xr:uid="{00000000-0005-0000-0000-00008B500000}"/>
    <cellStyle name="Normal 2 3 2 2 9 3 10" xfId="21015" xr:uid="{00000000-0005-0000-0000-00008C500000}"/>
    <cellStyle name="Normal 2 3 2 2 9 3 10 2" xfId="21016" xr:uid="{00000000-0005-0000-0000-00008D500000}"/>
    <cellStyle name="Normal 2 3 2 2 9 3 11" xfId="21017" xr:uid="{00000000-0005-0000-0000-00008E500000}"/>
    <cellStyle name="Normal 2 3 2 2 9 3 2" xfId="21018" xr:uid="{00000000-0005-0000-0000-00008F500000}"/>
    <cellStyle name="Normal 2 3 2 2 9 3 2 2" xfId="21019" xr:uid="{00000000-0005-0000-0000-000090500000}"/>
    <cellStyle name="Normal 2 3 2 2 9 3 3" xfId="21020" xr:uid="{00000000-0005-0000-0000-000091500000}"/>
    <cellStyle name="Normal 2 3 2 2 9 3 3 2" xfId="21021" xr:uid="{00000000-0005-0000-0000-000092500000}"/>
    <cellStyle name="Normal 2 3 2 2 9 3 4" xfId="21022" xr:uid="{00000000-0005-0000-0000-000093500000}"/>
    <cellStyle name="Normal 2 3 2 2 9 3 4 2" xfId="21023" xr:uid="{00000000-0005-0000-0000-000094500000}"/>
    <cellStyle name="Normal 2 3 2 2 9 3 5" xfId="21024" xr:uid="{00000000-0005-0000-0000-000095500000}"/>
    <cellStyle name="Normal 2 3 2 2 9 3 5 2" xfId="21025" xr:uid="{00000000-0005-0000-0000-000096500000}"/>
    <cellStyle name="Normal 2 3 2 2 9 3 6" xfId="21026" xr:uid="{00000000-0005-0000-0000-000097500000}"/>
    <cellStyle name="Normal 2 3 2 2 9 3 6 2" xfId="21027" xr:uid="{00000000-0005-0000-0000-000098500000}"/>
    <cellStyle name="Normal 2 3 2 2 9 3 7" xfId="21028" xr:uid="{00000000-0005-0000-0000-000099500000}"/>
    <cellStyle name="Normal 2 3 2 2 9 3 7 2" xfId="21029" xr:uid="{00000000-0005-0000-0000-00009A500000}"/>
    <cellStyle name="Normal 2 3 2 2 9 3 8" xfId="21030" xr:uid="{00000000-0005-0000-0000-00009B500000}"/>
    <cellStyle name="Normal 2 3 2 2 9 3 8 2" xfId="21031" xr:uid="{00000000-0005-0000-0000-00009C500000}"/>
    <cellStyle name="Normal 2 3 2 2 9 3 9" xfId="21032" xr:uid="{00000000-0005-0000-0000-00009D500000}"/>
    <cellStyle name="Normal 2 3 2 2 9 3 9 2" xfId="21033" xr:uid="{00000000-0005-0000-0000-00009E500000}"/>
    <cellStyle name="Normal 2 3 2 2 9 4" xfId="21034" xr:uid="{00000000-0005-0000-0000-00009F500000}"/>
    <cellStyle name="Normal 2 3 2 2 9 4 2" xfId="21035" xr:uid="{00000000-0005-0000-0000-0000A0500000}"/>
    <cellStyle name="Normal 2 3 2 2 9 5" xfId="21036" xr:uid="{00000000-0005-0000-0000-0000A1500000}"/>
    <cellStyle name="Normal 2 3 2 2 9 5 2" xfId="21037" xr:uid="{00000000-0005-0000-0000-0000A2500000}"/>
    <cellStyle name="Normal 2 3 2 2 9 6" xfId="21038" xr:uid="{00000000-0005-0000-0000-0000A3500000}"/>
    <cellStyle name="Normal 2 3 2 2 9 6 2" xfId="21039" xr:uid="{00000000-0005-0000-0000-0000A4500000}"/>
    <cellStyle name="Normal 2 3 2 2 9 7" xfId="21040" xr:uid="{00000000-0005-0000-0000-0000A5500000}"/>
    <cellStyle name="Normal 2 3 2 2 9 7 2" xfId="21041" xr:uid="{00000000-0005-0000-0000-0000A6500000}"/>
    <cellStyle name="Normal 2 3 2 2 9 8" xfId="21042" xr:uid="{00000000-0005-0000-0000-0000A7500000}"/>
    <cellStyle name="Normal 2 3 2 2 9 8 2" xfId="21043" xr:uid="{00000000-0005-0000-0000-0000A8500000}"/>
    <cellStyle name="Normal 2 3 2 2 9 9" xfId="21044" xr:uid="{00000000-0005-0000-0000-0000A9500000}"/>
    <cellStyle name="Normal 2 3 2 2 9 9 2" xfId="21045" xr:uid="{00000000-0005-0000-0000-0000AA500000}"/>
    <cellStyle name="Normal 2 3 2 20" xfId="21046" xr:uid="{00000000-0005-0000-0000-0000AB500000}"/>
    <cellStyle name="Normal 2 3 2 21" xfId="21047" xr:uid="{00000000-0005-0000-0000-0000AC500000}"/>
    <cellStyle name="Normal 2 3 2 22" xfId="21048" xr:uid="{00000000-0005-0000-0000-0000AD500000}"/>
    <cellStyle name="Normal 2 3 2 23" xfId="21049" xr:uid="{00000000-0005-0000-0000-0000AE500000}"/>
    <cellStyle name="Normal 2 3 2 24" xfId="21050" xr:uid="{00000000-0005-0000-0000-0000AF500000}"/>
    <cellStyle name="Normal 2 3 2 25" xfId="21051" xr:uid="{00000000-0005-0000-0000-0000B0500000}"/>
    <cellStyle name="Normal 2 3 2 26" xfId="21052" xr:uid="{00000000-0005-0000-0000-0000B1500000}"/>
    <cellStyle name="Normal 2 3 2 27" xfId="21053" xr:uid="{00000000-0005-0000-0000-0000B2500000}"/>
    <cellStyle name="Normal 2 3 2 28" xfId="21054" xr:uid="{00000000-0005-0000-0000-0000B3500000}"/>
    <cellStyle name="Normal 2 3 2 29" xfId="21055" xr:uid="{00000000-0005-0000-0000-0000B4500000}"/>
    <cellStyle name="Normal 2 3 2 3" xfId="622" xr:uid="{00000000-0005-0000-0000-0000B5500000}"/>
    <cellStyle name="Normal 2 3 2 3 10" xfId="21056" xr:uid="{00000000-0005-0000-0000-0000B6500000}"/>
    <cellStyle name="Normal 2 3 2 3 10 2" xfId="21057" xr:uid="{00000000-0005-0000-0000-0000B7500000}"/>
    <cellStyle name="Normal 2 3 2 3 11" xfId="21058" xr:uid="{00000000-0005-0000-0000-0000B8500000}"/>
    <cellStyle name="Normal 2 3 2 3 11 2" xfId="21059" xr:uid="{00000000-0005-0000-0000-0000B9500000}"/>
    <cellStyle name="Normal 2 3 2 3 12" xfId="21060" xr:uid="{00000000-0005-0000-0000-0000BA500000}"/>
    <cellStyle name="Normal 2 3 2 3 12 2" xfId="21061" xr:uid="{00000000-0005-0000-0000-0000BB500000}"/>
    <cellStyle name="Normal 2 3 2 3 13" xfId="21062" xr:uid="{00000000-0005-0000-0000-0000BC500000}"/>
    <cellStyle name="Normal 2 3 2 3 2" xfId="21063" xr:uid="{00000000-0005-0000-0000-0000BD500000}"/>
    <cellStyle name="Normal 2 3 2 3 2 10" xfId="21064" xr:uid="{00000000-0005-0000-0000-0000BE500000}"/>
    <cellStyle name="Normal 2 3 2 3 2 10 2" xfId="21065" xr:uid="{00000000-0005-0000-0000-0000BF500000}"/>
    <cellStyle name="Normal 2 3 2 3 2 11" xfId="21066" xr:uid="{00000000-0005-0000-0000-0000C0500000}"/>
    <cellStyle name="Normal 2 3 2 3 2 11 2" xfId="21067" xr:uid="{00000000-0005-0000-0000-0000C1500000}"/>
    <cellStyle name="Normal 2 3 2 3 2 12" xfId="21068" xr:uid="{00000000-0005-0000-0000-0000C2500000}"/>
    <cellStyle name="Normal 2 3 2 3 2 2" xfId="21069" xr:uid="{00000000-0005-0000-0000-0000C3500000}"/>
    <cellStyle name="Normal 2 3 2 3 2 2 10" xfId="21070" xr:uid="{00000000-0005-0000-0000-0000C4500000}"/>
    <cellStyle name="Normal 2 3 2 3 2 2 10 2" xfId="21071" xr:uid="{00000000-0005-0000-0000-0000C5500000}"/>
    <cellStyle name="Normal 2 3 2 3 2 2 11" xfId="21072" xr:uid="{00000000-0005-0000-0000-0000C6500000}"/>
    <cellStyle name="Normal 2 3 2 3 2 2 2" xfId="21073" xr:uid="{00000000-0005-0000-0000-0000C7500000}"/>
    <cellStyle name="Normal 2 3 2 3 2 2 2 2" xfId="21074" xr:uid="{00000000-0005-0000-0000-0000C8500000}"/>
    <cellStyle name="Normal 2 3 2 3 2 2 3" xfId="21075" xr:uid="{00000000-0005-0000-0000-0000C9500000}"/>
    <cellStyle name="Normal 2 3 2 3 2 2 3 2" xfId="21076" xr:uid="{00000000-0005-0000-0000-0000CA500000}"/>
    <cellStyle name="Normal 2 3 2 3 2 2 4" xfId="21077" xr:uid="{00000000-0005-0000-0000-0000CB500000}"/>
    <cellStyle name="Normal 2 3 2 3 2 2 4 2" xfId="21078" xr:uid="{00000000-0005-0000-0000-0000CC500000}"/>
    <cellStyle name="Normal 2 3 2 3 2 2 5" xfId="21079" xr:uid="{00000000-0005-0000-0000-0000CD500000}"/>
    <cellStyle name="Normal 2 3 2 3 2 2 5 2" xfId="21080" xr:uid="{00000000-0005-0000-0000-0000CE500000}"/>
    <cellStyle name="Normal 2 3 2 3 2 2 6" xfId="21081" xr:uid="{00000000-0005-0000-0000-0000CF500000}"/>
    <cellStyle name="Normal 2 3 2 3 2 2 6 2" xfId="21082" xr:uid="{00000000-0005-0000-0000-0000D0500000}"/>
    <cellStyle name="Normal 2 3 2 3 2 2 7" xfId="21083" xr:uid="{00000000-0005-0000-0000-0000D1500000}"/>
    <cellStyle name="Normal 2 3 2 3 2 2 7 2" xfId="21084" xr:uid="{00000000-0005-0000-0000-0000D2500000}"/>
    <cellStyle name="Normal 2 3 2 3 2 2 8" xfId="21085" xr:uid="{00000000-0005-0000-0000-0000D3500000}"/>
    <cellStyle name="Normal 2 3 2 3 2 2 8 2" xfId="21086" xr:uid="{00000000-0005-0000-0000-0000D4500000}"/>
    <cellStyle name="Normal 2 3 2 3 2 2 9" xfId="21087" xr:uid="{00000000-0005-0000-0000-0000D5500000}"/>
    <cellStyle name="Normal 2 3 2 3 2 2 9 2" xfId="21088" xr:uid="{00000000-0005-0000-0000-0000D6500000}"/>
    <cellStyle name="Normal 2 3 2 3 2 3" xfId="21089" xr:uid="{00000000-0005-0000-0000-0000D7500000}"/>
    <cellStyle name="Normal 2 3 2 3 2 3 2" xfId="21090" xr:uid="{00000000-0005-0000-0000-0000D8500000}"/>
    <cellStyle name="Normal 2 3 2 3 2 4" xfId="21091" xr:uid="{00000000-0005-0000-0000-0000D9500000}"/>
    <cellStyle name="Normal 2 3 2 3 2 4 2" xfId="21092" xr:uid="{00000000-0005-0000-0000-0000DA500000}"/>
    <cellStyle name="Normal 2 3 2 3 2 5" xfId="21093" xr:uid="{00000000-0005-0000-0000-0000DB500000}"/>
    <cellStyle name="Normal 2 3 2 3 2 5 2" xfId="21094" xr:uid="{00000000-0005-0000-0000-0000DC500000}"/>
    <cellStyle name="Normal 2 3 2 3 2 6" xfId="21095" xr:uid="{00000000-0005-0000-0000-0000DD500000}"/>
    <cellStyle name="Normal 2 3 2 3 2 6 2" xfId="21096" xr:uid="{00000000-0005-0000-0000-0000DE500000}"/>
    <cellStyle name="Normal 2 3 2 3 2 7" xfId="21097" xr:uid="{00000000-0005-0000-0000-0000DF500000}"/>
    <cellStyle name="Normal 2 3 2 3 2 7 2" xfId="21098" xr:uid="{00000000-0005-0000-0000-0000E0500000}"/>
    <cellStyle name="Normal 2 3 2 3 2 8" xfId="21099" xr:uid="{00000000-0005-0000-0000-0000E1500000}"/>
    <cellStyle name="Normal 2 3 2 3 2 8 2" xfId="21100" xr:uid="{00000000-0005-0000-0000-0000E2500000}"/>
    <cellStyle name="Normal 2 3 2 3 2 9" xfId="21101" xr:uid="{00000000-0005-0000-0000-0000E3500000}"/>
    <cellStyle name="Normal 2 3 2 3 2 9 2" xfId="21102" xr:uid="{00000000-0005-0000-0000-0000E4500000}"/>
    <cellStyle name="Normal 2 3 2 3 3" xfId="21103" xr:uid="{00000000-0005-0000-0000-0000E5500000}"/>
    <cellStyle name="Normal 2 3 2 3 3 10" xfId="21104" xr:uid="{00000000-0005-0000-0000-0000E6500000}"/>
    <cellStyle name="Normal 2 3 2 3 3 10 2" xfId="21105" xr:uid="{00000000-0005-0000-0000-0000E7500000}"/>
    <cellStyle name="Normal 2 3 2 3 3 11" xfId="21106" xr:uid="{00000000-0005-0000-0000-0000E8500000}"/>
    <cellStyle name="Normal 2 3 2 3 3 2" xfId="21107" xr:uid="{00000000-0005-0000-0000-0000E9500000}"/>
    <cellStyle name="Normal 2 3 2 3 3 2 2" xfId="21108" xr:uid="{00000000-0005-0000-0000-0000EA500000}"/>
    <cellStyle name="Normal 2 3 2 3 3 3" xfId="21109" xr:uid="{00000000-0005-0000-0000-0000EB500000}"/>
    <cellStyle name="Normal 2 3 2 3 3 3 2" xfId="21110" xr:uid="{00000000-0005-0000-0000-0000EC500000}"/>
    <cellStyle name="Normal 2 3 2 3 3 4" xfId="21111" xr:uid="{00000000-0005-0000-0000-0000ED500000}"/>
    <cellStyle name="Normal 2 3 2 3 3 4 2" xfId="21112" xr:uid="{00000000-0005-0000-0000-0000EE500000}"/>
    <cellStyle name="Normal 2 3 2 3 3 5" xfId="21113" xr:uid="{00000000-0005-0000-0000-0000EF500000}"/>
    <cellStyle name="Normal 2 3 2 3 3 5 2" xfId="21114" xr:uid="{00000000-0005-0000-0000-0000F0500000}"/>
    <cellStyle name="Normal 2 3 2 3 3 6" xfId="21115" xr:uid="{00000000-0005-0000-0000-0000F1500000}"/>
    <cellStyle name="Normal 2 3 2 3 3 6 2" xfId="21116" xr:uid="{00000000-0005-0000-0000-0000F2500000}"/>
    <cellStyle name="Normal 2 3 2 3 3 7" xfId="21117" xr:uid="{00000000-0005-0000-0000-0000F3500000}"/>
    <cellStyle name="Normal 2 3 2 3 3 7 2" xfId="21118" xr:uid="{00000000-0005-0000-0000-0000F4500000}"/>
    <cellStyle name="Normal 2 3 2 3 3 8" xfId="21119" xr:uid="{00000000-0005-0000-0000-0000F5500000}"/>
    <cellStyle name="Normal 2 3 2 3 3 8 2" xfId="21120" xr:uid="{00000000-0005-0000-0000-0000F6500000}"/>
    <cellStyle name="Normal 2 3 2 3 3 9" xfId="21121" xr:uid="{00000000-0005-0000-0000-0000F7500000}"/>
    <cellStyle name="Normal 2 3 2 3 3 9 2" xfId="21122" xr:uid="{00000000-0005-0000-0000-0000F8500000}"/>
    <cellStyle name="Normal 2 3 2 3 4" xfId="21123" xr:uid="{00000000-0005-0000-0000-0000F9500000}"/>
    <cellStyle name="Normal 2 3 2 3 4 2" xfId="21124" xr:uid="{00000000-0005-0000-0000-0000FA500000}"/>
    <cellStyle name="Normal 2 3 2 3 5" xfId="21125" xr:uid="{00000000-0005-0000-0000-0000FB500000}"/>
    <cellStyle name="Normal 2 3 2 3 5 2" xfId="21126" xr:uid="{00000000-0005-0000-0000-0000FC500000}"/>
    <cellStyle name="Normal 2 3 2 3 6" xfId="21127" xr:uid="{00000000-0005-0000-0000-0000FD500000}"/>
    <cellStyle name="Normal 2 3 2 3 6 2" xfId="21128" xr:uid="{00000000-0005-0000-0000-0000FE500000}"/>
    <cellStyle name="Normal 2 3 2 3 7" xfId="21129" xr:uid="{00000000-0005-0000-0000-0000FF500000}"/>
    <cellStyle name="Normal 2 3 2 3 7 2" xfId="21130" xr:uid="{00000000-0005-0000-0000-000000510000}"/>
    <cellStyle name="Normal 2 3 2 3 8" xfId="21131" xr:uid="{00000000-0005-0000-0000-000001510000}"/>
    <cellStyle name="Normal 2 3 2 3 8 2" xfId="21132" xr:uid="{00000000-0005-0000-0000-000002510000}"/>
    <cellStyle name="Normal 2 3 2 3 9" xfId="21133" xr:uid="{00000000-0005-0000-0000-000003510000}"/>
    <cellStyle name="Normal 2 3 2 3 9 2" xfId="21134" xr:uid="{00000000-0005-0000-0000-000004510000}"/>
    <cellStyle name="Normal 2 3 2 4" xfId="623" xr:uid="{00000000-0005-0000-0000-000005510000}"/>
    <cellStyle name="Normal 2 3 2 4 10" xfId="21135" xr:uid="{00000000-0005-0000-0000-000006510000}"/>
    <cellStyle name="Normal 2 3 2 4 10 2" xfId="21136" xr:uid="{00000000-0005-0000-0000-000007510000}"/>
    <cellStyle name="Normal 2 3 2 4 11" xfId="21137" xr:uid="{00000000-0005-0000-0000-000008510000}"/>
    <cellStyle name="Normal 2 3 2 4 11 2" xfId="21138" xr:uid="{00000000-0005-0000-0000-000009510000}"/>
    <cellStyle name="Normal 2 3 2 4 12" xfId="21139" xr:uid="{00000000-0005-0000-0000-00000A510000}"/>
    <cellStyle name="Normal 2 3 2 4 12 2" xfId="21140" xr:uid="{00000000-0005-0000-0000-00000B510000}"/>
    <cellStyle name="Normal 2 3 2 4 13" xfId="21141" xr:uid="{00000000-0005-0000-0000-00000C510000}"/>
    <cellStyle name="Normal 2 3 2 4 2" xfId="21142" xr:uid="{00000000-0005-0000-0000-00000D510000}"/>
    <cellStyle name="Normal 2 3 2 4 2 10" xfId="21143" xr:uid="{00000000-0005-0000-0000-00000E510000}"/>
    <cellStyle name="Normal 2 3 2 4 2 10 2" xfId="21144" xr:uid="{00000000-0005-0000-0000-00000F510000}"/>
    <cellStyle name="Normal 2 3 2 4 2 11" xfId="21145" xr:uid="{00000000-0005-0000-0000-000010510000}"/>
    <cellStyle name="Normal 2 3 2 4 2 11 2" xfId="21146" xr:uid="{00000000-0005-0000-0000-000011510000}"/>
    <cellStyle name="Normal 2 3 2 4 2 12" xfId="21147" xr:uid="{00000000-0005-0000-0000-000012510000}"/>
    <cellStyle name="Normal 2 3 2 4 2 2" xfId="21148" xr:uid="{00000000-0005-0000-0000-000013510000}"/>
    <cellStyle name="Normal 2 3 2 4 2 2 10" xfId="21149" xr:uid="{00000000-0005-0000-0000-000014510000}"/>
    <cellStyle name="Normal 2 3 2 4 2 2 10 2" xfId="21150" xr:uid="{00000000-0005-0000-0000-000015510000}"/>
    <cellStyle name="Normal 2 3 2 4 2 2 11" xfId="21151" xr:uid="{00000000-0005-0000-0000-000016510000}"/>
    <cellStyle name="Normal 2 3 2 4 2 2 2" xfId="21152" xr:uid="{00000000-0005-0000-0000-000017510000}"/>
    <cellStyle name="Normal 2 3 2 4 2 2 2 2" xfId="21153" xr:uid="{00000000-0005-0000-0000-000018510000}"/>
    <cellStyle name="Normal 2 3 2 4 2 2 3" xfId="21154" xr:uid="{00000000-0005-0000-0000-000019510000}"/>
    <cellStyle name="Normal 2 3 2 4 2 2 3 2" xfId="21155" xr:uid="{00000000-0005-0000-0000-00001A510000}"/>
    <cellStyle name="Normal 2 3 2 4 2 2 4" xfId="21156" xr:uid="{00000000-0005-0000-0000-00001B510000}"/>
    <cellStyle name="Normal 2 3 2 4 2 2 4 2" xfId="21157" xr:uid="{00000000-0005-0000-0000-00001C510000}"/>
    <cellStyle name="Normal 2 3 2 4 2 2 5" xfId="21158" xr:uid="{00000000-0005-0000-0000-00001D510000}"/>
    <cellStyle name="Normal 2 3 2 4 2 2 5 2" xfId="21159" xr:uid="{00000000-0005-0000-0000-00001E510000}"/>
    <cellStyle name="Normal 2 3 2 4 2 2 6" xfId="21160" xr:uid="{00000000-0005-0000-0000-00001F510000}"/>
    <cellStyle name="Normal 2 3 2 4 2 2 6 2" xfId="21161" xr:uid="{00000000-0005-0000-0000-000020510000}"/>
    <cellStyle name="Normal 2 3 2 4 2 2 7" xfId="21162" xr:uid="{00000000-0005-0000-0000-000021510000}"/>
    <cellStyle name="Normal 2 3 2 4 2 2 7 2" xfId="21163" xr:uid="{00000000-0005-0000-0000-000022510000}"/>
    <cellStyle name="Normal 2 3 2 4 2 2 8" xfId="21164" xr:uid="{00000000-0005-0000-0000-000023510000}"/>
    <cellStyle name="Normal 2 3 2 4 2 2 8 2" xfId="21165" xr:uid="{00000000-0005-0000-0000-000024510000}"/>
    <cellStyle name="Normal 2 3 2 4 2 2 9" xfId="21166" xr:uid="{00000000-0005-0000-0000-000025510000}"/>
    <cellStyle name="Normal 2 3 2 4 2 2 9 2" xfId="21167" xr:uid="{00000000-0005-0000-0000-000026510000}"/>
    <cellStyle name="Normal 2 3 2 4 2 3" xfId="21168" xr:uid="{00000000-0005-0000-0000-000027510000}"/>
    <cellStyle name="Normal 2 3 2 4 2 3 2" xfId="21169" xr:uid="{00000000-0005-0000-0000-000028510000}"/>
    <cellStyle name="Normal 2 3 2 4 2 4" xfId="21170" xr:uid="{00000000-0005-0000-0000-000029510000}"/>
    <cellStyle name="Normal 2 3 2 4 2 4 2" xfId="21171" xr:uid="{00000000-0005-0000-0000-00002A510000}"/>
    <cellStyle name="Normal 2 3 2 4 2 5" xfId="21172" xr:uid="{00000000-0005-0000-0000-00002B510000}"/>
    <cellStyle name="Normal 2 3 2 4 2 5 2" xfId="21173" xr:uid="{00000000-0005-0000-0000-00002C510000}"/>
    <cellStyle name="Normal 2 3 2 4 2 6" xfId="21174" xr:uid="{00000000-0005-0000-0000-00002D510000}"/>
    <cellStyle name="Normal 2 3 2 4 2 6 2" xfId="21175" xr:uid="{00000000-0005-0000-0000-00002E510000}"/>
    <cellStyle name="Normal 2 3 2 4 2 7" xfId="21176" xr:uid="{00000000-0005-0000-0000-00002F510000}"/>
    <cellStyle name="Normal 2 3 2 4 2 7 2" xfId="21177" xr:uid="{00000000-0005-0000-0000-000030510000}"/>
    <cellStyle name="Normal 2 3 2 4 2 8" xfId="21178" xr:uid="{00000000-0005-0000-0000-000031510000}"/>
    <cellStyle name="Normal 2 3 2 4 2 8 2" xfId="21179" xr:uid="{00000000-0005-0000-0000-000032510000}"/>
    <cellStyle name="Normal 2 3 2 4 2 9" xfId="21180" xr:uid="{00000000-0005-0000-0000-000033510000}"/>
    <cellStyle name="Normal 2 3 2 4 2 9 2" xfId="21181" xr:uid="{00000000-0005-0000-0000-000034510000}"/>
    <cellStyle name="Normal 2 3 2 4 3" xfId="21182" xr:uid="{00000000-0005-0000-0000-000035510000}"/>
    <cellStyle name="Normal 2 3 2 4 3 10" xfId="21183" xr:uid="{00000000-0005-0000-0000-000036510000}"/>
    <cellStyle name="Normal 2 3 2 4 3 10 2" xfId="21184" xr:uid="{00000000-0005-0000-0000-000037510000}"/>
    <cellStyle name="Normal 2 3 2 4 3 11" xfId="21185" xr:uid="{00000000-0005-0000-0000-000038510000}"/>
    <cellStyle name="Normal 2 3 2 4 3 2" xfId="21186" xr:uid="{00000000-0005-0000-0000-000039510000}"/>
    <cellStyle name="Normal 2 3 2 4 3 2 2" xfId="21187" xr:uid="{00000000-0005-0000-0000-00003A510000}"/>
    <cellStyle name="Normal 2 3 2 4 3 3" xfId="21188" xr:uid="{00000000-0005-0000-0000-00003B510000}"/>
    <cellStyle name="Normal 2 3 2 4 3 3 2" xfId="21189" xr:uid="{00000000-0005-0000-0000-00003C510000}"/>
    <cellStyle name="Normal 2 3 2 4 3 4" xfId="21190" xr:uid="{00000000-0005-0000-0000-00003D510000}"/>
    <cellStyle name="Normal 2 3 2 4 3 4 2" xfId="21191" xr:uid="{00000000-0005-0000-0000-00003E510000}"/>
    <cellStyle name="Normal 2 3 2 4 3 5" xfId="21192" xr:uid="{00000000-0005-0000-0000-00003F510000}"/>
    <cellStyle name="Normal 2 3 2 4 3 5 2" xfId="21193" xr:uid="{00000000-0005-0000-0000-000040510000}"/>
    <cellStyle name="Normal 2 3 2 4 3 6" xfId="21194" xr:uid="{00000000-0005-0000-0000-000041510000}"/>
    <cellStyle name="Normal 2 3 2 4 3 6 2" xfId="21195" xr:uid="{00000000-0005-0000-0000-000042510000}"/>
    <cellStyle name="Normal 2 3 2 4 3 7" xfId="21196" xr:uid="{00000000-0005-0000-0000-000043510000}"/>
    <cellStyle name="Normal 2 3 2 4 3 7 2" xfId="21197" xr:uid="{00000000-0005-0000-0000-000044510000}"/>
    <cellStyle name="Normal 2 3 2 4 3 8" xfId="21198" xr:uid="{00000000-0005-0000-0000-000045510000}"/>
    <cellStyle name="Normal 2 3 2 4 3 8 2" xfId="21199" xr:uid="{00000000-0005-0000-0000-000046510000}"/>
    <cellStyle name="Normal 2 3 2 4 3 9" xfId="21200" xr:uid="{00000000-0005-0000-0000-000047510000}"/>
    <cellStyle name="Normal 2 3 2 4 3 9 2" xfId="21201" xr:uid="{00000000-0005-0000-0000-000048510000}"/>
    <cellStyle name="Normal 2 3 2 4 4" xfId="21202" xr:uid="{00000000-0005-0000-0000-000049510000}"/>
    <cellStyle name="Normal 2 3 2 4 4 2" xfId="21203" xr:uid="{00000000-0005-0000-0000-00004A510000}"/>
    <cellStyle name="Normal 2 3 2 4 5" xfId="21204" xr:uid="{00000000-0005-0000-0000-00004B510000}"/>
    <cellStyle name="Normal 2 3 2 4 5 2" xfId="21205" xr:uid="{00000000-0005-0000-0000-00004C510000}"/>
    <cellStyle name="Normal 2 3 2 4 6" xfId="21206" xr:uid="{00000000-0005-0000-0000-00004D510000}"/>
    <cellStyle name="Normal 2 3 2 4 6 2" xfId="21207" xr:uid="{00000000-0005-0000-0000-00004E510000}"/>
    <cellStyle name="Normal 2 3 2 4 7" xfId="21208" xr:uid="{00000000-0005-0000-0000-00004F510000}"/>
    <cellStyle name="Normal 2 3 2 4 7 2" xfId="21209" xr:uid="{00000000-0005-0000-0000-000050510000}"/>
    <cellStyle name="Normal 2 3 2 4 8" xfId="21210" xr:uid="{00000000-0005-0000-0000-000051510000}"/>
    <cellStyle name="Normal 2 3 2 4 8 2" xfId="21211" xr:uid="{00000000-0005-0000-0000-000052510000}"/>
    <cellStyle name="Normal 2 3 2 4 9" xfId="21212" xr:uid="{00000000-0005-0000-0000-000053510000}"/>
    <cellStyle name="Normal 2 3 2 4 9 2" xfId="21213" xr:uid="{00000000-0005-0000-0000-000054510000}"/>
    <cellStyle name="Normal 2 3 2 5" xfId="624" xr:uid="{00000000-0005-0000-0000-000055510000}"/>
    <cellStyle name="Normal 2 3 2 5 10" xfId="21214" xr:uid="{00000000-0005-0000-0000-000056510000}"/>
    <cellStyle name="Normal 2 3 2 5 10 2" xfId="21215" xr:uid="{00000000-0005-0000-0000-000057510000}"/>
    <cellStyle name="Normal 2 3 2 5 11" xfId="21216" xr:uid="{00000000-0005-0000-0000-000058510000}"/>
    <cellStyle name="Normal 2 3 2 5 11 2" xfId="21217" xr:uid="{00000000-0005-0000-0000-000059510000}"/>
    <cellStyle name="Normal 2 3 2 5 12" xfId="21218" xr:uid="{00000000-0005-0000-0000-00005A510000}"/>
    <cellStyle name="Normal 2 3 2 5 12 2" xfId="21219" xr:uid="{00000000-0005-0000-0000-00005B510000}"/>
    <cellStyle name="Normal 2 3 2 5 13" xfId="21220" xr:uid="{00000000-0005-0000-0000-00005C510000}"/>
    <cellStyle name="Normal 2 3 2 5 2" xfId="21221" xr:uid="{00000000-0005-0000-0000-00005D510000}"/>
    <cellStyle name="Normal 2 3 2 5 2 10" xfId="21222" xr:uid="{00000000-0005-0000-0000-00005E510000}"/>
    <cellStyle name="Normal 2 3 2 5 2 10 2" xfId="21223" xr:uid="{00000000-0005-0000-0000-00005F510000}"/>
    <cellStyle name="Normal 2 3 2 5 2 11" xfId="21224" xr:uid="{00000000-0005-0000-0000-000060510000}"/>
    <cellStyle name="Normal 2 3 2 5 2 11 2" xfId="21225" xr:uid="{00000000-0005-0000-0000-000061510000}"/>
    <cellStyle name="Normal 2 3 2 5 2 12" xfId="21226" xr:uid="{00000000-0005-0000-0000-000062510000}"/>
    <cellStyle name="Normal 2 3 2 5 2 2" xfId="21227" xr:uid="{00000000-0005-0000-0000-000063510000}"/>
    <cellStyle name="Normal 2 3 2 5 2 2 10" xfId="21228" xr:uid="{00000000-0005-0000-0000-000064510000}"/>
    <cellStyle name="Normal 2 3 2 5 2 2 10 2" xfId="21229" xr:uid="{00000000-0005-0000-0000-000065510000}"/>
    <cellStyle name="Normal 2 3 2 5 2 2 11" xfId="21230" xr:uid="{00000000-0005-0000-0000-000066510000}"/>
    <cellStyle name="Normal 2 3 2 5 2 2 2" xfId="21231" xr:uid="{00000000-0005-0000-0000-000067510000}"/>
    <cellStyle name="Normal 2 3 2 5 2 2 2 2" xfId="21232" xr:uid="{00000000-0005-0000-0000-000068510000}"/>
    <cellStyle name="Normal 2 3 2 5 2 2 3" xfId="21233" xr:uid="{00000000-0005-0000-0000-000069510000}"/>
    <cellStyle name="Normal 2 3 2 5 2 2 3 2" xfId="21234" xr:uid="{00000000-0005-0000-0000-00006A510000}"/>
    <cellStyle name="Normal 2 3 2 5 2 2 4" xfId="21235" xr:uid="{00000000-0005-0000-0000-00006B510000}"/>
    <cellStyle name="Normal 2 3 2 5 2 2 4 2" xfId="21236" xr:uid="{00000000-0005-0000-0000-00006C510000}"/>
    <cellStyle name="Normal 2 3 2 5 2 2 5" xfId="21237" xr:uid="{00000000-0005-0000-0000-00006D510000}"/>
    <cellStyle name="Normal 2 3 2 5 2 2 5 2" xfId="21238" xr:uid="{00000000-0005-0000-0000-00006E510000}"/>
    <cellStyle name="Normal 2 3 2 5 2 2 6" xfId="21239" xr:uid="{00000000-0005-0000-0000-00006F510000}"/>
    <cellStyle name="Normal 2 3 2 5 2 2 6 2" xfId="21240" xr:uid="{00000000-0005-0000-0000-000070510000}"/>
    <cellStyle name="Normal 2 3 2 5 2 2 7" xfId="21241" xr:uid="{00000000-0005-0000-0000-000071510000}"/>
    <cellStyle name="Normal 2 3 2 5 2 2 7 2" xfId="21242" xr:uid="{00000000-0005-0000-0000-000072510000}"/>
    <cellStyle name="Normal 2 3 2 5 2 2 8" xfId="21243" xr:uid="{00000000-0005-0000-0000-000073510000}"/>
    <cellStyle name="Normal 2 3 2 5 2 2 8 2" xfId="21244" xr:uid="{00000000-0005-0000-0000-000074510000}"/>
    <cellStyle name="Normal 2 3 2 5 2 2 9" xfId="21245" xr:uid="{00000000-0005-0000-0000-000075510000}"/>
    <cellStyle name="Normal 2 3 2 5 2 2 9 2" xfId="21246" xr:uid="{00000000-0005-0000-0000-000076510000}"/>
    <cellStyle name="Normal 2 3 2 5 2 3" xfId="21247" xr:uid="{00000000-0005-0000-0000-000077510000}"/>
    <cellStyle name="Normal 2 3 2 5 2 3 2" xfId="21248" xr:uid="{00000000-0005-0000-0000-000078510000}"/>
    <cellStyle name="Normal 2 3 2 5 2 4" xfId="21249" xr:uid="{00000000-0005-0000-0000-000079510000}"/>
    <cellStyle name="Normal 2 3 2 5 2 4 2" xfId="21250" xr:uid="{00000000-0005-0000-0000-00007A510000}"/>
    <cellStyle name="Normal 2 3 2 5 2 5" xfId="21251" xr:uid="{00000000-0005-0000-0000-00007B510000}"/>
    <cellStyle name="Normal 2 3 2 5 2 5 2" xfId="21252" xr:uid="{00000000-0005-0000-0000-00007C510000}"/>
    <cellStyle name="Normal 2 3 2 5 2 6" xfId="21253" xr:uid="{00000000-0005-0000-0000-00007D510000}"/>
    <cellStyle name="Normal 2 3 2 5 2 6 2" xfId="21254" xr:uid="{00000000-0005-0000-0000-00007E510000}"/>
    <cellStyle name="Normal 2 3 2 5 2 7" xfId="21255" xr:uid="{00000000-0005-0000-0000-00007F510000}"/>
    <cellStyle name="Normal 2 3 2 5 2 7 2" xfId="21256" xr:uid="{00000000-0005-0000-0000-000080510000}"/>
    <cellStyle name="Normal 2 3 2 5 2 8" xfId="21257" xr:uid="{00000000-0005-0000-0000-000081510000}"/>
    <cellStyle name="Normal 2 3 2 5 2 8 2" xfId="21258" xr:uid="{00000000-0005-0000-0000-000082510000}"/>
    <cellStyle name="Normal 2 3 2 5 2 9" xfId="21259" xr:uid="{00000000-0005-0000-0000-000083510000}"/>
    <cellStyle name="Normal 2 3 2 5 2 9 2" xfId="21260" xr:uid="{00000000-0005-0000-0000-000084510000}"/>
    <cellStyle name="Normal 2 3 2 5 3" xfId="21261" xr:uid="{00000000-0005-0000-0000-000085510000}"/>
    <cellStyle name="Normal 2 3 2 5 3 10" xfId="21262" xr:uid="{00000000-0005-0000-0000-000086510000}"/>
    <cellStyle name="Normal 2 3 2 5 3 10 2" xfId="21263" xr:uid="{00000000-0005-0000-0000-000087510000}"/>
    <cellStyle name="Normal 2 3 2 5 3 11" xfId="21264" xr:uid="{00000000-0005-0000-0000-000088510000}"/>
    <cellStyle name="Normal 2 3 2 5 3 2" xfId="21265" xr:uid="{00000000-0005-0000-0000-000089510000}"/>
    <cellStyle name="Normal 2 3 2 5 3 2 2" xfId="21266" xr:uid="{00000000-0005-0000-0000-00008A510000}"/>
    <cellStyle name="Normal 2 3 2 5 3 3" xfId="21267" xr:uid="{00000000-0005-0000-0000-00008B510000}"/>
    <cellStyle name="Normal 2 3 2 5 3 3 2" xfId="21268" xr:uid="{00000000-0005-0000-0000-00008C510000}"/>
    <cellStyle name="Normal 2 3 2 5 3 4" xfId="21269" xr:uid="{00000000-0005-0000-0000-00008D510000}"/>
    <cellStyle name="Normal 2 3 2 5 3 4 2" xfId="21270" xr:uid="{00000000-0005-0000-0000-00008E510000}"/>
    <cellStyle name="Normal 2 3 2 5 3 5" xfId="21271" xr:uid="{00000000-0005-0000-0000-00008F510000}"/>
    <cellStyle name="Normal 2 3 2 5 3 5 2" xfId="21272" xr:uid="{00000000-0005-0000-0000-000090510000}"/>
    <cellStyle name="Normal 2 3 2 5 3 6" xfId="21273" xr:uid="{00000000-0005-0000-0000-000091510000}"/>
    <cellStyle name="Normal 2 3 2 5 3 6 2" xfId="21274" xr:uid="{00000000-0005-0000-0000-000092510000}"/>
    <cellStyle name="Normal 2 3 2 5 3 7" xfId="21275" xr:uid="{00000000-0005-0000-0000-000093510000}"/>
    <cellStyle name="Normal 2 3 2 5 3 7 2" xfId="21276" xr:uid="{00000000-0005-0000-0000-000094510000}"/>
    <cellStyle name="Normal 2 3 2 5 3 8" xfId="21277" xr:uid="{00000000-0005-0000-0000-000095510000}"/>
    <cellStyle name="Normal 2 3 2 5 3 8 2" xfId="21278" xr:uid="{00000000-0005-0000-0000-000096510000}"/>
    <cellStyle name="Normal 2 3 2 5 3 9" xfId="21279" xr:uid="{00000000-0005-0000-0000-000097510000}"/>
    <cellStyle name="Normal 2 3 2 5 3 9 2" xfId="21280" xr:uid="{00000000-0005-0000-0000-000098510000}"/>
    <cellStyle name="Normal 2 3 2 5 4" xfId="21281" xr:uid="{00000000-0005-0000-0000-000099510000}"/>
    <cellStyle name="Normal 2 3 2 5 4 2" xfId="21282" xr:uid="{00000000-0005-0000-0000-00009A510000}"/>
    <cellStyle name="Normal 2 3 2 5 5" xfId="21283" xr:uid="{00000000-0005-0000-0000-00009B510000}"/>
    <cellStyle name="Normal 2 3 2 5 5 2" xfId="21284" xr:uid="{00000000-0005-0000-0000-00009C510000}"/>
    <cellStyle name="Normal 2 3 2 5 6" xfId="21285" xr:uid="{00000000-0005-0000-0000-00009D510000}"/>
    <cellStyle name="Normal 2 3 2 5 6 2" xfId="21286" xr:uid="{00000000-0005-0000-0000-00009E510000}"/>
    <cellStyle name="Normal 2 3 2 5 7" xfId="21287" xr:uid="{00000000-0005-0000-0000-00009F510000}"/>
    <cellStyle name="Normal 2 3 2 5 7 2" xfId="21288" xr:uid="{00000000-0005-0000-0000-0000A0510000}"/>
    <cellStyle name="Normal 2 3 2 5 8" xfId="21289" xr:uid="{00000000-0005-0000-0000-0000A1510000}"/>
    <cellStyle name="Normal 2 3 2 5 8 2" xfId="21290" xr:uid="{00000000-0005-0000-0000-0000A2510000}"/>
    <cellStyle name="Normal 2 3 2 5 9" xfId="21291" xr:uid="{00000000-0005-0000-0000-0000A3510000}"/>
    <cellStyle name="Normal 2 3 2 5 9 2" xfId="21292" xr:uid="{00000000-0005-0000-0000-0000A4510000}"/>
    <cellStyle name="Normal 2 3 2 6" xfId="625" xr:uid="{00000000-0005-0000-0000-0000A5510000}"/>
    <cellStyle name="Normal 2 3 2 6 10" xfId="21293" xr:uid="{00000000-0005-0000-0000-0000A6510000}"/>
    <cellStyle name="Normal 2 3 2 6 10 2" xfId="21294" xr:uid="{00000000-0005-0000-0000-0000A7510000}"/>
    <cellStyle name="Normal 2 3 2 6 11" xfId="21295" xr:uid="{00000000-0005-0000-0000-0000A8510000}"/>
    <cellStyle name="Normal 2 3 2 6 11 2" xfId="21296" xr:uid="{00000000-0005-0000-0000-0000A9510000}"/>
    <cellStyle name="Normal 2 3 2 6 12" xfId="21297" xr:uid="{00000000-0005-0000-0000-0000AA510000}"/>
    <cellStyle name="Normal 2 3 2 6 12 2" xfId="21298" xr:uid="{00000000-0005-0000-0000-0000AB510000}"/>
    <cellStyle name="Normal 2 3 2 6 13" xfId="21299" xr:uid="{00000000-0005-0000-0000-0000AC510000}"/>
    <cellStyle name="Normal 2 3 2 6 2" xfId="21300" xr:uid="{00000000-0005-0000-0000-0000AD510000}"/>
    <cellStyle name="Normal 2 3 2 6 2 10" xfId="21301" xr:uid="{00000000-0005-0000-0000-0000AE510000}"/>
    <cellStyle name="Normal 2 3 2 6 2 10 2" xfId="21302" xr:uid="{00000000-0005-0000-0000-0000AF510000}"/>
    <cellStyle name="Normal 2 3 2 6 2 11" xfId="21303" xr:uid="{00000000-0005-0000-0000-0000B0510000}"/>
    <cellStyle name="Normal 2 3 2 6 2 11 2" xfId="21304" xr:uid="{00000000-0005-0000-0000-0000B1510000}"/>
    <cellStyle name="Normal 2 3 2 6 2 12" xfId="21305" xr:uid="{00000000-0005-0000-0000-0000B2510000}"/>
    <cellStyle name="Normal 2 3 2 6 2 2" xfId="21306" xr:uid="{00000000-0005-0000-0000-0000B3510000}"/>
    <cellStyle name="Normal 2 3 2 6 2 2 10" xfId="21307" xr:uid="{00000000-0005-0000-0000-0000B4510000}"/>
    <cellStyle name="Normal 2 3 2 6 2 2 10 2" xfId="21308" xr:uid="{00000000-0005-0000-0000-0000B5510000}"/>
    <cellStyle name="Normal 2 3 2 6 2 2 11" xfId="21309" xr:uid="{00000000-0005-0000-0000-0000B6510000}"/>
    <cellStyle name="Normal 2 3 2 6 2 2 2" xfId="21310" xr:uid="{00000000-0005-0000-0000-0000B7510000}"/>
    <cellStyle name="Normal 2 3 2 6 2 2 2 2" xfId="21311" xr:uid="{00000000-0005-0000-0000-0000B8510000}"/>
    <cellStyle name="Normal 2 3 2 6 2 2 3" xfId="21312" xr:uid="{00000000-0005-0000-0000-0000B9510000}"/>
    <cellStyle name="Normal 2 3 2 6 2 2 3 2" xfId="21313" xr:uid="{00000000-0005-0000-0000-0000BA510000}"/>
    <cellStyle name="Normal 2 3 2 6 2 2 4" xfId="21314" xr:uid="{00000000-0005-0000-0000-0000BB510000}"/>
    <cellStyle name="Normal 2 3 2 6 2 2 4 2" xfId="21315" xr:uid="{00000000-0005-0000-0000-0000BC510000}"/>
    <cellStyle name="Normal 2 3 2 6 2 2 5" xfId="21316" xr:uid="{00000000-0005-0000-0000-0000BD510000}"/>
    <cellStyle name="Normal 2 3 2 6 2 2 5 2" xfId="21317" xr:uid="{00000000-0005-0000-0000-0000BE510000}"/>
    <cellStyle name="Normal 2 3 2 6 2 2 6" xfId="21318" xr:uid="{00000000-0005-0000-0000-0000BF510000}"/>
    <cellStyle name="Normal 2 3 2 6 2 2 6 2" xfId="21319" xr:uid="{00000000-0005-0000-0000-0000C0510000}"/>
    <cellStyle name="Normal 2 3 2 6 2 2 7" xfId="21320" xr:uid="{00000000-0005-0000-0000-0000C1510000}"/>
    <cellStyle name="Normal 2 3 2 6 2 2 7 2" xfId="21321" xr:uid="{00000000-0005-0000-0000-0000C2510000}"/>
    <cellStyle name="Normal 2 3 2 6 2 2 8" xfId="21322" xr:uid="{00000000-0005-0000-0000-0000C3510000}"/>
    <cellStyle name="Normal 2 3 2 6 2 2 8 2" xfId="21323" xr:uid="{00000000-0005-0000-0000-0000C4510000}"/>
    <cellStyle name="Normal 2 3 2 6 2 2 9" xfId="21324" xr:uid="{00000000-0005-0000-0000-0000C5510000}"/>
    <cellStyle name="Normal 2 3 2 6 2 2 9 2" xfId="21325" xr:uid="{00000000-0005-0000-0000-0000C6510000}"/>
    <cellStyle name="Normal 2 3 2 6 2 3" xfId="21326" xr:uid="{00000000-0005-0000-0000-0000C7510000}"/>
    <cellStyle name="Normal 2 3 2 6 2 3 2" xfId="21327" xr:uid="{00000000-0005-0000-0000-0000C8510000}"/>
    <cellStyle name="Normal 2 3 2 6 2 4" xfId="21328" xr:uid="{00000000-0005-0000-0000-0000C9510000}"/>
    <cellStyle name="Normal 2 3 2 6 2 4 2" xfId="21329" xr:uid="{00000000-0005-0000-0000-0000CA510000}"/>
    <cellStyle name="Normal 2 3 2 6 2 5" xfId="21330" xr:uid="{00000000-0005-0000-0000-0000CB510000}"/>
    <cellStyle name="Normal 2 3 2 6 2 5 2" xfId="21331" xr:uid="{00000000-0005-0000-0000-0000CC510000}"/>
    <cellStyle name="Normal 2 3 2 6 2 6" xfId="21332" xr:uid="{00000000-0005-0000-0000-0000CD510000}"/>
    <cellStyle name="Normal 2 3 2 6 2 6 2" xfId="21333" xr:uid="{00000000-0005-0000-0000-0000CE510000}"/>
    <cellStyle name="Normal 2 3 2 6 2 7" xfId="21334" xr:uid="{00000000-0005-0000-0000-0000CF510000}"/>
    <cellStyle name="Normal 2 3 2 6 2 7 2" xfId="21335" xr:uid="{00000000-0005-0000-0000-0000D0510000}"/>
    <cellStyle name="Normal 2 3 2 6 2 8" xfId="21336" xr:uid="{00000000-0005-0000-0000-0000D1510000}"/>
    <cellStyle name="Normal 2 3 2 6 2 8 2" xfId="21337" xr:uid="{00000000-0005-0000-0000-0000D2510000}"/>
    <cellStyle name="Normal 2 3 2 6 2 9" xfId="21338" xr:uid="{00000000-0005-0000-0000-0000D3510000}"/>
    <cellStyle name="Normal 2 3 2 6 2 9 2" xfId="21339" xr:uid="{00000000-0005-0000-0000-0000D4510000}"/>
    <cellStyle name="Normal 2 3 2 6 3" xfId="21340" xr:uid="{00000000-0005-0000-0000-0000D5510000}"/>
    <cellStyle name="Normal 2 3 2 6 3 10" xfId="21341" xr:uid="{00000000-0005-0000-0000-0000D6510000}"/>
    <cellStyle name="Normal 2 3 2 6 3 10 2" xfId="21342" xr:uid="{00000000-0005-0000-0000-0000D7510000}"/>
    <cellStyle name="Normal 2 3 2 6 3 11" xfId="21343" xr:uid="{00000000-0005-0000-0000-0000D8510000}"/>
    <cellStyle name="Normal 2 3 2 6 3 2" xfId="21344" xr:uid="{00000000-0005-0000-0000-0000D9510000}"/>
    <cellStyle name="Normal 2 3 2 6 3 2 2" xfId="21345" xr:uid="{00000000-0005-0000-0000-0000DA510000}"/>
    <cellStyle name="Normal 2 3 2 6 3 3" xfId="21346" xr:uid="{00000000-0005-0000-0000-0000DB510000}"/>
    <cellStyle name="Normal 2 3 2 6 3 3 2" xfId="21347" xr:uid="{00000000-0005-0000-0000-0000DC510000}"/>
    <cellStyle name="Normal 2 3 2 6 3 4" xfId="21348" xr:uid="{00000000-0005-0000-0000-0000DD510000}"/>
    <cellStyle name="Normal 2 3 2 6 3 4 2" xfId="21349" xr:uid="{00000000-0005-0000-0000-0000DE510000}"/>
    <cellStyle name="Normal 2 3 2 6 3 5" xfId="21350" xr:uid="{00000000-0005-0000-0000-0000DF510000}"/>
    <cellStyle name="Normal 2 3 2 6 3 5 2" xfId="21351" xr:uid="{00000000-0005-0000-0000-0000E0510000}"/>
    <cellStyle name="Normal 2 3 2 6 3 6" xfId="21352" xr:uid="{00000000-0005-0000-0000-0000E1510000}"/>
    <cellStyle name="Normal 2 3 2 6 3 6 2" xfId="21353" xr:uid="{00000000-0005-0000-0000-0000E2510000}"/>
    <cellStyle name="Normal 2 3 2 6 3 7" xfId="21354" xr:uid="{00000000-0005-0000-0000-0000E3510000}"/>
    <cellStyle name="Normal 2 3 2 6 3 7 2" xfId="21355" xr:uid="{00000000-0005-0000-0000-0000E4510000}"/>
    <cellStyle name="Normal 2 3 2 6 3 8" xfId="21356" xr:uid="{00000000-0005-0000-0000-0000E5510000}"/>
    <cellStyle name="Normal 2 3 2 6 3 8 2" xfId="21357" xr:uid="{00000000-0005-0000-0000-0000E6510000}"/>
    <cellStyle name="Normal 2 3 2 6 3 9" xfId="21358" xr:uid="{00000000-0005-0000-0000-0000E7510000}"/>
    <cellStyle name="Normal 2 3 2 6 3 9 2" xfId="21359" xr:uid="{00000000-0005-0000-0000-0000E8510000}"/>
    <cellStyle name="Normal 2 3 2 6 4" xfId="21360" xr:uid="{00000000-0005-0000-0000-0000E9510000}"/>
    <cellStyle name="Normal 2 3 2 6 4 2" xfId="21361" xr:uid="{00000000-0005-0000-0000-0000EA510000}"/>
    <cellStyle name="Normal 2 3 2 6 5" xfId="21362" xr:uid="{00000000-0005-0000-0000-0000EB510000}"/>
    <cellStyle name="Normal 2 3 2 6 5 2" xfId="21363" xr:uid="{00000000-0005-0000-0000-0000EC510000}"/>
    <cellStyle name="Normal 2 3 2 6 6" xfId="21364" xr:uid="{00000000-0005-0000-0000-0000ED510000}"/>
    <cellStyle name="Normal 2 3 2 6 6 2" xfId="21365" xr:uid="{00000000-0005-0000-0000-0000EE510000}"/>
    <cellStyle name="Normal 2 3 2 6 7" xfId="21366" xr:uid="{00000000-0005-0000-0000-0000EF510000}"/>
    <cellStyle name="Normal 2 3 2 6 7 2" xfId="21367" xr:uid="{00000000-0005-0000-0000-0000F0510000}"/>
    <cellStyle name="Normal 2 3 2 6 8" xfId="21368" xr:uid="{00000000-0005-0000-0000-0000F1510000}"/>
    <cellStyle name="Normal 2 3 2 6 8 2" xfId="21369" xr:uid="{00000000-0005-0000-0000-0000F2510000}"/>
    <cellStyle name="Normal 2 3 2 6 9" xfId="21370" xr:uid="{00000000-0005-0000-0000-0000F3510000}"/>
    <cellStyle name="Normal 2 3 2 6 9 2" xfId="21371" xr:uid="{00000000-0005-0000-0000-0000F4510000}"/>
    <cellStyle name="Normal 2 3 2 7" xfId="626" xr:uid="{00000000-0005-0000-0000-0000F5510000}"/>
    <cellStyle name="Normal 2 3 2 7 10" xfId="21372" xr:uid="{00000000-0005-0000-0000-0000F6510000}"/>
    <cellStyle name="Normal 2 3 2 7 10 2" xfId="21373" xr:uid="{00000000-0005-0000-0000-0000F7510000}"/>
    <cellStyle name="Normal 2 3 2 7 11" xfId="21374" xr:uid="{00000000-0005-0000-0000-0000F8510000}"/>
    <cellStyle name="Normal 2 3 2 7 11 2" xfId="21375" xr:uid="{00000000-0005-0000-0000-0000F9510000}"/>
    <cellStyle name="Normal 2 3 2 7 12" xfId="21376" xr:uid="{00000000-0005-0000-0000-0000FA510000}"/>
    <cellStyle name="Normal 2 3 2 7 12 2" xfId="21377" xr:uid="{00000000-0005-0000-0000-0000FB510000}"/>
    <cellStyle name="Normal 2 3 2 7 13" xfId="21378" xr:uid="{00000000-0005-0000-0000-0000FC510000}"/>
    <cellStyle name="Normal 2 3 2 7 2" xfId="21379" xr:uid="{00000000-0005-0000-0000-0000FD510000}"/>
    <cellStyle name="Normal 2 3 2 7 2 10" xfId="21380" xr:uid="{00000000-0005-0000-0000-0000FE510000}"/>
    <cellStyle name="Normal 2 3 2 7 2 10 2" xfId="21381" xr:uid="{00000000-0005-0000-0000-0000FF510000}"/>
    <cellStyle name="Normal 2 3 2 7 2 11" xfId="21382" xr:uid="{00000000-0005-0000-0000-000000520000}"/>
    <cellStyle name="Normal 2 3 2 7 2 11 2" xfId="21383" xr:uid="{00000000-0005-0000-0000-000001520000}"/>
    <cellStyle name="Normal 2 3 2 7 2 12" xfId="21384" xr:uid="{00000000-0005-0000-0000-000002520000}"/>
    <cellStyle name="Normal 2 3 2 7 2 2" xfId="21385" xr:uid="{00000000-0005-0000-0000-000003520000}"/>
    <cellStyle name="Normal 2 3 2 7 2 2 10" xfId="21386" xr:uid="{00000000-0005-0000-0000-000004520000}"/>
    <cellStyle name="Normal 2 3 2 7 2 2 10 2" xfId="21387" xr:uid="{00000000-0005-0000-0000-000005520000}"/>
    <cellStyle name="Normal 2 3 2 7 2 2 11" xfId="21388" xr:uid="{00000000-0005-0000-0000-000006520000}"/>
    <cellStyle name="Normal 2 3 2 7 2 2 2" xfId="21389" xr:uid="{00000000-0005-0000-0000-000007520000}"/>
    <cellStyle name="Normal 2 3 2 7 2 2 2 2" xfId="21390" xr:uid="{00000000-0005-0000-0000-000008520000}"/>
    <cellStyle name="Normal 2 3 2 7 2 2 3" xfId="21391" xr:uid="{00000000-0005-0000-0000-000009520000}"/>
    <cellStyle name="Normal 2 3 2 7 2 2 3 2" xfId="21392" xr:uid="{00000000-0005-0000-0000-00000A520000}"/>
    <cellStyle name="Normal 2 3 2 7 2 2 4" xfId="21393" xr:uid="{00000000-0005-0000-0000-00000B520000}"/>
    <cellStyle name="Normal 2 3 2 7 2 2 4 2" xfId="21394" xr:uid="{00000000-0005-0000-0000-00000C520000}"/>
    <cellStyle name="Normal 2 3 2 7 2 2 5" xfId="21395" xr:uid="{00000000-0005-0000-0000-00000D520000}"/>
    <cellStyle name="Normal 2 3 2 7 2 2 5 2" xfId="21396" xr:uid="{00000000-0005-0000-0000-00000E520000}"/>
    <cellStyle name="Normal 2 3 2 7 2 2 6" xfId="21397" xr:uid="{00000000-0005-0000-0000-00000F520000}"/>
    <cellStyle name="Normal 2 3 2 7 2 2 6 2" xfId="21398" xr:uid="{00000000-0005-0000-0000-000010520000}"/>
    <cellStyle name="Normal 2 3 2 7 2 2 7" xfId="21399" xr:uid="{00000000-0005-0000-0000-000011520000}"/>
    <cellStyle name="Normal 2 3 2 7 2 2 7 2" xfId="21400" xr:uid="{00000000-0005-0000-0000-000012520000}"/>
    <cellStyle name="Normal 2 3 2 7 2 2 8" xfId="21401" xr:uid="{00000000-0005-0000-0000-000013520000}"/>
    <cellStyle name="Normal 2 3 2 7 2 2 8 2" xfId="21402" xr:uid="{00000000-0005-0000-0000-000014520000}"/>
    <cellStyle name="Normal 2 3 2 7 2 2 9" xfId="21403" xr:uid="{00000000-0005-0000-0000-000015520000}"/>
    <cellStyle name="Normal 2 3 2 7 2 2 9 2" xfId="21404" xr:uid="{00000000-0005-0000-0000-000016520000}"/>
    <cellStyle name="Normal 2 3 2 7 2 3" xfId="21405" xr:uid="{00000000-0005-0000-0000-000017520000}"/>
    <cellStyle name="Normal 2 3 2 7 2 3 2" xfId="21406" xr:uid="{00000000-0005-0000-0000-000018520000}"/>
    <cellStyle name="Normal 2 3 2 7 2 4" xfId="21407" xr:uid="{00000000-0005-0000-0000-000019520000}"/>
    <cellStyle name="Normal 2 3 2 7 2 4 2" xfId="21408" xr:uid="{00000000-0005-0000-0000-00001A520000}"/>
    <cellStyle name="Normal 2 3 2 7 2 5" xfId="21409" xr:uid="{00000000-0005-0000-0000-00001B520000}"/>
    <cellStyle name="Normal 2 3 2 7 2 5 2" xfId="21410" xr:uid="{00000000-0005-0000-0000-00001C520000}"/>
    <cellStyle name="Normal 2 3 2 7 2 6" xfId="21411" xr:uid="{00000000-0005-0000-0000-00001D520000}"/>
    <cellStyle name="Normal 2 3 2 7 2 6 2" xfId="21412" xr:uid="{00000000-0005-0000-0000-00001E520000}"/>
    <cellStyle name="Normal 2 3 2 7 2 7" xfId="21413" xr:uid="{00000000-0005-0000-0000-00001F520000}"/>
    <cellStyle name="Normal 2 3 2 7 2 7 2" xfId="21414" xr:uid="{00000000-0005-0000-0000-000020520000}"/>
    <cellStyle name="Normal 2 3 2 7 2 8" xfId="21415" xr:uid="{00000000-0005-0000-0000-000021520000}"/>
    <cellStyle name="Normal 2 3 2 7 2 8 2" xfId="21416" xr:uid="{00000000-0005-0000-0000-000022520000}"/>
    <cellStyle name="Normal 2 3 2 7 2 9" xfId="21417" xr:uid="{00000000-0005-0000-0000-000023520000}"/>
    <cellStyle name="Normal 2 3 2 7 2 9 2" xfId="21418" xr:uid="{00000000-0005-0000-0000-000024520000}"/>
    <cellStyle name="Normal 2 3 2 7 3" xfId="21419" xr:uid="{00000000-0005-0000-0000-000025520000}"/>
    <cellStyle name="Normal 2 3 2 7 3 10" xfId="21420" xr:uid="{00000000-0005-0000-0000-000026520000}"/>
    <cellStyle name="Normal 2 3 2 7 3 10 2" xfId="21421" xr:uid="{00000000-0005-0000-0000-000027520000}"/>
    <cellStyle name="Normal 2 3 2 7 3 11" xfId="21422" xr:uid="{00000000-0005-0000-0000-000028520000}"/>
    <cellStyle name="Normal 2 3 2 7 3 2" xfId="21423" xr:uid="{00000000-0005-0000-0000-000029520000}"/>
    <cellStyle name="Normal 2 3 2 7 3 2 2" xfId="21424" xr:uid="{00000000-0005-0000-0000-00002A520000}"/>
    <cellStyle name="Normal 2 3 2 7 3 3" xfId="21425" xr:uid="{00000000-0005-0000-0000-00002B520000}"/>
    <cellStyle name="Normal 2 3 2 7 3 3 2" xfId="21426" xr:uid="{00000000-0005-0000-0000-00002C520000}"/>
    <cellStyle name="Normal 2 3 2 7 3 4" xfId="21427" xr:uid="{00000000-0005-0000-0000-00002D520000}"/>
    <cellStyle name="Normal 2 3 2 7 3 4 2" xfId="21428" xr:uid="{00000000-0005-0000-0000-00002E520000}"/>
    <cellStyle name="Normal 2 3 2 7 3 5" xfId="21429" xr:uid="{00000000-0005-0000-0000-00002F520000}"/>
    <cellStyle name="Normal 2 3 2 7 3 5 2" xfId="21430" xr:uid="{00000000-0005-0000-0000-000030520000}"/>
    <cellStyle name="Normal 2 3 2 7 3 6" xfId="21431" xr:uid="{00000000-0005-0000-0000-000031520000}"/>
    <cellStyle name="Normal 2 3 2 7 3 6 2" xfId="21432" xr:uid="{00000000-0005-0000-0000-000032520000}"/>
    <cellStyle name="Normal 2 3 2 7 3 7" xfId="21433" xr:uid="{00000000-0005-0000-0000-000033520000}"/>
    <cellStyle name="Normal 2 3 2 7 3 7 2" xfId="21434" xr:uid="{00000000-0005-0000-0000-000034520000}"/>
    <cellStyle name="Normal 2 3 2 7 3 8" xfId="21435" xr:uid="{00000000-0005-0000-0000-000035520000}"/>
    <cellStyle name="Normal 2 3 2 7 3 8 2" xfId="21436" xr:uid="{00000000-0005-0000-0000-000036520000}"/>
    <cellStyle name="Normal 2 3 2 7 3 9" xfId="21437" xr:uid="{00000000-0005-0000-0000-000037520000}"/>
    <cellStyle name="Normal 2 3 2 7 3 9 2" xfId="21438" xr:uid="{00000000-0005-0000-0000-000038520000}"/>
    <cellStyle name="Normal 2 3 2 7 4" xfId="21439" xr:uid="{00000000-0005-0000-0000-000039520000}"/>
    <cellStyle name="Normal 2 3 2 7 4 2" xfId="21440" xr:uid="{00000000-0005-0000-0000-00003A520000}"/>
    <cellStyle name="Normal 2 3 2 7 5" xfId="21441" xr:uid="{00000000-0005-0000-0000-00003B520000}"/>
    <cellStyle name="Normal 2 3 2 7 5 2" xfId="21442" xr:uid="{00000000-0005-0000-0000-00003C520000}"/>
    <cellStyle name="Normal 2 3 2 7 6" xfId="21443" xr:uid="{00000000-0005-0000-0000-00003D520000}"/>
    <cellStyle name="Normal 2 3 2 7 6 2" xfId="21444" xr:uid="{00000000-0005-0000-0000-00003E520000}"/>
    <cellStyle name="Normal 2 3 2 7 7" xfId="21445" xr:uid="{00000000-0005-0000-0000-00003F520000}"/>
    <cellStyle name="Normal 2 3 2 7 7 2" xfId="21446" xr:uid="{00000000-0005-0000-0000-000040520000}"/>
    <cellStyle name="Normal 2 3 2 7 8" xfId="21447" xr:uid="{00000000-0005-0000-0000-000041520000}"/>
    <cellStyle name="Normal 2 3 2 7 8 2" xfId="21448" xr:uid="{00000000-0005-0000-0000-000042520000}"/>
    <cellStyle name="Normal 2 3 2 7 9" xfId="21449" xr:uid="{00000000-0005-0000-0000-000043520000}"/>
    <cellStyle name="Normal 2 3 2 7 9 2" xfId="21450" xr:uid="{00000000-0005-0000-0000-000044520000}"/>
    <cellStyle name="Normal 2 3 2 8" xfId="627" xr:uid="{00000000-0005-0000-0000-000045520000}"/>
    <cellStyle name="Normal 2 3 2 8 10" xfId="21451" xr:uid="{00000000-0005-0000-0000-000046520000}"/>
    <cellStyle name="Normal 2 3 2 8 10 2" xfId="21452" xr:uid="{00000000-0005-0000-0000-000047520000}"/>
    <cellStyle name="Normal 2 3 2 8 11" xfId="21453" xr:uid="{00000000-0005-0000-0000-000048520000}"/>
    <cellStyle name="Normal 2 3 2 8 11 2" xfId="21454" xr:uid="{00000000-0005-0000-0000-000049520000}"/>
    <cellStyle name="Normal 2 3 2 8 12" xfId="21455" xr:uid="{00000000-0005-0000-0000-00004A520000}"/>
    <cellStyle name="Normal 2 3 2 8 12 2" xfId="21456" xr:uid="{00000000-0005-0000-0000-00004B520000}"/>
    <cellStyle name="Normal 2 3 2 8 13" xfId="21457" xr:uid="{00000000-0005-0000-0000-00004C520000}"/>
    <cellStyle name="Normal 2 3 2 8 2" xfId="21458" xr:uid="{00000000-0005-0000-0000-00004D520000}"/>
    <cellStyle name="Normal 2 3 2 8 2 10" xfId="21459" xr:uid="{00000000-0005-0000-0000-00004E520000}"/>
    <cellStyle name="Normal 2 3 2 8 2 10 2" xfId="21460" xr:uid="{00000000-0005-0000-0000-00004F520000}"/>
    <cellStyle name="Normal 2 3 2 8 2 11" xfId="21461" xr:uid="{00000000-0005-0000-0000-000050520000}"/>
    <cellStyle name="Normal 2 3 2 8 2 11 2" xfId="21462" xr:uid="{00000000-0005-0000-0000-000051520000}"/>
    <cellStyle name="Normal 2 3 2 8 2 12" xfId="21463" xr:uid="{00000000-0005-0000-0000-000052520000}"/>
    <cellStyle name="Normal 2 3 2 8 2 2" xfId="21464" xr:uid="{00000000-0005-0000-0000-000053520000}"/>
    <cellStyle name="Normal 2 3 2 8 2 2 10" xfId="21465" xr:uid="{00000000-0005-0000-0000-000054520000}"/>
    <cellStyle name="Normal 2 3 2 8 2 2 10 2" xfId="21466" xr:uid="{00000000-0005-0000-0000-000055520000}"/>
    <cellStyle name="Normal 2 3 2 8 2 2 11" xfId="21467" xr:uid="{00000000-0005-0000-0000-000056520000}"/>
    <cellStyle name="Normal 2 3 2 8 2 2 2" xfId="21468" xr:uid="{00000000-0005-0000-0000-000057520000}"/>
    <cellStyle name="Normal 2 3 2 8 2 2 2 2" xfId="21469" xr:uid="{00000000-0005-0000-0000-000058520000}"/>
    <cellStyle name="Normal 2 3 2 8 2 2 3" xfId="21470" xr:uid="{00000000-0005-0000-0000-000059520000}"/>
    <cellStyle name="Normal 2 3 2 8 2 2 3 2" xfId="21471" xr:uid="{00000000-0005-0000-0000-00005A520000}"/>
    <cellStyle name="Normal 2 3 2 8 2 2 4" xfId="21472" xr:uid="{00000000-0005-0000-0000-00005B520000}"/>
    <cellStyle name="Normal 2 3 2 8 2 2 4 2" xfId="21473" xr:uid="{00000000-0005-0000-0000-00005C520000}"/>
    <cellStyle name="Normal 2 3 2 8 2 2 5" xfId="21474" xr:uid="{00000000-0005-0000-0000-00005D520000}"/>
    <cellStyle name="Normal 2 3 2 8 2 2 5 2" xfId="21475" xr:uid="{00000000-0005-0000-0000-00005E520000}"/>
    <cellStyle name="Normal 2 3 2 8 2 2 6" xfId="21476" xr:uid="{00000000-0005-0000-0000-00005F520000}"/>
    <cellStyle name="Normal 2 3 2 8 2 2 6 2" xfId="21477" xr:uid="{00000000-0005-0000-0000-000060520000}"/>
    <cellStyle name="Normal 2 3 2 8 2 2 7" xfId="21478" xr:uid="{00000000-0005-0000-0000-000061520000}"/>
    <cellStyle name="Normal 2 3 2 8 2 2 7 2" xfId="21479" xr:uid="{00000000-0005-0000-0000-000062520000}"/>
    <cellStyle name="Normal 2 3 2 8 2 2 8" xfId="21480" xr:uid="{00000000-0005-0000-0000-000063520000}"/>
    <cellStyle name="Normal 2 3 2 8 2 2 8 2" xfId="21481" xr:uid="{00000000-0005-0000-0000-000064520000}"/>
    <cellStyle name="Normal 2 3 2 8 2 2 9" xfId="21482" xr:uid="{00000000-0005-0000-0000-000065520000}"/>
    <cellStyle name="Normal 2 3 2 8 2 2 9 2" xfId="21483" xr:uid="{00000000-0005-0000-0000-000066520000}"/>
    <cellStyle name="Normal 2 3 2 8 2 3" xfId="21484" xr:uid="{00000000-0005-0000-0000-000067520000}"/>
    <cellStyle name="Normal 2 3 2 8 2 3 2" xfId="21485" xr:uid="{00000000-0005-0000-0000-000068520000}"/>
    <cellStyle name="Normal 2 3 2 8 2 4" xfId="21486" xr:uid="{00000000-0005-0000-0000-000069520000}"/>
    <cellStyle name="Normal 2 3 2 8 2 4 2" xfId="21487" xr:uid="{00000000-0005-0000-0000-00006A520000}"/>
    <cellStyle name="Normal 2 3 2 8 2 5" xfId="21488" xr:uid="{00000000-0005-0000-0000-00006B520000}"/>
    <cellStyle name="Normal 2 3 2 8 2 5 2" xfId="21489" xr:uid="{00000000-0005-0000-0000-00006C520000}"/>
    <cellStyle name="Normal 2 3 2 8 2 6" xfId="21490" xr:uid="{00000000-0005-0000-0000-00006D520000}"/>
    <cellStyle name="Normal 2 3 2 8 2 6 2" xfId="21491" xr:uid="{00000000-0005-0000-0000-00006E520000}"/>
    <cellStyle name="Normal 2 3 2 8 2 7" xfId="21492" xr:uid="{00000000-0005-0000-0000-00006F520000}"/>
    <cellStyle name="Normal 2 3 2 8 2 7 2" xfId="21493" xr:uid="{00000000-0005-0000-0000-000070520000}"/>
    <cellStyle name="Normal 2 3 2 8 2 8" xfId="21494" xr:uid="{00000000-0005-0000-0000-000071520000}"/>
    <cellStyle name="Normal 2 3 2 8 2 8 2" xfId="21495" xr:uid="{00000000-0005-0000-0000-000072520000}"/>
    <cellStyle name="Normal 2 3 2 8 2 9" xfId="21496" xr:uid="{00000000-0005-0000-0000-000073520000}"/>
    <cellStyle name="Normal 2 3 2 8 2 9 2" xfId="21497" xr:uid="{00000000-0005-0000-0000-000074520000}"/>
    <cellStyle name="Normal 2 3 2 8 3" xfId="21498" xr:uid="{00000000-0005-0000-0000-000075520000}"/>
    <cellStyle name="Normal 2 3 2 8 3 10" xfId="21499" xr:uid="{00000000-0005-0000-0000-000076520000}"/>
    <cellStyle name="Normal 2 3 2 8 3 10 2" xfId="21500" xr:uid="{00000000-0005-0000-0000-000077520000}"/>
    <cellStyle name="Normal 2 3 2 8 3 11" xfId="21501" xr:uid="{00000000-0005-0000-0000-000078520000}"/>
    <cellStyle name="Normal 2 3 2 8 3 2" xfId="21502" xr:uid="{00000000-0005-0000-0000-000079520000}"/>
    <cellStyle name="Normal 2 3 2 8 3 2 2" xfId="21503" xr:uid="{00000000-0005-0000-0000-00007A520000}"/>
    <cellStyle name="Normal 2 3 2 8 3 3" xfId="21504" xr:uid="{00000000-0005-0000-0000-00007B520000}"/>
    <cellStyle name="Normal 2 3 2 8 3 3 2" xfId="21505" xr:uid="{00000000-0005-0000-0000-00007C520000}"/>
    <cellStyle name="Normal 2 3 2 8 3 4" xfId="21506" xr:uid="{00000000-0005-0000-0000-00007D520000}"/>
    <cellStyle name="Normal 2 3 2 8 3 4 2" xfId="21507" xr:uid="{00000000-0005-0000-0000-00007E520000}"/>
    <cellStyle name="Normal 2 3 2 8 3 5" xfId="21508" xr:uid="{00000000-0005-0000-0000-00007F520000}"/>
    <cellStyle name="Normal 2 3 2 8 3 5 2" xfId="21509" xr:uid="{00000000-0005-0000-0000-000080520000}"/>
    <cellStyle name="Normal 2 3 2 8 3 6" xfId="21510" xr:uid="{00000000-0005-0000-0000-000081520000}"/>
    <cellStyle name="Normal 2 3 2 8 3 6 2" xfId="21511" xr:uid="{00000000-0005-0000-0000-000082520000}"/>
    <cellStyle name="Normal 2 3 2 8 3 7" xfId="21512" xr:uid="{00000000-0005-0000-0000-000083520000}"/>
    <cellStyle name="Normal 2 3 2 8 3 7 2" xfId="21513" xr:uid="{00000000-0005-0000-0000-000084520000}"/>
    <cellStyle name="Normal 2 3 2 8 3 8" xfId="21514" xr:uid="{00000000-0005-0000-0000-000085520000}"/>
    <cellStyle name="Normal 2 3 2 8 3 8 2" xfId="21515" xr:uid="{00000000-0005-0000-0000-000086520000}"/>
    <cellStyle name="Normal 2 3 2 8 3 9" xfId="21516" xr:uid="{00000000-0005-0000-0000-000087520000}"/>
    <cellStyle name="Normal 2 3 2 8 3 9 2" xfId="21517" xr:uid="{00000000-0005-0000-0000-000088520000}"/>
    <cellStyle name="Normal 2 3 2 8 4" xfId="21518" xr:uid="{00000000-0005-0000-0000-000089520000}"/>
    <cellStyle name="Normal 2 3 2 8 4 2" xfId="21519" xr:uid="{00000000-0005-0000-0000-00008A520000}"/>
    <cellStyle name="Normal 2 3 2 8 5" xfId="21520" xr:uid="{00000000-0005-0000-0000-00008B520000}"/>
    <cellStyle name="Normal 2 3 2 8 5 2" xfId="21521" xr:uid="{00000000-0005-0000-0000-00008C520000}"/>
    <cellStyle name="Normal 2 3 2 8 6" xfId="21522" xr:uid="{00000000-0005-0000-0000-00008D520000}"/>
    <cellStyle name="Normal 2 3 2 8 6 2" xfId="21523" xr:uid="{00000000-0005-0000-0000-00008E520000}"/>
    <cellStyle name="Normal 2 3 2 8 7" xfId="21524" xr:uid="{00000000-0005-0000-0000-00008F520000}"/>
    <cellStyle name="Normal 2 3 2 8 7 2" xfId="21525" xr:uid="{00000000-0005-0000-0000-000090520000}"/>
    <cellStyle name="Normal 2 3 2 8 8" xfId="21526" xr:uid="{00000000-0005-0000-0000-000091520000}"/>
    <cellStyle name="Normal 2 3 2 8 8 2" xfId="21527" xr:uid="{00000000-0005-0000-0000-000092520000}"/>
    <cellStyle name="Normal 2 3 2 8 9" xfId="21528" xr:uid="{00000000-0005-0000-0000-000093520000}"/>
    <cellStyle name="Normal 2 3 2 8 9 2" xfId="21529" xr:uid="{00000000-0005-0000-0000-000094520000}"/>
    <cellStyle name="Normal 2 3 2 9" xfId="628" xr:uid="{00000000-0005-0000-0000-000095520000}"/>
    <cellStyle name="Normal 2 3 2 9 2" xfId="629" xr:uid="{00000000-0005-0000-0000-000096520000}"/>
    <cellStyle name="Normal 2 3 2 9 2 10" xfId="21530" xr:uid="{00000000-0005-0000-0000-000097520000}"/>
    <cellStyle name="Normal 2 3 2 9 2 10 2" xfId="21531" xr:uid="{00000000-0005-0000-0000-000098520000}"/>
    <cellStyle name="Normal 2 3 2 9 2 11" xfId="21532" xr:uid="{00000000-0005-0000-0000-000099520000}"/>
    <cellStyle name="Normal 2 3 2 9 2 11 2" xfId="21533" xr:uid="{00000000-0005-0000-0000-00009A520000}"/>
    <cellStyle name="Normal 2 3 2 9 2 12" xfId="21534" xr:uid="{00000000-0005-0000-0000-00009B520000}"/>
    <cellStyle name="Normal 2 3 2 9 2 12 2" xfId="21535" xr:uid="{00000000-0005-0000-0000-00009C520000}"/>
    <cellStyle name="Normal 2 3 2 9 2 13" xfId="21536" xr:uid="{00000000-0005-0000-0000-00009D520000}"/>
    <cellStyle name="Normal 2 3 2 9 2 13 2" xfId="21537" xr:uid="{00000000-0005-0000-0000-00009E520000}"/>
    <cellStyle name="Normal 2 3 2 9 2 14" xfId="21538" xr:uid="{00000000-0005-0000-0000-00009F520000}"/>
    <cellStyle name="Normal 2 3 2 9 2 14 2" xfId="21539" xr:uid="{00000000-0005-0000-0000-0000A0520000}"/>
    <cellStyle name="Normal 2 3 2 9 2 15" xfId="21540" xr:uid="{00000000-0005-0000-0000-0000A1520000}"/>
    <cellStyle name="Normal 2 3 2 9 2 15 2" xfId="21541" xr:uid="{00000000-0005-0000-0000-0000A2520000}"/>
    <cellStyle name="Normal 2 3 2 9 2 16" xfId="21542" xr:uid="{00000000-0005-0000-0000-0000A3520000}"/>
    <cellStyle name="Normal 2 3 2 9 2 16 2" xfId="21543" xr:uid="{00000000-0005-0000-0000-0000A4520000}"/>
    <cellStyle name="Normal 2 3 2 9 2 17" xfId="21544" xr:uid="{00000000-0005-0000-0000-0000A5520000}"/>
    <cellStyle name="Normal 2 3 2 9 2 2" xfId="630" xr:uid="{00000000-0005-0000-0000-0000A6520000}"/>
    <cellStyle name="Normal 2 3 2 9 2 2 2" xfId="631" xr:uid="{00000000-0005-0000-0000-0000A7520000}"/>
    <cellStyle name="Normal 2 3 2 9 2 2 2 10" xfId="21545" xr:uid="{00000000-0005-0000-0000-0000A8520000}"/>
    <cellStyle name="Normal 2 3 2 9 2 2 2 10 2" xfId="21546" xr:uid="{00000000-0005-0000-0000-0000A9520000}"/>
    <cellStyle name="Normal 2 3 2 9 2 2 2 11" xfId="21547" xr:uid="{00000000-0005-0000-0000-0000AA520000}"/>
    <cellStyle name="Normal 2 3 2 9 2 2 2 11 2" xfId="21548" xr:uid="{00000000-0005-0000-0000-0000AB520000}"/>
    <cellStyle name="Normal 2 3 2 9 2 2 2 12" xfId="21549" xr:uid="{00000000-0005-0000-0000-0000AC520000}"/>
    <cellStyle name="Normal 2 3 2 9 2 2 2 12 2" xfId="21550" xr:uid="{00000000-0005-0000-0000-0000AD520000}"/>
    <cellStyle name="Normal 2 3 2 9 2 2 2 13" xfId="21551" xr:uid="{00000000-0005-0000-0000-0000AE520000}"/>
    <cellStyle name="Normal 2 3 2 9 2 2 2 2" xfId="21552" xr:uid="{00000000-0005-0000-0000-0000AF520000}"/>
    <cellStyle name="Normal 2 3 2 9 2 2 2 2 10" xfId="21553" xr:uid="{00000000-0005-0000-0000-0000B0520000}"/>
    <cellStyle name="Normal 2 3 2 9 2 2 2 2 10 2" xfId="21554" xr:uid="{00000000-0005-0000-0000-0000B1520000}"/>
    <cellStyle name="Normal 2 3 2 9 2 2 2 2 11" xfId="21555" xr:uid="{00000000-0005-0000-0000-0000B2520000}"/>
    <cellStyle name="Normal 2 3 2 9 2 2 2 2 11 2" xfId="21556" xr:uid="{00000000-0005-0000-0000-0000B3520000}"/>
    <cellStyle name="Normal 2 3 2 9 2 2 2 2 12" xfId="21557" xr:uid="{00000000-0005-0000-0000-0000B4520000}"/>
    <cellStyle name="Normal 2 3 2 9 2 2 2 2 2" xfId="21558" xr:uid="{00000000-0005-0000-0000-0000B5520000}"/>
    <cellStyle name="Normal 2 3 2 9 2 2 2 2 2 10" xfId="21559" xr:uid="{00000000-0005-0000-0000-0000B6520000}"/>
    <cellStyle name="Normal 2 3 2 9 2 2 2 2 2 10 2" xfId="21560" xr:uid="{00000000-0005-0000-0000-0000B7520000}"/>
    <cellStyle name="Normal 2 3 2 9 2 2 2 2 2 11" xfId="21561" xr:uid="{00000000-0005-0000-0000-0000B8520000}"/>
    <cellStyle name="Normal 2 3 2 9 2 2 2 2 2 2" xfId="21562" xr:uid="{00000000-0005-0000-0000-0000B9520000}"/>
    <cellStyle name="Normal 2 3 2 9 2 2 2 2 2 2 2" xfId="21563" xr:uid="{00000000-0005-0000-0000-0000BA520000}"/>
    <cellStyle name="Normal 2 3 2 9 2 2 2 2 2 3" xfId="21564" xr:uid="{00000000-0005-0000-0000-0000BB520000}"/>
    <cellStyle name="Normal 2 3 2 9 2 2 2 2 2 3 2" xfId="21565" xr:uid="{00000000-0005-0000-0000-0000BC520000}"/>
    <cellStyle name="Normal 2 3 2 9 2 2 2 2 2 4" xfId="21566" xr:uid="{00000000-0005-0000-0000-0000BD520000}"/>
    <cellStyle name="Normal 2 3 2 9 2 2 2 2 2 4 2" xfId="21567" xr:uid="{00000000-0005-0000-0000-0000BE520000}"/>
    <cellStyle name="Normal 2 3 2 9 2 2 2 2 2 5" xfId="21568" xr:uid="{00000000-0005-0000-0000-0000BF520000}"/>
    <cellStyle name="Normal 2 3 2 9 2 2 2 2 2 5 2" xfId="21569" xr:uid="{00000000-0005-0000-0000-0000C0520000}"/>
    <cellStyle name="Normal 2 3 2 9 2 2 2 2 2 6" xfId="21570" xr:uid="{00000000-0005-0000-0000-0000C1520000}"/>
    <cellStyle name="Normal 2 3 2 9 2 2 2 2 2 6 2" xfId="21571" xr:uid="{00000000-0005-0000-0000-0000C2520000}"/>
    <cellStyle name="Normal 2 3 2 9 2 2 2 2 2 7" xfId="21572" xr:uid="{00000000-0005-0000-0000-0000C3520000}"/>
    <cellStyle name="Normal 2 3 2 9 2 2 2 2 2 7 2" xfId="21573" xr:uid="{00000000-0005-0000-0000-0000C4520000}"/>
    <cellStyle name="Normal 2 3 2 9 2 2 2 2 2 8" xfId="21574" xr:uid="{00000000-0005-0000-0000-0000C5520000}"/>
    <cellStyle name="Normal 2 3 2 9 2 2 2 2 2 8 2" xfId="21575" xr:uid="{00000000-0005-0000-0000-0000C6520000}"/>
    <cellStyle name="Normal 2 3 2 9 2 2 2 2 2 9" xfId="21576" xr:uid="{00000000-0005-0000-0000-0000C7520000}"/>
    <cellStyle name="Normal 2 3 2 9 2 2 2 2 2 9 2" xfId="21577" xr:uid="{00000000-0005-0000-0000-0000C8520000}"/>
    <cellStyle name="Normal 2 3 2 9 2 2 2 2 3" xfId="21578" xr:uid="{00000000-0005-0000-0000-0000C9520000}"/>
    <cellStyle name="Normal 2 3 2 9 2 2 2 2 3 2" xfId="21579" xr:uid="{00000000-0005-0000-0000-0000CA520000}"/>
    <cellStyle name="Normal 2 3 2 9 2 2 2 2 4" xfId="21580" xr:uid="{00000000-0005-0000-0000-0000CB520000}"/>
    <cellStyle name="Normal 2 3 2 9 2 2 2 2 4 2" xfId="21581" xr:uid="{00000000-0005-0000-0000-0000CC520000}"/>
    <cellStyle name="Normal 2 3 2 9 2 2 2 2 5" xfId="21582" xr:uid="{00000000-0005-0000-0000-0000CD520000}"/>
    <cellStyle name="Normal 2 3 2 9 2 2 2 2 5 2" xfId="21583" xr:uid="{00000000-0005-0000-0000-0000CE520000}"/>
    <cellStyle name="Normal 2 3 2 9 2 2 2 2 6" xfId="21584" xr:uid="{00000000-0005-0000-0000-0000CF520000}"/>
    <cellStyle name="Normal 2 3 2 9 2 2 2 2 6 2" xfId="21585" xr:uid="{00000000-0005-0000-0000-0000D0520000}"/>
    <cellStyle name="Normal 2 3 2 9 2 2 2 2 7" xfId="21586" xr:uid="{00000000-0005-0000-0000-0000D1520000}"/>
    <cellStyle name="Normal 2 3 2 9 2 2 2 2 7 2" xfId="21587" xr:uid="{00000000-0005-0000-0000-0000D2520000}"/>
    <cellStyle name="Normal 2 3 2 9 2 2 2 2 8" xfId="21588" xr:uid="{00000000-0005-0000-0000-0000D3520000}"/>
    <cellStyle name="Normal 2 3 2 9 2 2 2 2 8 2" xfId="21589" xr:uid="{00000000-0005-0000-0000-0000D4520000}"/>
    <cellStyle name="Normal 2 3 2 9 2 2 2 2 9" xfId="21590" xr:uid="{00000000-0005-0000-0000-0000D5520000}"/>
    <cellStyle name="Normal 2 3 2 9 2 2 2 2 9 2" xfId="21591" xr:uid="{00000000-0005-0000-0000-0000D6520000}"/>
    <cellStyle name="Normal 2 3 2 9 2 2 2 3" xfId="21592" xr:uid="{00000000-0005-0000-0000-0000D7520000}"/>
    <cellStyle name="Normal 2 3 2 9 2 2 2 3 10" xfId="21593" xr:uid="{00000000-0005-0000-0000-0000D8520000}"/>
    <cellStyle name="Normal 2 3 2 9 2 2 2 3 10 2" xfId="21594" xr:uid="{00000000-0005-0000-0000-0000D9520000}"/>
    <cellStyle name="Normal 2 3 2 9 2 2 2 3 11" xfId="21595" xr:uid="{00000000-0005-0000-0000-0000DA520000}"/>
    <cellStyle name="Normal 2 3 2 9 2 2 2 3 2" xfId="21596" xr:uid="{00000000-0005-0000-0000-0000DB520000}"/>
    <cellStyle name="Normal 2 3 2 9 2 2 2 3 2 2" xfId="21597" xr:uid="{00000000-0005-0000-0000-0000DC520000}"/>
    <cellStyle name="Normal 2 3 2 9 2 2 2 3 3" xfId="21598" xr:uid="{00000000-0005-0000-0000-0000DD520000}"/>
    <cellStyle name="Normal 2 3 2 9 2 2 2 3 3 2" xfId="21599" xr:uid="{00000000-0005-0000-0000-0000DE520000}"/>
    <cellStyle name="Normal 2 3 2 9 2 2 2 3 4" xfId="21600" xr:uid="{00000000-0005-0000-0000-0000DF520000}"/>
    <cellStyle name="Normal 2 3 2 9 2 2 2 3 4 2" xfId="21601" xr:uid="{00000000-0005-0000-0000-0000E0520000}"/>
    <cellStyle name="Normal 2 3 2 9 2 2 2 3 5" xfId="21602" xr:uid="{00000000-0005-0000-0000-0000E1520000}"/>
    <cellStyle name="Normal 2 3 2 9 2 2 2 3 5 2" xfId="21603" xr:uid="{00000000-0005-0000-0000-0000E2520000}"/>
    <cellStyle name="Normal 2 3 2 9 2 2 2 3 6" xfId="21604" xr:uid="{00000000-0005-0000-0000-0000E3520000}"/>
    <cellStyle name="Normal 2 3 2 9 2 2 2 3 6 2" xfId="21605" xr:uid="{00000000-0005-0000-0000-0000E4520000}"/>
    <cellStyle name="Normal 2 3 2 9 2 2 2 3 7" xfId="21606" xr:uid="{00000000-0005-0000-0000-0000E5520000}"/>
    <cellStyle name="Normal 2 3 2 9 2 2 2 3 7 2" xfId="21607" xr:uid="{00000000-0005-0000-0000-0000E6520000}"/>
    <cellStyle name="Normal 2 3 2 9 2 2 2 3 8" xfId="21608" xr:uid="{00000000-0005-0000-0000-0000E7520000}"/>
    <cellStyle name="Normal 2 3 2 9 2 2 2 3 8 2" xfId="21609" xr:uid="{00000000-0005-0000-0000-0000E8520000}"/>
    <cellStyle name="Normal 2 3 2 9 2 2 2 3 9" xfId="21610" xr:uid="{00000000-0005-0000-0000-0000E9520000}"/>
    <cellStyle name="Normal 2 3 2 9 2 2 2 3 9 2" xfId="21611" xr:uid="{00000000-0005-0000-0000-0000EA520000}"/>
    <cellStyle name="Normal 2 3 2 9 2 2 2 4" xfId="21612" xr:uid="{00000000-0005-0000-0000-0000EB520000}"/>
    <cellStyle name="Normal 2 3 2 9 2 2 2 4 2" xfId="21613" xr:uid="{00000000-0005-0000-0000-0000EC520000}"/>
    <cellStyle name="Normal 2 3 2 9 2 2 2 5" xfId="21614" xr:uid="{00000000-0005-0000-0000-0000ED520000}"/>
    <cellStyle name="Normal 2 3 2 9 2 2 2 5 2" xfId="21615" xr:uid="{00000000-0005-0000-0000-0000EE520000}"/>
    <cellStyle name="Normal 2 3 2 9 2 2 2 6" xfId="21616" xr:uid="{00000000-0005-0000-0000-0000EF520000}"/>
    <cellStyle name="Normal 2 3 2 9 2 2 2 6 2" xfId="21617" xr:uid="{00000000-0005-0000-0000-0000F0520000}"/>
    <cellStyle name="Normal 2 3 2 9 2 2 2 7" xfId="21618" xr:uid="{00000000-0005-0000-0000-0000F1520000}"/>
    <cellStyle name="Normal 2 3 2 9 2 2 2 7 2" xfId="21619" xr:uid="{00000000-0005-0000-0000-0000F2520000}"/>
    <cellStyle name="Normal 2 3 2 9 2 2 2 8" xfId="21620" xr:uid="{00000000-0005-0000-0000-0000F3520000}"/>
    <cellStyle name="Normal 2 3 2 9 2 2 2 8 2" xfId="21621" xr:uid="{00000000-0005-0000-0000-0000F4520000}"/>
    <cellStyle name="Normal 2 3 2 9 2 2 2 9" xfId="21622" xr:uid="{00000000-0005-0000-0000-0000F5520000}"/>
    <cellStyle name="Normal 2 3 2 9 2 2 2 9 2" xfId="21623" xr:uid="{00000000-0005-0000-0000-0000F6520000}"/>
    <cellStyle name="Normal 2 3 2 9 2 2 3" xfId="632" xr:uid="{00000000-0005-0000-0000-0000F7520000}"/>
    <cellStyle name="Normal 2 3 2 9 2 2 3 10" xfId="21624" xr:uid="{00000000-0005-0000-0000-0000F8520000}"/>
    <cellStyle name="Normal 2 3 2 9 2 2 3 10 2" xfId="21625" xr:uid="{00000000-0005-0000-0000-0000F9520000}"/>
    <cellStyle name="Normal 2 3 2 9 2 2 3 11" xfId="21626" xr:uid="{00000000-0005-0000-0000-0000FA520000}"/>
    <cellStyle name="Normal 2 3 2 9 2 2 3 11 2" xfId="21627" xr:uid="{00000000-0005-0000-0000-0000FB520000}"/>
    <cellStyle name="Normal 2 3 2 9 2 2 3 12" xfId="21628" xr:uid="{00000000-0005-0000-0000-0000FC520000}"/>
    <cellStyle name="Normal 2 3 2 9 2 2 3 12 2" xfId="21629" xr:uid="{00000000-0005-0000-0000-0000FD520000}"/>
    <cellStyle name="Normal 2 3 2 9 2 2 3 13" xfId="21630" xr:uid="{00000000-0005-0000-0000-0000FE520000}"/>
    <cellStyle name="Normal 2 3 2 9 2 2 3 2" xfId="21631" xr:uid="{00000000-0005-0000-0000-0000FF520000}"/>
    <cellStyle name="Normal 2 3 2 9 2 2 3 2 10" xfId="21632" xr:uid="{00000000-0005-0000-0000-000000530000}"/>
    <cellStyle name="Normal 2 3 2 9 2 2 3 2 10 2" xfId="21633" xr:uid="{00000000-0005-0000-0000-000001530000}"/>
    <cellStyle name="Normal 2 3 2 9 2 2 3 2 11" xfId="21634" xr:uid="{00000000-0005-0000-0000-000002530000}"/>
    <cellStyle name="Normal 2 3 2 9 2 2 3 2 11 2" xfId="21635" xr:uid="{00000000-0005-0000-0000-000003530000}"/>
    <cellStyle name="Normal 2 3 2 9 2 2 3 2 12" xfId="21636" xr:uid="{00000000-0005-0000-0000-000004530000}"/>
    <cellStyle name="Normal 2 3 2 9 2 2 3 2 2" xfId="21637" xr:uid="{00000000-0005-0000-0000-000005530000}"/>
    <cellStyle name="Normal 2 3 2 9 2 2 3 2 2 10" xfId="21638" xr:uid="{00000000-0005-0000-0000-000006530000}"/>
    <cellStyle name="Normal 2 3 2 9 2 2 3 2 2 10 2" xfId="21639" xr:uid="{00000000-0005-0000-0000-000007530000}"/>
    <cellStyle name="Normal 2 3 2 9 2 2 3 2 2 11" xfId="21640" xr:uid="{00000000-0005-0000-0000-000008530000}"/>
    <cellStyle name="Normal 2 3 2 9 2 2 3 2 2 2" xfId="21641" xr:uid="{00000000-0005-0000-0000-000009530000}"/>
    <cellStyle name="Normal 2 3 2 9 2 2 3 2 2 2 2" xfId="21642" xr:uid="{00000000-0005-0000-0000-00000A530000}"/>
    <cellStyle name="Normal 2 3 2 9 2 2 3 2 2 3" xfId="21643" xr:uid="{00000000-0005-0000-0000-00000B530000}"/>
    <cellStyle name="Normal 2 3 2 9 2 2 3 2 2 3 2" xfId="21644" xr:uid="{00000000-0005-0000-0000-00000C530000}"/>
    <cellStyle name="Normal 2 3 2 9 2 2 3 2 2 4" xfId="21645" xr:uid="{00000000-0005-0000-0000-00000D530000}"/>
    <cellStyle name="Normal 2 3 2 9 2 2 3 2 2 4 2" xfId="21646" xr:uid="{00000000-0005-0000-0000-00000E530000}"/>
    <cellStyle name="Normal 2 3 2 9 2 2 3 2 2 5" xfId="21647" xr:uid="{00000000-0005-0000-0000-00000F530000}"/>
    <cellStyle name="Normal 2 3 2 9 2 2 3 2 2 5 2" xfId="21648" xr:uid="{00000000-0005-0000-0000-000010530000}"/>
    <cellStyle name="Normal 2 3 2 9 2 2 3 2 2 6" xfId="21649" xr:uid="{00000000-0005-0000-0000-000011530000}"/>
    <cellStyle name="Normal 2 3 2 9 2 2 3 2 2 6 2" xfId="21650" xr:uid="{00000000-0005-0000-0000-000012530000}"/>
    <cellStyle name="Normal 2 3 2 9 2 2 3 2 2 7" xfId="21651" xr:uid="{00000000-0005-0000-0000-000013530000}"/>
    <cellStyle name="Normal 2 3 2 9 2 2 3 2 2 7 2" xfId="21652" xr:uid="{00000000-0005-0000-0000-000014530000}"/>
    <cellStyle name="Normal 2 3 2 9 2 2 3 2 2 8" xfId="21653" xr:uid="{00000000-0005-0000-0000-000015530000}"/>
    <cellStyle name="Normal 2 3 2 9 2 2 3 2 2 8 2" xfId="21654" xr:uid="{00000000-0005-0000-0000-000016530000}"/>
    <cellStyle name="Normal 2 3 2 9 2 2 3 2 2 9" xfId="21655" xr:uid="{00000000-0005-0000-0000-000017530000}"/>
    <cellStyle name="Normal 2 3 2 9 2 2 3 2 2 9 2" xfId="21656" xr:uid="{00000000-0005-0000-0000-000018530000}"/>
    <cellStyle name="Normal 2 3 2 9 2 2 3 2 3" xfId="21657" xr:uid="{00000000-0005-0000-0000-000019530000}"/>
    <cellStyle name="Normal 2 3 2 9 2 2 3 2 3 2" xfId="21658" xr:uid="{00000000-0005-0000-0000-00001A530000}"/>
    <cellStyle name="Normal 2 3 2 9 2 2 3 2 4" xfId="21659" xr:uid="{00000000-0005-0000-0000-00001B530000}"/>
    <cellStyle name="Normal 2 3 2 9 2 2 3 2 4 2" xfId="21660" xr:uid="{00000000-0005-0000-0000-00001C530000}"/>
    <cellStyle name="Normal 2 3 2 9 2 2 3 2 5" xfId="21661" xr:uid="{00000000-0005-0000-0000-00001D530000}"/>
    <cellStyle name="Normal 2 3 2 9 2 2 3 2 5 2" xfId="21662" xr:uid="{00000000-0005-0000-0000-00001E530000}"/>
    <cellStyle name="Normal 2 3 2 9 2 2 3 2 6" xfId="21663" xr:uid="{00000000-0005-0000-0000-00001F530000}"/>
    <cellStyle name="Normal 2 3 2 9 2 2 3 2 6 2" xfId="21664" xr:uid="{00000000-0005-0000-0000-000020530000}"/>
    <cellStyle name="Normal 2 3 2 9 2 2 3 2 7" xfId="21665" xr:uid="{00000000-0005-0000-0000-000021530000}"/>
    <cellStyle name="Normal 2 3 2 9 2 2 3 2 7 2" xfId="21666" xr:uid="{00000000-0005-0000-0000-000022530000}"/>
    <cellStyle name="Normal 2 3 2 9 2 2 3 2 8" xfId="21667" xr:uid="{00000000-0005-0000-0000-000023530000}"/>
    <cellStyle name="Normal 2 3 2 9 2 2 3 2 8 2" xfId="21668" xr:uid="{00000000-0005-0000-0000-000024530000}"/>
    <cellStyle name="Normal 2 3 2 9 2 2 3 2 9" xfId="21669" xr:uid="{00000000-0005-0000-0000-000025530000}"/>
    <cellStyle name="Normal 2 3 2 9 2 2 3 2 9 2" xfId="21670" xr:uid="{00000000-0005-0000-0000-000026530000}"/>
    <cellStyle name="Normal 2 3 2 9 2 2 3 3" xfId="21671" xr:uid="{00000000-0005-0000-0000-000027530000}"/>
    <cellStyle name="Normal 2 3 2 9 2 2 3 3 10" xfId="21672" xr:uid="{00000000-0005-0000-0000-000028530000}"/>
    <cellStyle name="Normal 2 3 2 9 2 2 3 3 10 2" xfId="21673" xr:uid="{00000000-0005-0000-0000-000029530000}"/>
    <cellStyle name="Normal 2 3 2 9 2 2 3 3 11" xfId="21674" xr:uid="{00000000-0005-0000-0000-00002A530000}"/>
    <cellStyle name="Normal 2 3 2 9 2 2 3 3 2" xfId="21675" xr:uid="{00000000-0005-0000-0000-00002B530000}"/>
    <cellStyle name="Normal 2 3 2 9 2 2 3 3 2 2" xfId="21676" xr:uid="{00000000-0005-0000-0000-00002C530000}"/>
    <cellStyle name="Normal 2 3 2 9 2 2 3 3 3" xfId="21677" xr:uid="{00000000-0005-0000-0000-00002D530000}"/>
    <cellStyle name="Normal 2 3 2 9 2 2 3 3 3 2" xfId="21678" xr:uid="{00000000-0005-0000-0000-00002E530000}"/>
    <cellStyle name="Normal 2 3 2 9 2 2 3 3 4" xfId="21679" xr:uid="{00000000-0005-0000-0000-00002F530000}"/>
    <cellStyle name="Normal 2 3 2 9 2 2 3 3 4 2" xfId="21680" xr:uid="{00000000-0005-0000-0000-000030530000}"/>
    <cellStyle name="Normal 2 3 2 9 2 2 3 3 5" xfId="21681" xr:uid="{00000000-0005-0000-0000-000031530000}"/>
    <cellStyle name="Normal 2 3 2 9 2 2 3 3 5 2" xfId="21682" xr:uid="{00000000-0005-0000-0000-000032530000}"/>
    <cellStyle name="Normal 2 3 2 9 2 2 3 3 6" xfId="21683" xr:uid="{00000000-0005-0000-0000-000033530000}"/>
    <cellStyle name="Normal 2 3 2 9 2 2 3 3 6 2" xfId="21684" xr:uid="{00000000-0005-0000-0000-000034530000}"/>
    <cellStyle name="Normal 2 3 2 9 2 2 3 3 7" xfId="21685" xr:uid="{00000000-0005-0000-0000-000035530000}"/>
    <cellStyle name="Normal 2 3 2 9 2 2 3 3 7 2" xfId="21686" xr:uid="{00000000-0005-0000-0000-000036530000}"/>
    <cellStyle name="Normal 2 3 2 9 2 2 3 3 8" xfId="21687" xr:uid="{00000000-0005-0000-0000-000037530000}"/>
    <cellStyle name="Normal 2 3 2 9 2 2 3 3 8 2" xfId="21688" xr:uid="{00000000-0005-0000-0000-000038530000}"/>
    <cellStyle name="Normal 2 3 2 9 2 2 3 3 9" xfId="21689" xr:uid="{00000000-0005-0000-0000-000039530000}"/>
    <cellStyle name="Normal 2 3 2 9 2 2 3 3 9 2" xfId="21690" xr:uid="{00000000-0005-0000-0000-00003A530000}"/>
    <cellStyle name="Normal 2 3 2 9 2 2 3 4" xfId="21691" xr:uid="{00000000-0005-0000-0000-00003B530000}"/>
    <cellStyle name="Normal 2 3 2 9 2 2 3 4 2" xfId="21692" xr:uid="{00000000-0005-0000-0000-00003C530000}"/>
    <cellStyle name="Normal 2 3 2 9 2 2 3 5" xfId="21693" xr:uid="{00000000-0005-0000-0000-00003D530000}"/>
    <cellStyle name="Normal 2 3 2 9 2 2 3 5 2" xfId="21694" xr:uid="{00000000-0005-0000-0000-00003E530000}"/>
    <cellStyle name="Normal 2 3 2 9 2 2 3 6" xfId="21695" xr:uid="{00000000-0005-0000-0000-00003F530000}"/>
    <cellStyle name="Normal 2 3 2 9 2 2 3 6 2" xfId="21696" xr:uid="{00000000-0005-0000-0000-000040530000}"/>
    <cellStyle name="Normal 2 3 2 9 2 2 3 7" xfId="21697" xr:uid="{00000000-0005-0000-0000-000041530000}"/>
    <cellStyle name="Normal 2 3 2 9 2 2 3 7 2" xfId="21698" xr:uid="{00000000-0005-0000-0000-000042530000}"/>
    <cellStyle name="Normal 2 3 2 9 2 2 3 8" xfId="21699" xr:uid="{00000000-0005-0000-0000-000043530000}"/>
    <cellStyle name="Normal 2 3 2 9 2 2 3 8 2" xfId="21700" xr:uid="{00000000-0005-0000-0000-000044530000}"/>
    <cellStyle name="Normal 2 3 2 9 2 2 3 9" xfId="21701" xr:uid="{00000000-0005-0000-0000-000045530000}"/>
    <cellStyle name="Normal 2 3 2 9 2 2 3 9 2" xfId="21702" xr:uid="{00000000-0005-0000-0000-000046530000}"/>
    <cellStyle name="Normal 2 3 2 9 2 2 4" xfId="633" xr:uid="{00000000-0005-0000-0000-000047530000}"/>
    <cellStyle name="Normal 2 3 2 9 2 2 4 10" xfId="21703" xr:uid="{00000000-0005-0000-0000-000048530000}"/>
    <cellStyle name="Normal 2 3 2 9 2 2 4 10 2" xfId="21704" xr:uid="{00000000-0005-0000-0000-000049530000}"/>
    <cellStyle name="Normal 2 3 2 9 2 2 4 11" xfId="21705" xr:uid="{00000000-0005-0000-0000-00004A530000}"/>
    <cellStyle name="Normal 2 3 2 9 2 2 4 11 2" xfId="21706" xr:uid="{00000000-0005-0000-0000-00004B530000}"/>
    <cellStyle name="Normal 2 3 2 9 2 2 4 12" xfId="21707" xr:uid="{00000000-0005-0000-0000-00004C530000}"/>
    <cellStyle name="Normal 2 3 2 9 2 2 4 12 2" xfId="21708" xr:uid="{00000000-0005-0000-0000-00004D530000}"/>
    <cellStyle name="Normal 2 3 2 9 2 2 4 13" xfId="21709" xr:uid="{00000000-0005-0000-0000-00004E530000}"/>
    <cellStyle name="Normal 2 3 2 9 2 2 4 2" xfId="21710" xr:uid="{00000000-0005-0000-0000-00004F530000}"/>
    <cellStyle name="Normal 2 3 2 9 2 2 4 2 10" xfId="21711" xr:uid="{00000000-0005-0000-0000-000050530000}"/>
    <cellStyle name="Normal 2 3 2 9 2 2 4 2 10 2" xfId="21712" xr:uid="{00000000-0005-0000-0000-000051530000}"/>
    <cellStyle name="Normal 2 3 2 9 2 2 4 2 11" xfId="21713" xr:uid="{00000000-0005-0000-0000-000052530000}"/>
    <cellStyle name="Normal 2 3 2 9 2 2 4 2 11 2" xfId="21714" xr:uid="{00000000-0005-0000-0000-000053530000}"/>
    <cellStyle name="Normal 2 3 2 9 2 2 4 2 12" xfId="21715" xr:uid="{00000000-0005-0000-0000-000054530000}"/>
    <cellStyle name="Normal 2 3 2 9 2 2 4 2 2" xfId="21716" xr:uid="{00000000-0005-0000-0000-000055530000}"/>
    <cellStyle name="Normal 2 3 2 9 2 2 4 2 2 10" xfId="21717" xr:uid="{00000000-0005-0000-0000-000056530000}"/>
    <cellStyle name="Normal 2 3 2 9 2 2 4 2 2 10 2" xfId="21718" xr:uid="{00000000-0005-0000-0000-000057530000}"/>
    <cellStyle name="Normal 2 3 2 9 2 2 4 2 2 11" xfId="21719" xr:uid="{00000000-0005-0000-0000-000058530000}"/>
    <cellStyle name="Normal 2 3 2 9 2 2 4 2 2 2" xfId="21720" xr:uid="{00000000-0005-0000-0000-000059530000}"/>
    <cellStyle name="Normal 2 3 2 9 2 2 4 2 2 2 2" xfId="21721" xr:uid="{00000000-0005-0000-0000-00005A530000}"/>
    <cellStyle name="Normal 2 3 2 9 2 2 4 2 2 3" xfId="21722" xr:uid="{00000000-0005-0000-0000-00005B530000}"/>
    <cellStyle name="Normal 2 3 2 9 2 2 4 2 2 3 2" xfId="21723" xr:uid="{00000000-0005-0000-0000-00005C530000}"/>
    <cellStyle name="Normal 2 3 2 9 2 2 4 2 2 4" xfId="21724" xr:uid="{00000000-0005-0000-0000-00005D530000}"/>
    <cellStyle name="Normal 2 3 2 9 2 2 4 2 2 4 2" xfId="21725" xr:uid="{00000000-0005-0000-0000-00005E530000}"/>
    <cellStyle name="Normal 2 3 2 9 2 2 4 2 2 5" xfId="21726" xr:uid="{00000000-0005-0000-0000-00005F530000}"/>
    <cellStyle name="Normal 2 3 2 9 2 2 4 2 2 5 2" xfId="21727" xr:uid="{00000000-0005-0000-0000-000060530000}"/>
    <cellStyle name="Normal 2 3 2 9 2 2 4 2 2 6" xfId="21728" xr:uid="{00000000-0005-0000-0000-000061530000}"/>
    <cellStyle name="Normal 2 3 2 9 2 2 4 2 2 6 2" xfId="21729" xr:uid="{00000000-0005-0000-0000-000062530000}"/>
    <cellStyle name="Normal 2 3 2 9 2 2 4 2 2 7" xfId="21730" xr:uid="{00000000-0005-0000-0000-000063530000}"/>
    <cellStyle name="Normal 2 3 2 9 2 2 4 2 2 7 2" xfId="21731" xr:uid="{00000000-0005-0000-0000-000064530000}"/>
    <cellStyle name="Normal 2 3 2 9 2 2 4 2 2 8" xfId="21732" xr:uid="{00000000-0005-0000-0000-000065530000}"/>
    <cellStyle name="Normal 2 3 2 9 2 2 4 2 2 8 2" xfId="21733" xr:uid="{00000000-0005-0000-0000-000066530000}"/>
    <cellStyle name="Normal 2 3 2 9 2 2 4 2 2 9" xfId="21734" xr:uid="{00000000-0005-0000-0000-000067530000}"/>
    <cellStyle name="Normal 2 3 2 9 2 2 4 2 2 9 2" xfId="21735" xr:uid="{00000000-0005-0000-0000-000068530000}"/>
    <cellStyle name="Normal 2 3 2 9 2 2 4 2 3" xfId="21736" xr:uid="{00000000-0005-0000-0000-000069530000}"/>
    <cellStyle name="Normal 2 3 2 9 2 2 4 2 3 2" xfId="21737" xr:uid="{00000000-0005-0000-0000-00006A530000}"/>
    <cellStyle name="Normal 2 3 2 9 2 2 4 2 4" xfId="21738" xr:uid="{00000000-0005-0000-0000-00006B530000}"/>
    <cellStyle name="Normal 2 3 2 9 2 2 4 2 4 2" xfId="21739" xr:uid="{00000000-0005-0000-0000-00006C530000}"/>
    <cellStyle name="Normal 2 3 2 9 2 2 4 2 5" xfId="21740" xr:uid="{00000000-0005-0000-0000-00006D530000}"/>
    <cellStyle name="Normal 2 3 2 9 2 2 4 2 5 2" xfId="21741" xr:uid="{00000000-0005-0000-0000-00006E530000}"/>
    <cellStyle name="Normal 2 3 2 9 2 2 4 2 6" xfId="21742" xr:uid="{00000000-0005-0000-0000-00006F530000}"/>
    <cellStyle name="Normal 2 3 2 9 2 2 4 2 6 2" xfId="21743" xr:uid="{00000000-0005-0000-0000-000070530000}"/>
    <cellStyle name="Normal 2 3 2 9 2 2 4 2 7" xfId="21744" xr:uid="{00000000-0005-0000-0000-000071530000}"/>
    <cellStyle name="Normal 2 3 2 9 2 2 4 2 7 2" xfId="21745" xr:uid="{00000000-0005-0000-0000-000072530000}"/>
    <cellStyle name="Normal 2 3 2 9 2 2 4 2 8" xfId="21746" xr:uid="{00000000-0005-0000-0000-000073530000}"/>
    <cellStyle name="Normal 2 3 2 9 2 2 4 2 8 2" xfId="21747" xr:uid="{00000000-0005-0000-0000-000074530000}"/>
    <cellStyle name="Normal 2 3 2 9 2 2 4 2 9" xfId="21748" xr:uid="{00000000-0005-0000-0000-000075530000}"/>
    <cellStyle name="Normal 2 3 2 9 2 2 4 2 9 2" xfId="21749" xr:uid="{00000000-0005-0000-0000-000076530000}"/>
    <cellStyle name="Normal 2 3 2 9 2 2 4 3" xfId="21750" xr:uid="{00000000-0005-0000-0000-000077530000}"/>
    <cellStyle name="Normal 2 3 2 9 2 2 4 3 10" xfId="21751" xr:uid="{00000000-0005-0000-0000-000078530000}"/>
    <cellStyle name="Normal 2 3 2 9 2 2 4 3 10 2" xfId="21752" xr:uid="{00000000-0005-0000-0000-000079530000}"/>
    <cellStyle name="Normal 2 3 2 9 2 2 4 3 11" xfId="21753" xr:uid="{00000000-0005-0000-0000-00007A530000}"/>
    <cellStyle name="Normal 2 3 2 9 2 2 4 3 2" xfId="21754" xr:uid="{00000000-0005-0000-0000-00007B530000}"/>
    <cellStyle name="Normal 2 3 2 9 2 2 4 3 2 2" xfId="21755" xr:uid="{00000000-0005-0000-0000-00007C530000}"/>
    <cellStyle name="Normal 2 3 2 9 2 2 4 3 3" xfId="21756" xr:uid="{00000000-0005-0000-0000-00007D530000}"/>
    <cellStyle name="Normal 2 3 2 9 2 2 4 3 3 2" xfId="21757" xr:uid="{00000000-0005-0000-0000-00007E530000}"/>
    <cellStyle name="Normal 2 3 2 9 2 2 4 3 4" xfId="21758" xr:uid="{00000000-0005-0000-0000-00007F530000}"/>
    <cellStyle name="Normal 2 3 2 9 2 2 4 3 4 2" xfId="21759" xr:uid="{00000000-0005-0000-0000-000080530000}"/>
    <cellStyle name="Normal 2 3 2 9 2 2 4 3 5" xfId="21760" xr:uid="{00000000-0005-0000-0000-000081530000}"/>
    <cellStyle name="Normal 2 3 2 9 2 2 4 3 5 2" xfId="21761" xr:uid="{00000000-0005-0000-0000-000082530000}"/>
    <cellStyle name="Normal 2 3 2 9 2 2 4 3 6" xfId="21762" xr:uid="{00000000-0005-0000-0000-000083530000}"/>
    <cellStyle name="Normal 2 3 2 9 2 2 4 3 6 2" xfId="21763" xr:uid="{00000000-0005-0000-0000-000084530000}"/>
    <cellStyle name="Normal 2 3 2 9 2 2 4 3 7" xfId="21764" xr:uid="{00000000-0005-0000-0000-000085530000}"/>
    <cellStyle name="Normal 2 3 2 9 2 2 4 3 7 2" xfId="21765" xr:uid="{00000000-0005-0000-0000-000086530000}"/>
    <cellStyle name="Normal 2 3 2 9 2 2 4 3 8" xfId="21766" xr:uid="{00000000-0005-0000-0000-000087530000}"/>
    <cellStyle name="Normal 2 3 2 9 2 2 4 3 8 2" xfId="21767" xr:uid="{00000000-0005-0000-0000-000088530000}"/>
    <cellStyle name="Normal 2 3 2 9 2 2 4 3 9" xfId="21768" xr:uid="{00000000-0005-0000-0000-000089530000}"/>
    <cellStyle name="Normal 2 3 2 9 2 2 4 3 9 2" xfId="21769" xr:uid="{00000000-0005-0000-0000-00008A530000}"/>
    <cellStyle name="Normal 2 3 2 9 2 2 4 4" xfId="21770" xr:uid="{00000000-0005-0000-0000-00008B530000}"/>
    <cellStyle name="Normal 2 3 2 9 2 2 4 4 2" xfId="21771" xr:uid="{00000000-0005-0000-0000-00008C530000}"/>
    <cellStyle name="Normal 2 3 2 9 2 2 4 5" xfId="21772" xr:uid="{00000000-0005-0000-0000-00008D530000}"/>
    <cellStyle name="Normal 2 3 2 9 2 2 4 5 2" xfId="21773" xr:uid="{00000000-0005-0000-0000-00008E530000}"/>
    <cellStyle name="Normal 2 3 2 9 2 2 4 6" xfId="21774" xr:uid="{00000000-0005-0000-0000-00008F530000}"/>
    <cellStyle name="Normal 2 3 2 9 2 2 4 6 2" xfId="21775" xr:uid="{00000000-0005-0000-0000-000090530000}"/>
    <cellStyle name="Normal 2 3 2 9 2 2 4 7" xfId="21776" xr:uid="{00000000-0005-0000-0000-000091530000}"/>
    <cellStyle name="Normal 2 3 2 9 2 2 4 7 2" xfId="21777" xr:uid="{00000000-0005-0000-0000-000092530000}"/>
    <cellStyle name="Normal 2 3 2 9 2 2 4 8" xfId="21778" xr:uid="{00000000-0005-0000-0000-000093530000}"/>
    <cellStyle name="Normal 2 3 2 9 2 2 4 8 2" xfId="21779" xr:uid="{00000000-0005-0000-0000-000094530000}"/>
    <cellStyle name="Normal 2 3 2 9 2 2 4 9" xfId="21780" xr:uid="{00000000-0005-0000-0000-000095530000}"/>
    <cellStyle name="Normal 2 3 2 9 2 2 4 9 2" xfId="21781" xr:uid="{00000000-0005-0000-0000-000096530000}"/>
    <cellStyle name="Normal 2 3 2 9 2 2 5" xfId="634" xr:uid="{00000000-0005-0000-0000-000097530000}"/>
    <cellStyle name="Normal 2 3 2 9 2 2 5 10" xfId="21782" xr:uid="{00000000-0005-0000-0000-000098530000}"/>
    <cellStyle name="Normal 2 3 2 9 2 2 5 10 2" xfId="21783" xr:uid="{00000000-0005-0000-0000-000099530000}"/>
    <cellStyle name="Normal 2 3 2 9 2 2 5 11" xfId="21784" xr:uid="{00000000-0005-0000-0000-00009A530000}"/>
    <cellStyle name="Normal 2 3 2 9 2 2 5 11 2" xfId="21785" xr:uid="{00000000-0005-0000-0000-00009B530000}"/>
    <cellStyle name="Normal 2 3 2 9 2 2 5 12" xfId="21786" xr:uid="{00000000-0005-0000-0000-00009C530000}"/>
    <cellStyle name="Normal 2 3 2 9 2 2 5 12 2" xfId="21787" xr:uid="{00000000-0005-0000-0000-00009D530000}"/>
    <cellStyle name="Normal 2 3 2 9 2 2 5 13" xfId="21788" xr:uid="{00000000-0005-0000-0000-00009E530000}"/>
    <cellStyle name="Normal 2 3 2 9 2 2 5 2" xfId="21789" xr:uid="{00000000-0005-0000-0000-00009F530000}"/>
    <cellStyle name="Normal 2 3 2 9 2 2 5 2 10" xfId="21790" xr:uid="{00000000-0005-0000-0000-0000A0530000}"/>
    <cellStyle name="Normal 2 3 2 9 2 2 5 2 10 2" xfId="21791" xr:uid="{00000000-0005-0000-0000-0000A1530000}"/>
    <cellStyle name="Normal 2 3 2 9 2 2 5 2 11" xfId="21792" xr:uid="{00000000-0005-0000-0000-0000A2530000}"/>
    <cellStyle name="Normal 2 3 2 9 2 2 5 2 11 2" xfId="21793" xr:uid="{00000000-0005-0000-0000-0000A3530000}"/>
    <cellStyle name="Normal 2 3 2 9 2 2 5 2 12" xfId="21794" xr:uid="{00000000-0005-0000-0000-0000A4530000}"/>
    <cellStyle name="Normal 2 3 2 9 2 2 5 2 2" xfId="21795" xr:uid="{00000000-0005-0000-0000-0000A5530000}"/>
    <cellStyle name="Normal 2 3 2 9 2 2 5 2 2 10" xfId="21796" xr:uid="{00000000-0005-0000-0000-0000A6530000}"/>
    <cellStyle name="Normal 2 3 2 9 2 2 5 2 2 10 2" xfId="21797" xr:uid="{00000000-0005-0000-0000-0000A7530000}"/>
    <cellStyle name="Normal 2 3 2 9 2 2 5 2 2 11" xfId="21798" xr:uid="{00000000-0005-0000-0000-0000A8530000}"/>
    <cellStyle name="Normal 2 3 2 9 2 2 5 2 2 2" xfId="21799" xr:uid="{00000000-0005-0000-0000-0000A9530000}"/>
    <cellStyle name="Normal 2 3 2 9 2 2 5 2 2 2 2" xfId="21800" xr:uid="{00000000-0005-0000-0000-0000AA530000}"/>
    <cellStyle name="Normal 2 3 2 9 2 2 5 2 2 3" xfId="21801" xr:uid="{00000000-0005-0000-0000-0000AB530000}"/>
    <cellStyle name="Normal 2 3 2 9 2 2 5 2 2 3 2" xfId="21802" xr:uid="{00000000-0005-0000-0000-0000AC530000}"/>
    <cellStyle name="Normal 2 3 2 9 2 2 5 2 2 4" xfId="21803" xr:uid="{00000000-0005-0000-0000-0000AD530000}"/>
    <cellStyle name="Normal 2 3 2 9 2 2 5 2 2 4 2" xfId="21804" xr:uid="{00000000-0005-0000-0000-0000AE530000}"/>
    <cellStyle name="Normal 2 3 2 9 2 2 5 2 2 5" xfId="21805" xr:uid="{00000000-0005-0000-0000-0000AF530000}"/>
    <cellStyle name="Normal 2 3 2 9 2 2 5 2 2 5 2" xfId="21806" xr:uid="{00000000-0005-0000-0000-0000B0530000}"/>
    <cellStyle name="Normal 2 3 2 9 2 2 5 2 2 6" xfId="21807" xr:uid="{00000000-0005-0000-0000-0000B1530000}"/>
    <cellStyle name="Normal 2 3 2 9 2 2 5 2 2 6 2" xfId="21808" xr:uid="{00000000-0005-0000-0000-0000B2530000}"/>
    <cellStyle name="Normal 2 3 2 9 2 2 5 2 2 7" xfId="21809" xr:uid="{00000000-0005-0000-0000-0000B3530000}"/>
    <cellStyle name="Normal 2 3 2 9 2 2 5 2 2 7 2" xfId="21810" xr:uid="{00000000-0005-0000-0000-0000B4530000}"/>
    <cellStyle name="Normal 2 3 2 9 2 2 5 2 2 8" xfId="21811" xr:uid="{00000000-0005-0000-0000-0000B5530000}"/>
    <cellStyle name="Normal 2 3 2 9 2 2 5 2 2 8 2" xfId="21812" xr:uid="{00000000-0005-0000-0000-0000B6530000}"/>
    <cellStyle name="Normal 2 3 2 9 2 2 5 2 2 9" xfId="21813" xr:uid="{00000000-0005-0000-0000-0000B7530000}"/>
    <cellStyle name="Normal 2 3 2 9 2 2 5 2 2 9 2" xfId="21814" xr:uid="{00000000-0005-0000-0000-0000B8530000}"/>
    <cellStyle name="Normal 2 3 2 9 2 2 5 2 3" xfId="21815" xr:uid="{00000000-0005-0000-0000-0000B9530000}"/>
    <cellStyle name="Normal 2 3 2 9 2 2 5 2 3 2" xfId="21816" xr:uid="{00000000-0005-0000-0000-0000BA530000}"/>
    <cellStyle name="Normal 2 3 2 9 2 2 5 2 4" xfId="21817" xr:uid="{00000000-0005-0000-0000-0000BB530000}"/>
    <cellStyle name="Normal 2 3 2 9 2 2 5 2 4 2" xfId="21818" xr:uid="{00000000-0005-0000-0000-0000BC530000}"/>
    <cellStyle name="Normal 2 3 2 9 2 2 5 2 5" xfId="21819" xr:uid="{00000000-0005-0000-0000-0000BD530000}"/>
    <cellStyle name="Normal 2 3 2 9 2 2 5 2 5 2" xfId="21820" xr:uid="{00000000-0005-0000-0000-0000BE530000}"/>
    <cellStyle name="Normal 2 3 2 9 2 2 5 2 6" xfId="21821" xr:uid="{00000000-0005-0000-0000-0000BF530000}"/>
    <cellStyle name="Normal 2 3 2 9 2 2 5 2 6 2" xfId="21822" xr:uid="{00000000-0005-0000-0000-0000C0530000}"/>
    <cellStyle name="Normal 2 3 2 9 2 2 5 2 7" xfId="21823" xr:uid="{00000000-0005-0000-0000-0000C1530000}"/>
    <cellStyle name="Normal 2 3 2 9 2 2 5 2 7 2" xfId="21824" xr:uid="{00000000-0005-0000-0000-0000C2530000}"/>
    <cellStyle name="Normal 2 3 2 9 2 2 5 2 8" xfId="21825" xr:uid="{00000000-0005-0000-0000-0000C3530000}"/>
    <cellStyle name="Normal 2 3 2 9 2 2 5 2 8 2" xfId="21826" xr:uid="{00000000-0005-0000-0000-0000C4530000}"/>
    <cellStyle name="Normal 2 3 2 9 2 2 5 2 9" xfId="21827" xr:uid="{00000000-0005-0000-0000-0000C5530000}"/>
    <cellStyle name="Normal 2 3 2 9 2 2 5 2 9 2" xfId="21828" xr:uid="{00000000-0005-0000-0000-0000C6530000}"/>
    <cellStyle name="Normal 2 3 2 9 2 2 5 3" xfId="21829" xr:uid="{00000000-0005-0000-0000-0000C7530000}"/>
    <cellStyle name="Normal 2 3 2 9 2 2 5 3 10" xfId="21830" xr:uid="{00000000-0005-0000-0000-0000C8530000}"/>
    <cellStyle name="Normal 2 3 2 9 2 2 5 3 10 2" xfId="21831" xr:uid="{00000000-0005-0000-0000-0000C9530000}"/>
    <cellStyle name="Normal 2 3 2 9 2 2 5 3 11" xfId="21832" xr:uid="{00000000-0005-0000-0000-0000CA530000}"/>
    <cellStyle name="Normal 2 3 2 9 2 2 5 3 2" xfId="21833" xr:uid="{00000000-0005-0000-0000-0000CB530000}"/>
    <cellStyle name="Normal 2 3 2 9 2 2 5 3 2 2" xfId="21834" xr:uid="{00000000-0005-0000-0000-0000CC530000}"/>
    <cellStyle name="Normal 2 3 2 9 2 2 5 3 3" xfId="21835" xr:uid="{00000000-0005-0000-0000-0000CD530000}"/>
    <cellStyle name="Normal 2 3 2 9 2 2 5 3 3 2" xfId="21836" xr:uid="{00000000-0005-0000-0000-0000CE530000}"/>
    <cellStyle name="Normal 2 3 2 9 2 2 5 3 4" xfId="21837" xr:uid="{00000000-0005-0000-0000-0000CF530000}"/>
    <cellStyle name="Normal 2 3 2 9 2 2 5 3 4 2" xfId="21838" xr:uid="{00000000-0005-0000-0000-0000D0530000}"/>
    <cellStyle name="Normal 2 3 2 9 2 2 5 3 5" xfId="21839" xr:uid="{00000000-0005-0000-0000-0000D1530000}"/>
    <cellStyle name="Normal 2 3 2 9 2 2 5 3 5 2" xfId="21840" xr:uid="{00000000-0005-0000-0000-0000D2530000}"/>
    <cellStyle name="Normal 2 3 2 9 2 2 5 3 6" xfId="21841" xr:uid="{00000000-0005-0000-0000-0000D3530000}"/>
    <cellStyle name="Normal 2 3 2 9 2 2 5 3 6 2" xfId="21842" xr:uid="{00000000-0005-0000-0000-0000D4530000}"/>
    <cellStyle name="Normal 2 3 2 9 2 2 5 3 7" xfId="21843" xr:uid="{00000000-0005-0000-0000-0000D5530000}"/>
    <cellStyle name="Normal 2 3 2 9 2 2 5 3 7 2" xfId="21844" xr:uid="{00000000-0005-0000-0000-0000D6530000}"/>
    <cellStyle name="Normal 2 3 2 9 2 2 5 3 8" xfId="21845" xr:uid="{00000000-0005-0000-0000-0000D7530000}"/>
    <cellStyle name="Normal 2 3 2 9 2 2 5 3 8 2" xfId="21846" xr:uid="{00000000-0005-0000-0000-0000D8530000}"/>
    <cellStyle name="Normal 2 3 2 9 2 2 5 3 9" xfId="21847" xr:uid="{00000000-0005-0000-0000-0000D9530000}"/>
    <cellStyle name="Normal 2 3 2 9 2 2 5 3 9 2" xfId="21848" xr:uid="{00000000-0005-0000-0000-0000DA530000}"/>
    <cellStyle name="Normal 2 3 2 9 2 2 5 4" xfId="21849" xr:uid="{00000000-0005-0000-0000-0000DB530000}"/>
    <cellStyle name="Normal 2 3 2 9 2 2 5 4 2" xfId="21850" xr:uid="{00000000-0005-0000-0000-0000DC530000}"/>
    <cellStyle name="Normal 2 3 2 9 2 2 5 5" xfId="21851" xr:uid="{00000000-0005-0000-0000-0000DD530000}"/>
    <cellStyle name="Normal 2 3 2 9 2 2 5 5 2" xfId="21852" xr:uid="{00000000-0005-0000-0000-0000DE530000}"/>
    <cellStyle name="Normal 2 3 2 9 2 2 5 6" xfId="21853" xr:uid="{00000000-0005-0000-0000-0000DF530000}"/>
    <cellStyle name="Normal 2 3 2 9 2 2 5 6 2" xfId="21854" xr:uid="{00000000-0005-0000-0000-0000E0530000}"/>
    <cellStyle name="Normal 2 3 2 9 2 2 5 7" xfId="21855" xr:uid="{00000000-0005-0000-0000-0000E1530000}"/>
    <cellStyle name="Normal 2 3 2 9 2 2 5 7 2" xfId="21856" xr:uid="{00000000-0005-0000-0000-0000E2530000}"/>
    <cellStyle name="Normal 2 3 2 9 2 2 5 8" xfId="21857" xr:uid="{00000000-0005-0000-0000-0000E3530000}"/>
    <cellStyle name="Normal 2 3 2 9 2 2 5 8 2" xfId="21858" xr:uid="{00000000-0005-0000-0000-0000E4530000}"/>
    <cellStyle name="Normal 2 3 2 9 2 2 5 9" xfId="21859" xr:uid="{00000000-0005-0000-0000-0000E5530000}"/>
    <cellStyle name="Normal 2 3 2 9 2 2 5 9 2" xfId="21860" xr:uid="{00000000-0005-0000-0000-0000E6530000}"/>
    <cellStyle name="Normal 2 3 2 9 2 2 6" xfId="635" xr:uid="{00000000-0005-0000-0000-0000E7530000}"/>
    <cellStyle name="Normal 2 3 2 9 2 3" xfId="636" xr:uid="{00000000-0005-0000-0000-0000E8530000}"/>
    <cellStyle name="Normal 2 3 2 9 2 3 2" xfId="637" xr:uid="{00000000-0005-0000-0000-0000E9530000}"/>
    <cellStyle name="Normal 2 3 2 9 2 4" xfId="638" xr:uid="{00000000-0005-0000-0000-0000EA530000}"/>
    <cellStyle name="Normal 2 3 2 9 2 4 2" xfId="639" xr:uid="{00000000-0005-0000-0000-0000EB530000}"/>
    <cellStyle name="Normal 2 3 2 9 2 5" xfId="640" xr:uid="{00000000-0005-0000-0000-0000EC530000}"/>
    <cellStyle name="Normal 2 3 2 9 2 5 2" xfId="641" xr:uid="{00000000-0005-0000-0000-0000ED530000}"/>
    <cellStyle name="Normal 2 3 2 9 2 6" xfId="21861" xr:uid="{00000000-0005-0000-0000-0000EE530000}"/>
    <cellStyle name="Normal 2 3 2 9 2 6 10" xfId="21862" xr:uid="{00000000-0005-0000-0000-0000EF530000}"/>
    <cellStyle name="Normal 2 3 2 9 2 6 10 2" xfId="21863" xr:uid="{00000000-0005-0000-0000-0000F0530000}"/>
    <cellStyle name="Normal 2 3 2 9 2 6 11" xfId="21864" xr:uid="{00000000-0005-0000-0000-0000F1530000}"/>
    <cellStyle name="Normal 2 3 2 9 2 6 11 2" xfId="21865" xr:uid="{00000000-0005-0000-0000-0000F2530000}"/>
    <cellStyle name="Normal 2 3 2 9 2 6 12" xfId="21866" xr:uid="{00000000-0005-0000-0000-0000F3530000}"/>
    <cellStyle name="Normal 2 3 2 9 2 6 2" xfId="21867" xr:uid="{00000000-0005-0000-0000-0000F4530000}"/>
    <cellStyle name="Normal 2 3 2 9 2 6 2 10" xfId="21868" xr:uid="{00000000-0005-0000-0000-0000F5530000}"/>
    <cellStyle name="Normal 2 3 2 9 2 6 2 10 2" xfId="21869" xr:uid="{00000000-0005-0000-0000-0000F6530000}"/>
    <cellStyle name="Normal 2 3 2 9 2 6 2 11" xfId="21870" xr:uid="{00000000-0005-0000-0000-0000F7530000}"/>
    <cellStyle name="Normal 2 3 2 9 2 6 2 2" xfId="21871" xr:uid="{00000000-0005-0000-0000-0000F8530000}"/>
    <cellStyle name="Normal 2 3 2 9 2 6 2 2 2" xfId="21872" xr:uid="{00000000-0005-0000-0000-0000F9530000}"/>
    <cellStyle name="Normal 2 3 2 9 2 6 2 3" xfId="21873" xr:uid="{00000000-0005-0000-0000-0000FA530000}"/>
    <cellStyle name="Normal 2 3 2 9 2 6 2 3 2" xfId="21874" xr:uid="{00000000-0005-0000-0000-0000FB530000}"/>
    <cellStyle name="Normal 2 3 2 9 2 6 2 4" xfId="21875" xr:uid="{00000000-0005-0000-0000-0000FC530000}"/>
    <cellStyle name="Normal 2 3 2 9 2 6 2 4 2" xfId="21876" xr:uid="{00000000-0005-0000-0000-0000FD530000}"/>
    <cellStyle name="Normal 2 3 2 9 2 6 2 5" xfId="21877" xr:uid="{00000000-0005-0000-0000-0000FE530000}"/>
    <cellStyle name="Normal 2 3 2 9 2 6 2 5 2" xfId="21878" xr:uid="{00000000-0005-0000-0000-0000FF530000}"/>
    <cellStyle name="Normal 2 3 2 9 2 6 2 6" xfId="21879" xr:uid="{00000000-0005-0000-0000-000000540000}"/>
    <cellStyle name="Normal 2 3 2 9 2 6 2 6 2" xfId="21880" xr:uid="{00000000-0005-0000-0000-000001540000}"/>
    <cellStyle name="Normal 2 3 2 9 2 6 2 7" xfId="21881" xr:uid="{00000000-0005-0000-0000-000002540000}"/>
    <cellStyle name="Normal 2 3 2 9 2 6 2 7 2" xfId="21882" xr:uid="{00000000-0005-0000-0000-000003540000}"/>
    <cellStyle name="Normal 2 3 2 9 2 6 2 8" xfId="21883" xr:uid="{00000000-0005-0000-0000-000004540000}"/>
    <cellStyle name="Normal 2 3 2 9 2 6 2 8 2" xfId="21884" xr:uid="{00000000-0005-0000-0000-000005540000}"/>
    <cellStyle name="Normal 2 3 2 9 2 6 2 9" xfId="21885" xr:uid="{00000000-0005-0000-0000-000006540000}"/>
    <cellStyle name="Normal 2 3 2 9 2 6 2 9 2" xfId="21886" xr:uid="{00000000-0005-0000-0000-000007540000}"/>
    <cellStyle name="Normal 2 3 2 9 2 6 3" xfId="21887" xr:uid="{00000000-0005-0000-0000-000008540000}"/>
    <cellStyle name="Normal 2 3 2 9 2 6 3 2" xfId="21888" xr:uid="{00000000-0005-0000-0000-000009540000}"/>
    <cellStyle name="Normal 2 3 2 9 2 6 4" xfId="21889" xr:uid="{00000000-0005-0000-0000-00000A540000}"/>
    <cellStyle name="Normal 2 3 2 9 2 6 4 2" xfId="21890" xr:uid="{00000000-0005-0000-0000-00000B540000}"/>
    <cellStyle name="Normal 2 3 2 9 2 6 5" xfId="21891" xr:uid="{00000000-0005-0000-0000-00000C540000}"/>
    <cellStyle name="Normal 2 3 2 9 2 6 5 2" xfId="21892" xr:uid="{00000000-0005-0000-0000-00000D540000}"/>
    <cellStyle name="Normal 2 3 2 9 2 6 6" xfId="21893" xr:uid="{00000000-0005-0000-0000-00000E540000}"/>
    <cellStyle name="Normal 2 3 2 9 2 6 6 2" xfId="21894" xr:uid="{00000000-0005-0000-0000-00000F540000}"/>
    <cellStyle name="Normal 2 3 2 9 2 6 7" xfId="21895" xr:uid="{00000000-0005-0000-0000-000010540000}"/>
    <cellStyle name="Normal 2 3 2 9 2 6 7 2" xfId="21896" xr:uid="{00000000-0005-0000-0000-000011540000}"/>
    <cellStyle name="Normal 2 3 2 9 2 6 8" xfId="21897" xr:uid="{00000000-0005-0000-0000-000012540000}"/>
    <cellStyle name="Normal 2 3 2 9 2 6 8 2" xfId="21898" xr:uid="{00000000-0005-0000-0000-000013540000}"/>
    <cellStyle name="Normal 2 3 2 9 2 6 9" xfId="21899" xr:uid="{00000000-0005-0000-0000-000014540000}"/>
    <cellStyle name="Normal 2 3 2 9 2 6 9 2" xfId="21900" xr:uid="{00000000-0005-0000-0000-000015540000}"/>
    <cellStyle name="Normal 2 3 2 9 2 7" xfId="21901" xr:uid="{00000000-0005-0000-0000-000016540000}"/>
    <cellStyle name="Normal 2 3 2 9 2 7 10" xfId="21902" xr:uid="{00000000-0005-0000-0000-000017540000}"/>
    <cellStyle name="Normal 2 3 2 9 2 7 10 2" xfId="21903" xr:uid="{00000000-0005-0000-0000-000018540000}"/>
    <cellStyle name="Normal 2 3 2 9 2 7 11" xfId="21904" xr:uid="{00000000-0005-0000-0000-000019540000}"/>
    <cellStyle name="Normal 2 3 2 9 2 7 2" xfId="21905" xr:uid="{00000000-0005-0000-0000-00001A540000}"/>
    <cellStyle name="Normal 2 3 2 9 2 7 2 2" xfId="21906" xr:uid="{00000000-0005-0000-0000-00001B540000}"/>
    <cellStyle name="Normal 2 3 2 9 2 7 3" xfId="21907" xr:uid="{00000000-0005-0000-0000-00001C540000}"/>
    <cellStyle name="Normal 2 3 2 9 2 7 3 2" xfId="21908" xr:uid="{00000000-0005-0000-0000-00001D540000}"/>
    <cellStyle name="Normal 2 3 2 9 2 7 4" xfId="21909" xr:uid="{00000000-0005-0000-0000-00001E540000}"/>
    <cellStyle name="Normal 2 3 2 9 2 7 4 2" xfId="21910" xr:uid="{00000000-0005-0000-0000-00001F540000}"/>
    <cellStyle name="Normal 2 3 2 9 2 7 5" xfId="21911" xr:uid="{00000000-0005-0000-0000-000020540000}"/>
    <cellStyle name="Normal 2 3 2 9 2 7 5 2" xfId="21912" xr:uid="{00000000-0005-0000-0000-000021540000}"/>
    <cellStyle name="Normal 2 3 2 9 2 7 6" xfId="21913" xr:uid="{00000000-0005-0000-0000-000022540000}"/>
    <cellStyle name="Normal 2 3 2 9 2 7 6 2" xfId="21914" xr:uid="{00000000-0005-0000-0000-000023540000}"/>
    <cellStyle name="Normal 2 3 2 9 2 7 7" xfId="21915" xr:uid="{00000000-0005-0000-0000-000024540000}"/>
    <cellStyle name="Normal 2 3 2 9 2 7 7 2" xfId="21916" xr:uid="{00000000-0005-0000-0000-000025540000}"/>
    <cellStyle name="Normal 2 3 2 9 2 7 8" xfId="21917" xr:uid="{00000000-0005-0000-0000-000026540000}"/>
    <cellStyle name="Normal 2 3 2 9 2 7 8 2" xfId="21918" xr:uid="{00000000-0005-0000-0000-000027540000}"/>
    <cellStyle name="Normal 2 3 2 9 2 7 9" xfId="21919" xr:uid="{00000000-0005-0000-0000-000028540000}"/>
    <cellStyle name="Normal 2 3 2 9 2 7 9 2" xfId="21920" xr:uid="{00000000-0005-0000-0000-000029540000}"/>
    <cellStyle name="Normal 2 3 2 9 2 8" xfId="21921" xr:uid="{00000000-0005-0000-0000-00002A540000}"/>
    <cellStyle name="Normal 2 3 2 9 2 8 2" xfId="21922" xr:uid="{00000000-0005-0000-0000-00002B540000}"/>
    <cellStyle name="Normal 2 3 2 9 2 9" xfId="21923" xr:uid="{00000000-0005-0000-0000-00002C540000}"/>
    <cellStyle name="Normal 2 3 2 9 2 9 2" xfId="21924" xr:uid="{00000000-0005-0000-0000-00002D540000}"/>
    <cellStyle name="Normal 2 3 2 9 3" xfId="642" xr:uid="{00000000-0005-0000-0000-00002E540000}"/>
    <cellStyle name="Normal 2 3 2 9 3 10" xfId="21925" xr:uid="{00000000-0005-0000-0000-00002F540000}"/>
    <cellStyle name="Normal 2 3 2 9 3 10 2" xfId="21926" xr:uid="{00000000-0005-0000-0000-000030540000}"/>
    <cellStyle name="Normal 2 3 2 9 3 11" xfId="21927" xr:uid="{00000000-0005-0000-0000-000031540000}"/>
    <cellStyle name="Normal 2 3 2 9 3 11 2" xfId="21928" xr:uid="{00000000-0005-0000-0000-000032540000}"/>
    <cellStyle name="Normal 2 3 2 9 3 12" xfId="21929" xr:uid="{00000000-0005-0000-0000-000033540000}"/>
    <cellStyle name="Normal 2 3 2 9 3 12 2" xfId="21930" xr:uid="{00000000-0005-0000-0000-000034540000}"/>
    <cellStyle name="Normal 2 3 2 9 3 13" xfId="21931" xr:uid="{00000000-0005-0000-0000-000035540000}"/>
    <cellStyle name="Normal 2 3 2 9 3 2" xfId="21932" xr:uid="{00000000-0005-0000-0000-000036540000}"/>
    <cellStyle name="Normal 2 3 2 9 3 2 10" xfId="21933" xr:uid="{00000000-0005-0000-0000-000037540000}"/>
    <cellStyle name="Normal 2 3 2 9 3 2 10 2" xfId="21934" xr:uid="{00000000-0005-0000-0000-000038540000}"/>
    <cellStyle name="Normal 2 3 2 9 3 2 11" xfId="21935" xr:uid="{00000000-0005-0000-0000-000039540000}"/>
    <cellStyle name="Normal 2 3 2 9 3 2 11 2" xfId="21936" xr:uid="{00000000-0005-0000-0000-00003A540000}"/>
    <cellStyle name="Normal 2 3 2 9 3 2 12" xfId="21937" xr:uid="{00000000-0005-0000-0000-00003B540000}"/>
    <cellStyle name="Normal 2 3 2 9 3 2 2" xfId="21938" xr:uid="{00000000-0005-0000-0000-00003C540000}"/>
    <cellStyle name="Normal 2 3 2 9 3 2 2 10" xfId="21939" xr:uid="{00000000-0005-0000-0000-00003D540000}"/>
    <cellStyle name="Normal 2 3 2 9 3 2 2 10 2" xfId="21940" xr:uid="{00000000-0005-0000-0000-00003E540000}"/>
    <cellStyle name="Normal 2 3 2 9 3 2 2 11" xfId="21941" xr:uid="{00000000-0005-0000-0000-00003F540000}"/>
    <cellStyle name="Normal 2 3 2 9 3 2 2 2" xfId="21942" xr:uid="{00000000-0005-0000-0000-000040540000}"/>
    <cellStyle name="Normal 2 3 2 9 3 2 2 2 2" xfId="21943" xr:uid="{00000000-0005-0000-0000-000041540000}"/>
    <cellStyle name="Normal 2 3 2 9 3 2 2 3" xfId="21944" xr:uid="{00000000-0005-0000-0000-000042540000}"/>
    <cellStyle name="Normal 2 3 2 9 3 2 2 3 2" xfId="21945" xr:uid="{00000000-0005-0000-0000-000043540000}"/>
    <cellStyle name="Normal 2 3 2 9 3 2 2 4" xfId="21946" xr:uid="{00000000-0005-0000-0000-000044540000}"/>
    <cellStyle name="Normal 2 3 2 9 3 2 2 4 2" xfId="21947" xr:uid="{00000000-0005-0000-0000-000045540000}"/>
    <cellStyle name="Normal 2 3 2 9 3 2 2 5" xfId="21948" xr:uid="{00000000-0005-0000-0000-000046540000}"/>
    <cellStyle name="Normal 2 3 2 9 3 2 2 5 2" xfId="21949" xr:uid="{00000000-0005-0000-0000-000047540000}"/>
    <cellStyle name="Normal 2 3 2 9 3 2 2 6" xfId="21950" xr:uid="{00000000-0005-0000-0000-000048540000}"/>
    <cellStyle name="Normal 2 3 2 9 3 2 2 6 2" xfId="21951" xr:uid="{00000000-0005-0000-0000-000049540000}"/>
    <cellStyle name="Normal 2 3 2 9 3 2 2 7" xfId="21952" xr:uid="{00000000-0005-0000-0000-00004A540000}"/>
    <cellStyle name="Normal 2 3 2 9 3 2 2 7 2" xfId="21953" xr:uid="{00000000-0005-0000-0000-00004B540000}"/>
    <cellStyle name="Normal 2 3 2 9 3 2 2 8" xfId="21954" xr:uid="{00000000-0005-0000-0000-00004C540000}"/>
    <cellStyle name="Normal 2 3 2 9 3 2 2 8 2" xfId="21955" xr:uid="{00000000-0005-0000-0000-00004D540000}"/>
    <cellStyle name="Normal 2 3 2 9 3 2 2 9" xfId="21956" xr:uid="{00000000-0005-0000-0000-00004E540000}"/>
    <cellStyle name="Normal 2 3 2 9 3 2 2 9 2" xfId="21957" xr:uid="{00000000-0005-0000-0000-00004F540000}"/>
    <cellStyle name="Normal 2 3 2 9 3 2 3" xfId="21958" xr:uid="{00000000-0005-0000-0000-000050540000}"/>
    <cellStyle name="Normal 2 3 2 9 3 2 3 2" xfId="21959" xr:uid="{00000000-0005-0000-0000-000051540000}"/>
    <cellStyle name="Normal 2 3 2 9 3 2 4" xfId="21960" xr:uid="{00000000-0005-0000-0000-000052540000}"/>
    <cellStyle name="Normal 2 3 2 9 3 2 4 2" xfId="21961" xr:uid="{00000000-0005-0000-0000-000053540000}"/>
    <cellStyle name="Normal 2 3 2 9 3 2 5" xfId="21962" xr:uid="{00000000-0005-0000-0000-000054540000}"/>
    <cellStyle name="Normal 2 3 2 9 3 2 5 2" xfId="21963" xr:uid="{00000000-0005-0000-0000-000055540000}"/>
    <cellStyle name="Normal 2 3 2 9 3 2 6" xfId="21964" xr:uid="{00000000-0005-0000-0000-000056540000}"/>
    <cellStyle name="Normal 2 3 2 9 3 2 6 2" xfId="21965" xr:uid="{00000000-0005-0000-0000-000057540000}"/>
    <cellStyle name="Normal 2 3 2 9 3 2 7" xfId="21966" xr:uid="{00000000-0005-0000-0000-000058540000}"/>
    <cellStyle name="Normal 2 3 2 9 3 2 7 2" xfId="21967" xr:uid="{00000000-0005-0000-0000-000059540000}"/>
    <cellStyle name="Normal 2 3 2 9 3 2 8" xfId="21968" xr:uid="{00000000-0005-0000-0000-00005A540000}"/>
    <cellStyle name="Normal 2 3 2 9 3 2 8 2" xfId="21969" xr:uid="{00000000-0005-0000-0000-00005B540000}"/>
    <cellStyle name="Normal 2 3 2 9 3 2 9" xfId="21970" xr:uid="{00000000-0005-0000-0000-00005C540000}"/>
    <cellStyle name="Normal 2 3 2 9 3 2 9 2" xfId="21971" xr:uid="{00000000-0005-0000-0000-00005D540000}"/>
    <cellStyle name="Normal 2 3 2 9 3 3" xfId="21972" xr:uid="{00000000-0005-0000-0000-00005E540000}"/>
    <cellStyle name="Normal 2 3 2 9 3 3 10" xfId="21973" xr:uid="{00000000-0005-0000-0000-00005F540000}"/>
    <cellStyle name="Normal 2 3 2 9 3 3 10 2" xfId="21974" xr:uid="{00000000-0005-0000-0000-000060540000}"/>
    <cellStyle name="Normal 2 3 2 9 3 3 11" xfId="21975" xr:uid="{00000000-0005-0000-0000-000061540000}"/>
    <cellStyle name="Normal 2 3 2 9 3 3 2" xfId="21976" xr:uid="{00000000-0005-0000-0000-000062540000}"/>
    <cellStyle name="Normal 2 3 2 9 3 3 2 2" xfId="21977" xr:uid="{00000000-0005-0000-0000-000063540000}"/>
    <cellStyle name="Normal 2 3 2 9 3 3 3" xfId="21978" xr:uid="{00000000-0005-0000-0000-000064540000}"/>
    <cellStyle name="Normal 2 3 2 9 3 3 3 2" xfId="21979" xr:uid="{00000000-0005-0000-0000-000065540000}"/>
    <cellStyle name="Normal 2 3 2 9 3 3 4" xfId="21980" xr:uid="{00000000-0005-0000-0000-000066540000}"/>
    <cellStyle name="Normal 2 3 2 9 3 3 4 2" xfId="21981" xr:uid="{00000000-0005-0000-0000-000067540000}"/>
    <cellStyle name="Normal 2 3 2 9 3 3 5" xfId="21982" xr:uid="{00000000-0005-0000-0000-000068540000}"/>
    <cellStyle name="Normal 2 3 2 9 3 3 5 2" xfId="21983" xr:uid="{00000000-0005-0000-0000-000069540000}"/>
    <cellStyle name="Normal 2 3 2 9 3 3 6" xfId="21984" xr:uid="{00000000-0005-0000-0000-00006A540000}"/>
    <cellStyle name="Normal 2 3 2 9 3 3 6 2" xfId="21985" xr:uid="{00000000-0005-0000-0000-00006B540000}"/>
    <cellStyle name="Normal 2 3 2 9 3 3 7" xfId="21986" xr:uid="{00000000-0005-0000-0000-00006C540000}"/>
    <cellStyle name="Normal 2 3 2 9 3 3 7 2" xfId="21987" xr:uid="{00000000-0005-0000-0000-00006D540000}"/>
    <cellStyle name="Normal 2 3 2 9 3 3 8" xfId="21988" xr:uid="{00000000-0005-0000-0000-00006E540000}"/>
    <cellStyle name="Normal 2 3 2 9 3 3 8 2" xfId="21989" xr:uid="{00000000-0005-0000-0000-00006F540000}"/>
    <cellStyle name="Normal 2 3 2 9 3 3 9" xfId="21990" xr:uid="{00000000-0005-0000-0000-000070540000}"/>
    <cellStyle name="Normal 2 3 2 9 3 3 9 2" xfId="21991" xr:uid="{00000000-0005-0000-0000-000071540000}"/>
    <cellStyle name="Normal 2 3 2 9 3 4" xfId="21992" xr:uid="{00000000-0005-0000-0000-000072540000}"/>
    <cellStyle name="Normal 2 3 2 9 3 4 2" xfId="21993" xr:uid="{00000000-0005-0000-0000-000073540000}"/>
    <cellStyle name="Normal 2 3 2 9 3 5" xfId="21994" xr:uid="{00000000-0005-0000-0000-000074540000}"/>
    <cellStyle name="Normal 2 3 2 9 3 5 2" xfId="21995" xr:uid="{00000000-0005-0000-0000-000075540000}"/>
    <cellStyle name="Normal 2 3 2 9 3 6" xfId="21996" xr:uid="{00000000-0005-0000-0000-000076540000}"/>
    <cellStyle name="Normal 2 3 2 9 3 6 2" xfId="21997" xr:uid="{00000000-0005-0000-0000-000077540000}"/>
    <cellStyle name="Normal 2 3 2 9 3 7" xfId="21998" xr:uid="{00000000-0005-0000-0000-000078540000}"/>
    <cellStyle name="Normal 2 3 2 9 3 7 2" xfId="21999" xr:uid="{00000000-0005-0000-0000-000079540000}"/>
    <cellStyle name="Normal 2 3 2 9 3 8" xfId="22000" xr:uid="{00000000-0005-0000-0000-00007A540000}"/>
    <cellStyle name="Normal 2 3 2 9 3 8 2" xfId="22001" xr:uid="{00000000-0005-0000-0000-00007B540000}"/>
    <cellStyle name="Normal 2 3 2 9 3 9" xfId="22002" xr:uid="{00000000-0005-0000-0000-00007C540000}"/>
    <cellStyle name="Normal 2 3 2 9 3 9 2" xfId="22003" xr:uid="{00000000-0005-0000-0000-00007D540000}"/>
    <cellStyle name="Normal 2 3 2 9 4" xfId="643" xr:uid="{00000000-0005-0000-0000-00007E540000}"/>
    <cellStyle name="Normal 2 3 2 9 4 10" xfId="22004" xr:uid="{00000000-0005-0000-0000-00007F540000}"/>
    <cellStyle name="Normal 2 3 2 9 4 10 2" xfId="22005" xr:uid="{00000000-0005-0000-0000-000080540000}"/>
    <cellStyle name="Normal 2 3 2 9 4 11" xfId="22006" xr:uid="{00000000-0005-0000-0000-000081540000}"/>
    <cellStyle name="Normal 2 3 2 9 4 11 2" xfId="22007" xr:uid="{00000000-0005-0000-0000-000082540000}"/>
    <cellStyle name="Normal 2 3 2 9 4 12" xfId="22008" xr:uid="{00000000-0005-0000-0000-000083540000}"/>
    <cellStyle name="Normal 2 3 2 9 4 12 2" xfId="22009" xr:uid="{00000000-0005-0000-0000-000084540000}"/>
    <cellStyle name="Normal 2 3 2 9 4 13" xfId="22010" xr:uid="{00000000-0005-0000-0000-000085540000}"/>
    <cellStyle name="Normal 2 3 2 9 4 2" xfId="22011" xr:uid="{00000000-0005-0000-0000-000086540000}"/>
    <cellStyle name="Normal 2 3 2 9 4 2 10" xfId="22012" xr:uid="{00000000-0005-0000-0000-000087540000}"/>
    <cellStyle name="Normal 2 3 2 9 4 2 10 2" xfId="22013" xr:uid="{00000000-0005-0000-0000-000088540000}"/>
    <cellStyle name="Normal 2 3 2 9 4 2 11" xfId="22014" xr:uid="{00000000-0005-0000-0000-000089540000}"/>
    <cellStyle name="Normal 2 3 2 9 4 2 11 2" xfId="22015" xr:uid="{00000000-0005-0000-0000-00008A540000}"/>
    <cellStyle name="Normal 2 3 2 9 4 2 12" xfId="22016" xr:uid="{00000000-0005-0000-0000-00008B540000}"/>
    <cellStyle name="Normal 2 3 2 9 4 2 2" xfId="22017" xr:uid="{00000000-0005-0000-0000-00008C540000}"/>
    <cellStyle name="Normal 2 3 2 9 4 2 2 10" xfId="22018" xr:uid="{00000000-0005-0000-0000-00008D540000}"/>
    <cellStyle name="Normal 2 3 2 9 4 2 2 10 2" xfId="22019" xr:uid="{00000000-0005-0000-0000-00008E540000}"/>
    <cellStyle name="Normal 2 3 2 9 4 2 2 11" xfId="22020" xr:uid="{00000000-0005-0000-0000-00008F540000}"/>
    <cellStyle name="Normal 2 3 2 9 4 2 2 2" xfId="22021" xr:uid="{00000000-0005-0000-0000-000090540000}"/>
    <cellStyle name="Normal 2 3 2 9 4 2 2 2 2" xfId="22022" xr:uid="{00000000-0005-0000-0000-000091540000}"/>
    <cellStyle name="Normal 2 3 2 9 4 2 2 3" xfId="22023" xr:uid="{00000000-0005-0000-0000-000092540000}"/>
    <cellStyle name="Normal 2 3 2 9 4 2 2 3 2" xfId="22024" xr:uid="{00000000-0005-0000-0000-000093540000}"/>
    <cellStyle name="Normal 2 3 2 9 4 2 2 4" xfId="22025" xr:uid="{00000000-0005-0000-0000-000094540000}"/>
    <cellStyle name="Normal 2 3 2 9 4 2 2 4 2" xfId="22026" xr:uid="{00000000-0005-0000-0000-000095540000}"/>
    <cellStyle name="Normal 2 3 2 9 4 2 2 5" xfId="22027" xr:uid="{00000000-0005-0000-0000-000096540000}"/>
    <cellStyle name="Normal 2 3 2 9 4 2 2 5 2" xfId="22028" xr:uid="{00000000-0005-0000-0000-000097540000}"/>
    <cellStyle name="Normal 2 3 2 9 4 2 2 6" xfId="22029" xr:uid="{00000000-0005-0000-0000-000098540000}"/>
    <cellStyle name="Normal 2 3 2 9 4 2 2 6 2" xfId="22030" xr:uid="{00000000-0005-0000-0000-000099540000}"/>
    <cellStyle name="Normal 2 3 2 9 4 2 2 7" xfId="22031" xr:uid="{00000000-0005-0000-0000-00009A540000}"/>
    <cellStyle name="Normal 2 3 2 9 4 2 2 7 2" xfId="22032" xr:uid="{00000000-0005-0000-0000-00009B540000}"/>
    <cellStyle name="Normal 2 3 2 9 4 2 2 8" xfId="22033" xr:uid="{00000000-0005-0000-0000-00009C540000}"/>
    <cellStyle name="Normal 2 3 2 9 4 2 2 8 2" xfId="22034" xr:uid="{00000000-0005-0000-0000-00009D540000}"/>
    <cellStyle name="Normal 2 3 2 9 4 2 2 9" xfId="22035" xr:uid="{00000000-0005-0000-0000-00009E540000}"/>
    <cellStyle name="Normal 2 3 2 9 4 2 2 9 2" xfId="22036" xr:uid="{00000000-0005-0000-0000-00009F540000}"/>
    <cellStyle name="Normal 2 3 2 9 4 2 3" xfId="22037" xr:uid="{00000000-0005-0000-0000-0000A0540000}"/>
    <cellStyle name="Normal 2 3 2 9 4 2 3 2" xfId="22038" xr:uid="{00000000-0005-0000-0000-0000A1540000}"/>
    <cellStyle name="Normal 2 3 2 9 4 2 4" xfId="22039" xr:uid="{00000000-0005-0000-0000-0000A2540000}"/>
    <cellStyle name="Normal 2 3 2 9 4 2 4 2" xfId="22040" xr:uid="{00000000-0005-0000-0000-0000A3540000}"/>
    <cellStyle name="Normal 2 3 2 9 4 2 5" xfId="22041" xr:uid="{00000000-0005-0000-0000-0000A4540000}"/>
    <cellStyle name="Normal 2 3 2 9 4 2 5 2" xfId="22042" xr:uid="{00000000-0005-0000-0000-0000A5540000}"/>
    <cellStyle name="Normal 2 3 2 9 4 2 6" xfId="22043" xr:uid="{00000000-0005-0000-0000-0000A6540000}"/>
    <cellStyle name="Normal 2 3 2 9 4 2 6 2" xfId="22044" xr:uid="{00000000-0005-0000-0000-0000A7540000}"/>
    <cellStyle name="Normal 2 3 2 9 4 2 7" xfId="22045" xr:uid="{00000000-0005-0000-0000-0000A8540000}"/>
    <cellStyle name="Normal 2 3 2 9 4 2 7 2" xfId="22046" xr:uid="{00000000-0005-0000-0000-0000A9540000}"/>
    <cellStyle name="Normal 2 3 2 9 4 2 8" xfId="22047" xr:uid="{00000000-0005-0000-0000-0000AA540000}"/>
    <cellStyle name="Normal 2 3 2 9 4 2 8 2" xfId="22048" xr:uid="{00000000-0005-0000-0000-0000AB540000}"/>
    <cellStyle name="Normal 2 3 2 9 4 2 9" xfId="22049" xr:uid="{00000000-0005-0000-0000-0000AC540000}"/>
    <cellStyle name="Normal 2 3 2 9 4 2 9 2" xfId="22050" xr:uid="{00000000-0005-0000-0000-0000AD540000}"/>
    <cellStyle name="Normal 2 3 2 9 4 3" xfId="22051" xr:uid="{00000000-0005-0000-0000-0000AE540000}"/>
    <cellStyle name="Normal 2 3 2 9 4 3 10" xfId="22052" xr:uid="{00000000-0005-0000-0000-0000AF540000}"/>
    <cellStyle name="Normal 2 3 2 9 4 3 10 2" xfId="22053" xr:uid="{00000000-0005-0000-0000-0000B0540000}"/>
    <cellStyle name="Normal 2 3 2 9 4 3 11" xfId="22054" xr:uid="{00000000-0005-0000-0000-0000B1540000}"/>
    <cellStyle name="Normal 2 3 2 9 4 3 2" xfId="22055" xr:uid="{00000000-0005-0000-0000-0000B2540000}"/>
    <cellStyle name="Normal 2 3 2 9 4 3 2 2" xfId="22056" xr:uid="{00000000-0005-0000-0000-0000B3540000}"/>
    <cellStyle name="Normal 2 3 2 9 4 3 3" xfId="22057" xr:uid="{00000000-0005-0000-0000-0000B4540000}"/>
    <cellStyle name="Normal 2 3 2 9 4 3 3 2" xfId="22058" xr:uid="{00000000-0005-0000-0000-0000B5540000}"/>
    <cellStyle name="Normal 2 3 2 9 4 3 4" xfId="22059" xr:uid="{00000000-0005-0000-0000-0000B6540000}"/>
    <cellStyle name="Normal 2 3 2 9 4 3 4 2" xfId="22060" xr:uid="{00000000-0005-0000-0000-0000B7540000}"/>
    <cellStyle name="Normal 2 3 2 9 4 3 5" xfId="22061" xr:uid="{00000000-0005-0000-0000-0000B8540000}"/>
    <cellStyle name="Normal 2 3 2 9 4 3 5 2" xfId="22062" xr:uid="{00000000-0005-0000-0000-0000B9540000}"/>
    <cellStyle name="Normal 2 3 2 9 4 3 6" xfId="22063" xr:uid="{00000000-0005-0000-0000-0000BA540000}"/>
    <cellStyle name="Normal 2 3 2 9 4 3 6 2" xfId="22064" xr:uid="{00000000-0005-0000-0000-0000BB540000}"/>
    <cellStyle name="Normal 2 3 2 9 4 3 7" xfId="22065" xr:uid="{00000000-0005-0000-0000-0000BC540000}"/>
    <cellStyle name="Normal 2 3 2 9 4 3 7 2" xfId="22066" xr:uid="{00000000-0005-0000-0000-0000BD540000}"/>
    <cellStyle name="Normal 2 3 2 9 4 3 8" xfId="22067" xr:uid="{00000000-0005-0000-0000-0000BE540000}"/>
    <cellStyle name="Normal 2 3 2 9 4 3 8 2" xfId="22068" xr:uid="{00000000-0005-0000-0000-0000BF540000}"/>
    <cellStyle name="Normal 2 3 2 9 4 3 9" xfId="22069" xr:uid="{00000000-0005-0000-0000-0000C0540000}"/>
    <cellStyle name="Normal 2 3 2 9 4 3 9 2" xfId="22070" xr:uid="{00000000-0005-0000-0000-0000C1540000}"/>
    <cellStyle name="Normal 2 3 2 9 4 4" xfId="22071" xr:uid="{00000000-0005-0000-0000-0000C2540000}"/>
    <cellStyle name="Normal 2 3 2 9 4 4 2" xfId="22072" xr:uid="{00000000-0005-0000-0000-0000C3540000}"/>
    <cellStyle name="Normal 2 3 2 9 4 5" xfId="22073" xr:uid="{00000000-0005-0000-0000-0000C4540000}"/>
    <cellStyle name="Normal 2 3 2 9 4 5 2" xfId="22074" xr:uid="{00000000-0005-0000-0000-0000C5540000}"/>
    <cellStyle name="Normal 2 3 2 9 4 6" xfId="22075" xr:uid="{00000000-0005-0000-0000-0000C6540000}"/>
    <cellStyle name="Normal 2 3 2 9 4 6 2" xfId="22076" xr:uid="{00000000-0005-0000-0000-0000C7540000}"/>
    <cellStyle name="Normal 2 3 2 9 4 7" xfId="22077" xr:uid="{00000000-0005-0000-0000-0000C8540000}"/>
    <cellStyle name="Normal 2 3 2 9 4 7 2" xfId="22078" xr:uid="{00000000-0005-0000-0000-0000C9540000}"/>
    <cellStyle name="Normal 2 3 2 9 4 8" xfId="22079" xr:uid="{00000000-0005-0000-0000-0000CA540000}"/>
    <cellStyle name="Normal 2 3 2 9 4 8 2" xfId="22080" xr:uid="{00000000-0005-0000-0000-0000CB540000}"/>
    <cellStyle name="Normal 2 3 2 9 4 9" xfId="22081" xr:uid="{00000000-0005-0000-0000-0000CC540000}"/>
    <cellStyle name="Normal 2 3 2 9 4 9 2" xfId="22082" xr:uid="{00000000-0005-0000-0000-0000CD540000}"/>
    <cellStyle name="Normal 2 3 2 9 5" xfId="644" xr:uid="{00000000-0005-0000-0000-0000CE540000}"/>
    <cellStyle name="Normal 2 3 2 9 5 10" xfId="22083" xr:uid="{00000000-0005-0000-0000-0000CF540000}"/>
    <cellStyle name="Normal 2 3 2 9 5 10 2" xfId="22084" xr:uid="{00000000-0005-0000-0000-0000D0540000}"/>
    <cellStyle name="Normal 2 3 2 9 5 11" xfId="22085" xr:uid="{00000000-0005-0000-0000-0000D1540000}"/>
    <cellStyle name="Normal 2 3 2 9 5 11 2" xfId="22086" xr:uid="{00000000-0005-0000-0000-0000D2540000}"/>
    <cellStyle name="Normal 2 3 2 9 5 12" xfId="22087" xr:uid="{00000000-0005-0000-0000-0000D3540000}"/>
    <cellStyle name="Normal 2 3 2 9 5 12 2" xfId="22088" xr:uid="{00000000-0005-0000-0000-0000D4540000}"/>
    <cellStyle name="Normal 2 3 2 9 5 13" xfId="22089" xr:uid="{00000000-0005-0000-0000-0000D5540000}"/>
    <cellStyle name="Normal 2 3 2 9 5 2" xfId="22090" xr:uid="{00000000-0005-0000-0000-0000D6540000}"/>
    <cellStyle name="Normal 2 3 2 9 5 2 10" xfId="22091" xr:uid="{00000000-0005-0000-0000-0000D7540000}"/>
    <cellStyle name="Normal 2 3 2 9 5 2 10 2" xfId="22092" xr:uid="{00000000-0005-0000-0000-0000D8540000}"/>
    <cellStyle name="Normal 2 3 2 9 5 2 11" xfId="22093" xr:uid="{00000000-0005-0000-0000-0000D9540000}"/>
    <cellStyle name="Normal 2 3 2 9 5 2 11 2" xfId="22094" xr:uid="{00000000-0005-0000-0000-0000DA540000}"/>
    <cellStyle name="Normal 2 3 2 9 5 2 12" xfId="22095" xr:uid="{00000000-0005-0000-0000-0000DB540000}"/>
    <cellStyle name="Normal 2 3 2 9 5 2 2" xfId="22096" xr:uid="{00000000-0005-0000-0000-0000DC540000}"/>
    <cellStyle name="Normal 2 3 2 9 5 2 2 10" xfId="22097" xr:uid="{00000000-0005-0000-0000-0000DD540000}"/>
    <cellStyle name="Normal 2 3 2 9 5 2 2 10 2" xfId="22098" xr:uid="{00000000-0005-0000-0000-0000DE540000}"/>
    <cellStyle name="Normal 2 3 2 9 5 2 2 11" xfId="22099" xr:uid="{00000000-0005-0000-0000-0000DF540000}"/>
    <cellStyle name="Normal 2 3 2 9 5 2 2 2" xfId="22100" xr:uid="{00000000-0005-0000-0000-0000E0540000}"/>
    <cellStyle name="Normal 2 3 2 9 5 2 2 2 2" xfId="22101" xr:uid="{00000000-0005-0000-0000-0000E1540000}"/>
    <cellStyle name="Normal 2 3 2 9 5 2 2 3" xfId="22102" xr:uid="{00000000-0005-0000-0000-0000E2540000}"/>
    <cellStyle name="Normal 2 3 2 9 5 2 2 3 2" xfId="22103" xr:uid="{00000000-0005-0000-0000-0000E3540000}"/>
    <cellStyle name="Normal 2 3 2 9 5 2 2 4" xfId="22104" xr:uid="{00000000-0005-0000-0000-0000E4540000}"/>
    <cellStyle name="Normal 2 3 2 9 5 2 2 4 2" xfId="22105" xr:uid="{00000000-0005-0000-0000-0000E5540000}"/>
    <cellStyle name="Normal 2 3 2 9 5 2 2 5" xfId="22106" xr:uid="{00000000-0005-0000-0000-0000E6540000}"/>
    <cellStyle name="Normal 2 3 2 9 5 2 2 5 2" xfId="22107" xr:uid="{00000000-0005-0000-0000-0000E7540000}"/>
    <cellStyle name="Normal 2 3 2 9 5 2 2 6" xfId="22108" xr:uid="{00000000-0005-0000-0000-0000E8540000}"/>
    <cellStyle name="Normal 2 3 2 9 5 2 2 6 2" xfId="22109" xr:uid="{00000000-0005-0000-0000-0000E9540000}"/>
    <cellStyle name="Normal 2 3 2 9 5 2 2 7" xfId="22110" xr:uid="{00000000-0005-0000-0000-0000EA540000}"/>
    <cellStyle name="Normal 2 3 2 9 5 2 2 7 2" xfId="22111" xr:uid="{00000000-0005-0000-0000-0000EB540000}"/>
    <cellStyle name="Normal 2 3 2 9 5 2 2 8" xfId="22112" xr:uid="{00000000-0005-0000-0000-0000EC540000}"/>
    <cellStyle name="Normal 2 3 2 9 5 2 2 8 2" xfId="22113" xr:uid="{00000000-0005-0000-0000-0000ED540000}"/>
    <cellStyle name="Normal 2 3 2 9 5 2 2 9" xfId="22114" xr:uid="{00000000-0005-0000-0000-0000EE540000}"/>
    <cellStyle name="Normal 2 3 2 9 5 2 2 9 2" xfId="22115" xr:uid="{00000000-0005-0000-0000-0000EF540000}"/>
    <cellStyle name="Normal 2 3 2 9 5 2 3" xfId="22116" xr:uid="{00000000-0005-0000-0000-0000F0540000}"/>
    <cellStyle name="Normal 2 3 2 9 5 2 3 2" xfId="22117" xr:uid="{00000000-0005-0000-0000-0000F1540000}"/>
    <cellStyle name="Normal 2 3 2 9 5 2 4" xfId="22118" xr:uid="{00000000-0005-0000-0000-0000F2540000}"/>
    <cellStyle name="Normal 2 3 2 9 5 2 4 2" xfId="22119" xr:uid="{00000000-0005-0000-0000-0000F3540000}"/>
    <cellStyle name="Normal 2 3 2 9 5 2 5" xfId="22120" xr:uid="{00000000-0005-0000-0000-0000F4540000}"/>
    <cellStyle name="Normal 2 3 2 9 5 2 5 2" xfId="22121" xr:uid="{00000000-0005-0000-0000-0000F5540000}"/>
    <cellStyle name="Normal 2 3 2 9 5 2 6" xfId="22122" xr:uid="{00000000-0005-0000-0000-0000F6540000}"/>
    <cellStyle name="Normal 2 3 2 9 5 2 6 2" xfId="22123" xr:uid="{00000000-0005-0000-0000-0000F7540000}"/>
    <cellStyle name="Normal 2 3 2 9 5 2 7" xfId="22124" xr:uid="{00000000-0005-0000-0000-0000F8540000}"/>
    <cellStyle name="Normal 2 3 2 9 5 2 7 2" xfId="22125" xr:uid="{00000000-0005-0000-0000-0000F9540000}"/>
    <cellStyle name="Normal 2 3 2 9 5 2 8" xfId="22126" xr:uid="{00000000-0005-0000-0000-0000FA540000}"/>
    <cellStyle name="Normal 2 3 2 9 5 2 8 2" xfId="22127" xr:uid="{00000000-0005-0000-0000-0000FB540000}"/>
    <cellStyle name="Normal 2 3 2 9 5 2 9" xfId="22128" xr:uid="{00000000-0005-0000-0000-0000FC540000}"/>
    <cellStyle name="Normal 2 3 2 9 5 2 9 2" xfId="22129" xr:uid="{00000000-0005-0000-0000-0000FD540000}"/>
    <cellStyle name="Normal 2 3 2 9 5 3" xfId="22130" xr:uid="{00000000-0005-0000-0000-0000FE540000}"/>
    <cellStyle name="Normal 2 3 2 9 5 3 10" xfId="22131" xr:uid="{00000000-0005-0000-0000-0000FF540000}"/>
    <cellStyle name="Normal 2 3 2 9 5 3 10 2" xfId="22132" xr:uid="{00000000-0005-0000-0000-000000550000}"/>
    <cellStyle name="Normal 2 3 2 9 5 3 11" xfId="22133" xr:uid="{00000000-0005-0000-0000-000001550000}"/>
    <cellStyle name="Normal 2 3 2 9 5 3 2" xfId="22134" xr:uid="{00000000-0005-0000-0000-000002550000}"/>
    <cellStyle name="Normal 2 3 2 9 5 3 2 2" xfId="22135" xr:uid="{00000000-0005-0000-0000-000003550000}"/>
    <cellStyle name="Normal 2 3 2 9 5 3 3" xfId="22136" xr:uid="{00000000-0005-0000-0000-000004550000}"/>
    <cellStyle name="Normal 2 3 2 9 5 3 3 2" xfId="22137" xr:uid="{00000000-0005-0000-0000-000005550000}"/>
    <cellStyle name="Normal 2 3 2 9 5 3 4" xfId="22138" xr:uid="{00000000-0005-0000-0000-000006550000}"/>
    <cellStyle name="Normal 2 3 2 9 5 3 4 2" xfId="22139" xr:uid="{00000000-0005-0000-0000-000007550000}"/>
    <cellStyle name="Normal 2 3 2 9 5 3 5" xfId="22140" xr:uid="{00000000-0005-0000-0000-000008550000}"/>
    <cellStyle name="Normal 2 3 2 9 5 3 5 2" xfId="22141" xr:uid="{00000000-0005-0000-0000-000009550000}"/>
    <cellStyle name="Normal 2 3 2 9 5 3 6" xfId="22142" xr:uid="{00000000-0005-0000-0000-00000A550000}"/>
    <cellStyle name="Normal 2 3 2 9 5 3 6 2" xfId="22143" xr:uid="{00000000-0005-0000-0000-00000B550000}"/>
    <cellStyle name="Normal 2 3 2 9 5 3 7" xfId="22144" xr:uid="{00000000-0005-0000-0000-00000C550000}"/>
    <cellStyle name="Normal 2 3 2 9 5 3 7 2" xfId="22145" xr:uid="{00000000-0005-0000-0000-00000D550000}"/>
    <cellStyle name="Normal 2 3 2 9 5 3 8" xfId="22146" xr:uid="{00000000-0005-0000-0000-00000E550000}"/>
    <cellStyle name="Normal 2 3 2 9 5 3 8 2" xfId="22147" xr:uid="{00000000-0005-0000-0000-00000F550000}"/>
    <cellStyle name="Normal 2 3 2 9 5 3 9" xfId="22148" xr:uid="{00000000-0005-0000-0000-000010550000}"/>
    <cellStyle name="Normal 2 3 2 9 5 3 9 2" xfId="22149" xr:uid="{00000000-0005-0000-0000-000011550000}"/>
    <cellStyle name="Normal 2 3 2 9 5 4" xfId="22150" xr:uid="{00000000-0005-0000-0000-000012550000}"/>
    <cellStyle name="Normal 2 3 2 9 5 4 2" xfId="22151" xr:uid="{00000000-0005-0000-0000-000013550000}"/>
    <cellStyle name="Normal 2 3 2 9 5 5" xfId="22152" xr:uid="{00000000-0005-0000-0000-000014550000}"/>
    <cellStyle name="Normal 2 3 2 9 5 5 2" xfId="22153" xr:uid="{00000000-0005-0000-0000-000015550000}"/>
    <cellStyle name="Normal 2 3 2 9 5 6" xfId="22154" xr:uid="{00000000-0005-0000-0000-000016550000}"/>
    <cellStyle name="Normal 2 3 2 9 5 6 2" xfId="22155" xr:uid="{00000000-0005-0000-0000-000017550000}"/>
    <cellStyle name="Normal 2 3 2 9 5 7" xfId="22156" xr:uid="{00000000-0005-0000-0000-000018550000}"/>
    <cellStyle name="Normal 2 3 2 9 5 7 2" xfId="22157" xr:uid="{00000000-0005-0000-0000-000019550000}"/>
    <cellStyle name="Normal 2 3 2 9 5 8" xfId="22158" xr:uid="{00000000-0005-0000-0000-00001A550000}"/>
    <cellStyle name="Normal 2 3 2 9 5 8 2" xfId="22159" xr:uid="{00000000-0005-0000-0000-00001B550000}"/>
    <cellStyle name="Normal 2 3 2 9 5 9" xfId="22160" xr:uid="{00000000-0005-0000-0000-00001C550000}"/>
    <cellStyle name="Normal 2 3 2 9 5 9 2" xfId="22161" xr:uid="{00000000-0005-0000-0000-00001D550000}"/>
    <cellStyle name="Normal 2 3 2 9 6" xfId="645" xr:uid="{00000000-0005-0000-0000-00001E550000}"/>
    <cellStyle name="Normal 2 3 2 9 6 10" xfId="22162" xr:uid="{00000000-0005-0000-0000-00001F550000}"/>
    <cellStyle name="Normal 2 3 2 9 6 10 2" xfId="22163" xr:uid="{00000000-0005-0000-0000-000020550000}"/>
    <cellStyle name="Normal 2 3 2 9 6 11" xfId="22164" xr:uid="{00000000-0005-0000-0000-000021550000}"/>
    <cellStyle name="Normal 2 3 2 9 6 11 2" xfId="22165" xr:uid="{00000000-0005-0000-0000-000022550000}"/>
    <cellStyle name="Normal 2 3 2 9 6 12" xfId="22166" xr:uid="{00000000-0005-0000-0000-000023550000}"/>
    <cellStyle name="Normal 2 3 2 9 6 12 2" xfId="22167" xr:uid="{00000000-0005-0000-0000-000024550000}"/>
    <cellStyle name="Normal 2 3 2 9 6 13" xfId="22168" xr:uid="{00000000-0005-0000-0000-000025550000}"/>
    <cellStyle name="Normal 2 3 2 9 6 2" xfId="22169" xr:uid="{00000000-0005-0000-0000-000026550000}"/>
    <cellStyle name="Normal 2 3 2 9 6 2 10" xfId="22170" xr:uid="{00000000-0005-0000-0000-000027550000}"/>
    <cellStyle name="Normal 2 3 2 9 6 2 10 2" xfId="22171" xr:uid="{00000000-0005-0000-0000-000028550000}"/>
    <cellStyle name="Normal 2 3 2 9 6 2 11" xfId="22172" xr:uid="{00000000-0005-0000-0000-000029550000}"/>
    <cellStyle name="Normal 2 3 2 9 6 2 11 2" xfId="22173" xr:uid="{00000000-0005-0000-0000-00002A550000}"/>
    <cellStyle name="Normal 2 3 2 9 6 2 12" xfId="22174" xr:uid="{00000000-0005-0000-0000-00002B550000}"/>
    <cellStyle name="Normal 2 3 2 9 6 2 2" xfId="22175" xr:uid="{00000000-0005-0000-0000-00002C550000}"/>
    <cellStyle name="Normal 2 3 2 9 6 2 2 10" xfId="22176" xr:uid="{00000000-0005-0000-0000-00002D550000}"/>
    <cellStyle name="Normal 2 3 2 9 6 2 2 10 2" xfId="22177" xr:uid="{00000000-0005-0000-0000-00002E550000}"/>
    <cellStyle name="Normal 2 3 2 9 6 2 2 11" xfId="22178" xr:uid="{00000000-0005-0000-0000-00002F550000}"/>
    <cellStyle name="Normal 2 3 2 9 6 2 2 2" xfId="22179" xr:uid="{00000000-0005-0000-0000-000030550000}"/>
    <cellStyle name="Normal 2 3 2 9 6 2 2 2 2" xfId="22180" xr:uid="{00000000-0005-0000-0000-000031550000}"/>
    <cellStyle name="Normal 2 3 2 9 6 2 2 3" xfId="22181" xr:uid="{00000000-0005-0000-0000-000032550000}"/>
    <cellStyle name="Normal 2 3 2 9 6 2 2 3 2" xfId="22182" xr:uid="{00000000-0005-0000-0000-000033550000}"/>
    <cellStyle name="Normal 2 3 2 9 6 2 2 4" xfId="22183" xr:uid="{00000000-0005-0000-0000-000034550000}"/>
    <cellStyle name="Normal 2 3 2 9 6 2 2 4 2" xfId="22184" xr:uid="{00000000-0005-0000-0000-000035550000}"/>
    <cellStyle name="Normal 2 3 2 9 6 2 2 5" xfId="22185" xr:uid="{00000000-0005-0000-0000-000036550000}"/>
    <cellStyle name="Normal 2 3 2 9 6 2 2 5 2" xfId="22186" xr:uid="{00000000-0005-0000-0000-000037550000}"/>
    <cellStyle name="Normal 2 3 2 9 6 2 2 6" xfId="22187" xr:uid="{00000000-0005-0000-0000-000038550000}"/>
    <cellStyle name="Normal 2 3 2 9 6 2 2 6 2" xfId="22188" xr:uid="{00000000-0005-0000-0000-000039550000}"/>
    <cellStyle name="Normal 2 3 2 9 6 2 2 7" xfId="22189" xr:uid="{00000000-0005-0000-0000-00003A550000}"/>
    <cellStyle name="Normal 2 3 2 9 6 2 2 7 2" xfId="22190" xr:uid="{00000000-0005-0000-0000-00003B550000}"/>
    <cellStyle name="Normal 2 3 2 9 6 2 2 8" xfId="22191" xr:uid="{00000000-0005-0000-0000-00003C550000}"/>
    <cellStyle name="Normal 2 3 2 9 6 2 2 8 2" xfId="22192" xr:uid="{00000000-0005-0000-0000-00003D550000}"/>
    <cellStyle name="Normal 2 3 2 9 6 2 2 9" xfId="22193" xr:uid="{00000000-0005-0000-0000-00003E550000}"/>
    <cellStyle name="Normal 2 3 2 9 6 2 2 9 2" xfId="22194" xr:uid="{00000000-0005-0000-0000-00003F550000}"/>
    <cellStyle name="Normal 2 3 2 9 6 2 3" xfId="22195" xr:uid="{00000000-0005-0000-0000-000040550000}"/>
    <cellStyle name="Normal 2 3 2 9 6 2 3 2" xfId="22196" xr:uid="{00000000-0005-0000-0000-000041550000}"/>
    <cellStyle name="Normal 2 3 2 9 6 2 4" xfId="22197" xr:uid="{00000000-0005-0000-0000-000042550000}"/>
    <cellStyle name="Normal 2 3 2 9 6 2 4 2" xfId="22198" xr:uid="{00000000-0005-0000-0000-000043550000}"/>
    <cellStyle name="Normal 2 3 2 9 6 2 5" xfId="22199" xr:uid="{00000000-0005-0000-0000-000044550000}"/>
    <cellStyle name="Normal 2 3 2 9 6 2 5 2" xfId="22200" xr:uid="{00000000-0005-0000-0000-000045550000}"/>
    <cellStyle name="Normal 2 3 2 9 6 2 6" xfId="22201" xr:uid="{00000000-0005-0000-0000-000046550000}"/>
    <cellStyle name="Normal 2 3 2 9 6 2 6 2" xfId="22202" xr:uid="{00000000-0005-0000-0000-000047550000}"/>
    <cellStyle name="Normal 2 3 2 9 6 2 7" xfId="22203" xr:uid="{00000000-0005-0000-0000-000048550000}"/>
    <cellStyle name="Normal 2 3 2 9 6 2 7 2" xfId="22204" xr:uid="{00000000-0005-0000-0000-000049550000}"/>
    <cellStyle name="Normal 2 3 2 9 6 2 8" xfId="22205" xr:uid="{00000000-0005-0000-0000-00004A550000}"/>
    <cellStyle name="Normal 2 3 2 9 6 2 8 2" xfId="22206" xr:uid="{00000000-0005-0000-0000-00004B550000}"/>
    <cellStyle name="Normal 2 3 2 9 6 2 9" xfId="22207" xr:uid="{00000000-0005-0000-0000-00004C550000}"/>
    <cellStyle name="Normal 2 3 2 9 6 2 9 2" xfId="22208" xr:uid="{00000000-0005-0000-0000-00004D550000}"/>
    <cellStyle name="Normal 2 3 2 9 6 3" xfId="22209" xr:uid="{00000000-0005-0000-0000-00004E550000}"/>
    <cellStyle name="Normal 2 3 2 9 6 3 10" xfId="22210" xr:uid="{00000000-0005-0000-0000-00004F550000}"/>
    <cellStyle name="Normal 2 3 2 9 6 3 10 2" xfId="22211" xr:uid="{00000000-0005-0000-0000-000050550000}"/>
    <cellStyle name="Normal 2 3 2 9 6 3 11" xfId="22212" xr:uid="{00000000-0005-0000-0000-000051550000}"/>
    <cellStyle name="Normal 2 3 2 9 6 3 2" xfId="22213" xr:uid="{00000000-0005-0000-0000-000052550000}"/>
    <cellStyle name="Normal 2 3 2 9 6 3 2 2" xfId="22214" xr:uid="{00000000-0005-0000-0000-000053550000}"/>
    <cellStyle name="Normal 2 3 2 9 6 3 3" xfId="22215" xr:uid="{00000000-0005-0000-0000-000054550000}"/>
    <cellStyle name="Normal 2 3 2 9 6 3 3 2" xfId="22216" xr:uid="{00000000-0005-0000-0000-000055550000}"/>
    <cellStyle name="Normal 2 3 2 9 6 3 4" xfId="22217" xr:uid="{00000000-0005-0000-0000-000056550000}"/>
    <cellStyle name="Normal 2 3 2 9 6 3 4 2" xfId="22218" xr:uid="{00000000-0005-0000-0000-000057550000}"/>
    <cellStyle name="Normal 2 3 2 9 6 3 5" xfId="22219" xr:uid="{00000000-0005-0000-0000-000058550000}"/>
    <cellStyle name="Normal 2 3 2 9 6 3 5 2" xfId="22220" xr:uid="{00000000-0005-0000-0000-000059550000}"/>
    <cellStyle name="Normal 2 3 2 9 6 3 6" xfId="22221" xr:uid="{00000000-0005-0000-0000-00005A550000}"/>
    <cellStyle name="Normal 2 3 2 9 6 3 6 2" xfId="22222" xr:uid="{00000000-0005-0000-0000-00005B550000}"/>
    <cellStyle name="Normal 2 3 2 9 6 3 7" xfId="22223" xr:uid="{00000000-0005-0000-0000-00005C550000}"/>
    <cellStyle name="Normal 2 3 2 9 6 3 7 2" xfId="22224" xr:uid="{00000000-0005-0000-0000-00005D550000}"/>
    <cellStyle name="Normal 2 3 2 9 6 3 8" xfId="22225" xr:uid="{00000000-0005-0000-0000-00005E550000}"/>
    <cellStyle name="Normal 2 3 2 9 6 3 8 2" xfId="22226" xr:uid="{00000000-0005-0000-0000-00005F550000}"/>
    <cellStyle name="Normal 2 3 2 9 6 3 9" xfId="22227" xr:uid="{00000000-0005-0000-0000-000060550000}"/>
    <cellStyle name="Normal 2 3 2 9 6 3 9 2" xfId="22228" xr:uid="{00000000-0005-0000-0000-000061550000}"/>
    <cellStyle name="Normal 2 3 2 9 6 4" xfId="22229" xr:uid="{00000000-0005-0000-0000-000062550000}"/>
    <cellStyle name="Normal 2 3 2 9 6 4 2" xfId="22230" xr:uid="{00000000-0005-0000-0000-000063550000}"/>
    <cellStyle name="Normal 2 3 2 9 6 5" xfId="22231" xr:uid="{00000000-0005-0000-0000-000064550000}"/>
    <cellStyle name="Normal 2 3 2 9 6 5 2" xfId="22232" xr:uid="{00000000-0005-0000-0000-000065550000}"/>
    <cellStyle name="Normal 2 3 2 9 6 6" xfId="22233" xr:uid="{00000000-0005-0000-0000-000066550000}"/>
    <cellStyle name="Normal 2 3 2 9 6 6 2" xfId="22234" xr:uid="{00000000-0005-0000-0000-000067550000}"/>
    <cellStyle name="Normal 2 3 2 9 6 7" xfId="22235" xr:uid="{00000000-0005-0000-0000-000068550000}"/>
    <cellStyle name="Normal 2 3 2 9 6 7 2" xfId="22236" xr:uid="{00000000-0005-0000-0000-000069550000}"/>
    <cellStyle name="Normal 2 3 2 9 6 8" xfId="22237" xr:uid="{00000000-0005-0000-0000-00006A550000}"/>
    <cellStyle name="Normal 2 3 2 9 6 8 2" xfId="22238" xr:uid="{00000000-0005-0000-0000-00006B550000}"/>
    <cellStyle name="Normal 2 3 2 9 6 9" xfId="22239" xr:uid="{00000000-0005-0000-0000-00006C550000}"/>
    <cellStyle name="Normal 2 3 2 9 6 9 2" xfId="22240" xr:uid="{00000000-0005-0000-0000-00006D550000}"/>
    <cellStyle name="Normal 2 3 2 9 7" xfId="646" xr:uid="{00000000-0005-0000-0000-00006E550000}"/>
    <cellStyle name="Normal 2 3 20" xfId="22241" xr:uid="{00000000-0005-0000-0000-00006F550000}"/>
    <cellStyle name="Normal 2 3 21" xfId="22242" xr:uid="{00000000-0005-0000-0000-000070550000}"/>
    <cellStyle name="Normal 2 3 22" xfId="22243" xr:uid="{00000000-0005-0000-0000-000071550000}"/>
    <cellStyle name="Normal 2 3 23" xfId="22244" xr:uid="{00000000-0005-0000-0000-000072550000}"/>
    <cellStyle name="Normal 2 3 24" xfId="22245" xr:uid="{00000000-0005-0000-0000-000073550000}"/>
    <cellStyle name="Normal 2 3 25" xfId="22246" xr:uid="{00000000-0005-0000-0000-000074550000}"/>
    <cellStyle name="Normal 2 3 26" xfId="22247" xr:uid="{00000000-0005-0000-0000-000075550000}"/>
    <cellStyle name="Normal 2 3 27" xfId="22248" xr:uid="{00000000-0005-0000-0000-000076550000}"/>
    <cellStyle name="Normal 2 3 28" xfId="22249" xr:uid="{00000000-0005-0000-0000-000077550000}"/>
    <cellStyle name="Normal 2 3 29" xfId="22250" xr:uid="{00000000-0005-0000-0000-000078550000}"/>
    <cellStyle name="Normal 2 3 3" xfId="647" xr:uid="{00000000-0005-0000-0000-000079550000}"/>
    <cellStyle name="Normal 2 3 3 10" xfId="22251" xr:uid="{00000000-0005-0000-0000-00007A550000}"/>
    <cellStyle name="Normal 2 3 3 10 10" xfId="22252" xr:uid="{00000000-0005-0000-0000-00007B550000}"/>
    <cellStyle name="Normal 2 3 3 10 10 2" xfId="22253" xr:uid="{00000000-0005-0000-0000-00007C550000}"/>
    <cellStyle name="Normal 2 3 3 10 11" xfId="22254" xr:uid="{00000000-0005-0000-0000-00007D550000}"/>
    <cellStyle name="Normal 2 3 3 10 11 2" xfId="22255" xr:uid="{00000000-0005-0000-0000-00007E550000}"/>
    <cellStyle name="Normal 2 3 3 10 12" xfId="22256" xr:uid="{00000000-0005-0000-0000-00007F550000}"/>
    <cellStyle name="Normal 2 3 3 10 12 2" xfId="22257" xr:uid="{00000000-0005-0000-0000-000080550000}"/>
    <cellStyle name="Normal 2 3 3 10 13" xfId="22258" xr:uid="{00000000-0005-0000-0000-000081550000}"/>
    <cellStyle name="Normal 2 3 3 10 2" xfId="22259" xr:uid="{00000000-0005-0000-0000-000082550000}"/>
    <cellStyle name="Normal 2 3 3 10 2 10" xfId="22260" xr:uid="{00000000-0005-0000-0000-000083550000}"/>
    <cellStyle name="Normal 2 3 3 10 2 10 2" xfId="22261" xr:uid="{00000000-0005-0000-0000-000084550000}"/>
    <cellStyle name="Normal 2 3 3 10 2 11" xfId="22262" xr:uid="{00000000-0005-0000-0000-000085550000}"/>
    <cellStyle name="Normal 2 3 3 10 2 11 2" xfId="22263" xr:uid="{00000000-0005-0000-0000-000086550000}"/>
    <cellStyle name="Normal 2 3 3 10 2 12" xfId="22264" xr:uid="{00000000-0005-0000-0000-000087550000}"/>
    <cellStyle name="Normal 2 3 3 10 2 2" xfId="22265" xr:uid="{00000000-0005-0000-0000-000088550000}"/>
    <cellStyle name="Normal 2 3 3 10 2 2 10" xfId="22266" xr:uid="{00000000-0005-0000-0000-000089550000}"/>
    <cellStyle name="Normal 2 3 3 10 2 2 10 2" xfId="22267" xr:uid="{00000000-0005-0000-0000-00008A550000}"/>
    <cellStyle name="Normal 2 3 3 10 2 2 11" xfId="22268" xr:uid="{00000000-0005-0000-0000-00008B550000}"/>
    <cellStyle name="Normal 2 3 3 10 2 2 2" xfId="22269" xr:uid="{00000000-0005-0000-0000-00008C550000}"/>
    <cellStyle name="Normal 2 3 3 10 2 2 2 2" xfId="22270" xr:uid="{00000000-0005-0000-0000-00008D550000}"/>
    <cellStyle name="Normal 2 3 3 10 2 2 3" xfId="22271" xr:uid="{00000000-0005-0000-0000-00008E550000}"/>
    <cellStyle name="Normal 2 3 3 10 2 2 3 2" xfId="22272" xr:uid="{00000000-0005-0000-0000-00008F550000}"/>
    <cellStyle name="Normal 2 3 3 10 2 2 4" xfId="22273" xr:uid="{00000000-0005-0000-0000-000090550000}"/>
    <cellStyle name="Normal 2 3 3 10 2 2 4 2" xfId="22274" xr:uid="{00000000-0005-0000-0000-000091550000}"/>
    <cellStyle name="Normal 2 3 3 10 2 2 5" xfId="22275" xr:uid="{00000000-0005-0000-0000-000092550000}"/>
    <cellStyle name="Normal 2 3 3 10 2 2 5 2" xfId="22276" xr:uid="{00000000-0005-0000-0000-000093550000}"/>
    <cellStyle name="Normal 2 3 3 10 2 2 6" xfId="22277" xr:uid="{00000000-0005-0000-0000-000094550000}"/>
    <cellStyle name="Normal 2 3 3 10 2 2 6 2" xfId="22278" xr:uid="{00000000-0005-0000-0000-000095550000}"/>
    <cellStyle name="Normal 2 3 3 10 2 2 7" xfId="22279" xr:uid="{00000000-0005-0000-0000-000096550000}"/>
    <cellStyle name="Normal 2 3 3 10 2 2 7 2" xfId="22280" xr:uid="{00000000-0005-0000-0000-000097550000}"/>
    <cellStyle name="Normal 2 3 3 10 2 2 8" xfId="22281" xr:uid="{00000000-0005-0000-0000-000098550000}"/>
    <cellStyle name="Normal 2 3 3 10 2 2 8 2" xfId="22282" xr:uid="{00000000-0005-0000-0000-000099550000}"/>
    <cellStyle name="Normal 2 3 3 10 2 2 9" xfId="22283" xr:uid="{00000000-0005-0000-0000-00009A550000}"/>
    <cellStyle name="Normal 2 3 3 10 2 2 9 2" xfId="22284" xr:uid="{00000000-0005-0000-0000-00009B550000}"/>
    <cellStyle name="Normal 2 3 3 10 2 3" xfId="22285" xr:uid="{00000000-0005-0000-0000-00009C550000}"/>
    <cellStyle name="Normal 2 3 3 10 2 3 2" xfId="22286" xr:uid="{00000000-0005-0000-0000-00009D550000}"/>
    <cellStyle name="Normal 2 3 3 10 2 4" xfId="22287" xr:uid="{00000000-0005-0000-0000-00009E550000}"/>
    <cellStyle name="Normal 2 3 3 10 2 4 2" xfId="22288" xr:uid="{00000000-0005-0000-0000-00009F550000}"/>
    <cellStyle name="Normal 2 3 3 10 2 5" xfId="22289" xr:uid="{00000000-0005-0000-0000-0000A0550000}"/>
    <cellStyle name="Normal 2 3 3 10 2 5 2" xfId="22290" xr:uid="{00000000-0005-0000-0000-0000A1550000}"/>
    <cellStyle name="Normal 2 3 3 10 2 6" xfId="22291" xr:uid="{00000000-0005-0000-0000-0000A2550000}"/>
    <cellStyle name="Normal 2 3 3 10 2 6 2" xfId="22292" xr:uid="{00000000-0005-0000-0000-0000A3550000}"/>
    <cellStyle name="Normal 2 3 3 10 2 7" xfId="22293" xr:uid="{00000000-0005-0000-0000-0000A4550000}"/>
    <cellStyle name="Normal 2 3 3 10 2 7 2" xfId="22294" xr:uid="{00000000-0005-0000-0000-0000A5550000}"/>
    <cellStyle name="Normal 2 3 3 10 2 8" xfId="22295" xr:uid="{00000000-0005-0000-0000-0000A6550000}"/>
    <cellStyle name="Normal 2 3 3 10 2 8 2" xfId="22296" xr:uid="{00000000-0005-0000-0000-0000A7550000}"/>
    <cellStyle name="Normal 2 3 3 10 2 9" xfId="22297" xr:uid="{00000000-0005-0000-0000-0000A8550000}"/>
    <cellStyle name="Normal 2 3 3 10 2 9 2" xfId="22298" xr:uid="{00000000-0005-0000-0000-0000A9550000}"/>
    <cellStyle name="Normal 2 3 3 10 3" xfId="22299" xr:uid="{00000000-0005-0000-0000-0000AA550000}"/>
    <cellStyle name="Normal 2 3 3 10 3 10" xfId="22300" xr:uid="{00000000-0005-0000-0000-0000AB550000}"/>
    <cellStyle name="Normal 2 3 3 10 3 10 2" xfId="22301" xr:uid="{00000000-0005-0000-0000-0000AC550000}"/>
    <cellStyle name="Normal 2 3 3 10 3 11" xfId="22302" xr:uid="{00000000-0005-0000-0000-0000AD550000}"/>
    <cellStyle name="Normal 2 3 3 10 3 2" xfId="22303" xr:uid="{00000000-0005-0000-0000-0000AE550000}"/>
    <cellStyle name="Normal 2 3 3 10 3 2 2" xfId="22304" xr:uid="{00000000-0005-0000-0000-0000AF550000}"/>
    <cellStyle name="Normal 2 3 3 10 3 3" xfId="22305" xr:uid="{00000000-0005-0000-0000-0000B0550000}"/>
    <cellStyle name="Normal 2 3 3 10 3 3 2" xfId="22306" xr:uid="{00000000-0005-0000-0000-0000B1550000}"/>
    <cellStyle name="Normal 2 3 3 10 3 4" xfId="22307" xr:uid="{00000000-0005-0000-0000-0000B2550000}"/>
    <cellStyle name="Normal 2 3 3 10 3 4 2" xfId="22308" xr:uid="{00000000-0005-0000-0000-0000B3550000}"/>
    <cellStyle name="Normal 2 3 3 10 3 5" xfId="22309" xr:uid="{00000000-0005-0000-0000-0000B4550000}"/>
    <cellStyle name="Normal 2 3 3 10 3 5 2" xfId="22310" xr:uid="{00000000-0005-0000-0000-0000B5550000}"/>
    <cellStyle name="Normal 2 3 3 10 3 6" xfId="22311" xr:uid="{00000000-0005-0000-0000-0000B6550000}"/>
    <cellStyle name="Normal 2 3 3 10 3 6 2" xfId="22312" xr:uid="{00000000-0005-0000-0000-0000B7550000}"/>
    <cellStyle name="Normal 2 3 3 10 3 7" xfId="22313" xr:uid="{00000000-0005-0000-0000-0000B8550000}"/>
    <cellStyle name="Normal 2 3 3 10 3 7 2" xfId="22314" xr:uid="{00000000-0005-0000-0000-0000B9550000}"/>
    <cellStyle name="Normal 2 3 3 10 3 8" xfId="22315" xr:uid="{00000000-0005-0000-0000-0000BA550000}"/>
    <cellStyle name="Normal 2 3 3 10 3 8 2" xfId="22316" xr:uid="{00000000-0005-0000-0000-0000BB550000}"/>
    <cellStyle name="Normal 2 3 3 10 3 9" xfId="22317" xr:uid="{00000000-0005-0000-0000-0000BC550000}"/>
    <cellStyle name="Normal 2 3 3 10 3 9 2" xfId="22318" xr:uid="{00000000-0005-0000-0000-0000BD550000}"/>
    <cellStyle name="Normal 2 3 3 10 4" xfId="22319" xr:uid="{00000000-0005-0000-0000-0000BE550000}"/>
    <cellStyle name="Normal 2 3 3 10 4 2" xfId="22320" xr:uid="{00000000-0005-0000-0000-0000BF550000}"/>
    <cellStyle name="Normal 2 3 3 10 5" xfId="22321" xr:uid="{00000000-0005-0000-0000-0000C0550000}"/>
    <cellStyle name="Normal 2 3 3 10 5 2" xfId="22322" xr:uid="{00000000-0005-0000-0000-0000C1550000}"/>
    <cellStyle name="Normal 2 3 3 10 6" xfId="22323" xr:uid="{00000000-0005-0000-0000-0000C2550000}"/>
    <cellStyle name="Normal 2 3 3 10 6 2" xfId="22324" xr:uid="{00000000-0005-0000-0000-0000C3550000}"/>
    <cellStyle name="Normal 2 3 3 10 7" xfId="22325" xr:uid="{00000000-0005-0000-0000-0000C4550000}"/>
    <cellStyle name="Normal 2 3 3 10 7 2" xfId="22326" xr:uid="{00000000-0005-0000-0000-0000C5550000}"/>
    <cellStyle name="Normal 2 3 3 10 8" xfId="22327" xr:uid="{00000000-0005-0000-0000-0000C6550000}"/>
    <cellStyle name="Normal 2 3 3 10 8 2" xfId="22328" xr:uid="{00000000-0005-0000-0000-0000C7550000}"/>
    <cellStyle name="Normal 2 3 3 10 9" xfId="22329" xr:uid="{00000000-0005-0000-0000-0000C8550000}"/>
    <cellStyle name="Normal 2 3 3 10 9 2" xfId="22330" xr:uid="{00000000-0005-0000-0000-0000C9550000}"/>
    <cellStyle name="Normal 2 3 3 2" xfId="648" xr:uid="{00000000-0005-0000-0000-0000CA550000}"/>
    <cellStyle name="Normal 2 3 3 2 10" xfId="649" xr:uid="{00000000-0005-0000-0000-0000CB550000}"/>
    <cellStyle name="Normal 2 3 3 2 2" xfId="650" xr:uid="{00000000-0005-0000-0000-0000CC550000}"/>
    <cellStyle name="Normal 2 3 3 2 2 10" xfId="22331" xr:uid="{00000000-0005-0000-0000-0000CD550000}"/>
    <cellStyle name="Normal 2 3 3 2 2 10 2" xfId="22332" xr:uid="{00000000-0005-0000-0000-0000CE550000}"/>
    <cellStyle name="Normal 2 3 3 2 2 11" xfId="22333" xr:uid="{00000000-0005-0000-0000-0000CF550000}"/>
    <cellStyle name="Normal 2 3 3 2 2 11 2" xfId="22334" xr:uid="{00000000-0005-0000-0000-0000D0550000}"/>
    <cellStyle name="Normal 2 3 3 2 2 12" xfId="22335" xr:uid="{00000000-0005-0000-0000-0000D1550000}"/>
    <cellStyle name="Normal 2 3 3 2 2 12 2" xfId="22336" xr:uid="{00000000-0005-0000-0000-0000D2550000}"/>
    <cellStyle name="Normal 2 3 3 2 2 13" xfId="22337" xr:uid="{00000000-0005-0000-0000-0000D3550000}"/>
    <cellStyle name="Normal 2 3 3 2 2 13 2" xfId="22338" xr:uid="{00000000-0005-0000-0000-0000D4550000}"/>
    <cellStyle name="Normal 2 3 3 2 2 14" xfId="22339" xr:uid="{00000000-0005-0000-0000-0000D5550000}"/>
    <cellStyle name="Normal 2 3 3 2 2 14 2" xfId="22340" xr:uid="{00000000-0005-0000-0000-0000D6550000}"/>
    <cellStyle name="Normal 2 3 3 2 2 15" xfId="22341" xr:uid="{00000000-0005-0000-0000-0000D7550000}"/>
    <cellStyle name="Normal 2 3 3 2 2 15 2" xfId="22342" xr:uid="{00000000-0005-0000-0000-0000D8550000}"/>
    <cellStyle name="Normal 2 3 3 2 2 16" xfId="22343" xr:uid="{00000000-0005-0000-0000-0000D9550000}"/>
    <cellStyle name="Normal 2 3 3 2 2 16 2" xfId="22344" xr:uid="{00000000-0005-0000-0000-0000DA550000}"/>
    <cellStyle name="Normal 2 3 3 2 2 17" xfId="22345" xr:uid="{00000000-0005-0000-0000-0000DB550000}"/>
    <cellStyle name="Normal 2 3 3 2 2 17 2" xfId="22346" xr:uid="{00000000-0005-0000-0000-0000DC550000}"/>
    <cellStyle name="Normal 2 3 3 2 2 18" xfId="22347" xr:uid="{00000000-0005-0000-0000-0000DD550000}"/>
    <cellStyle name="Normal 2 3 3 2 2 2" xfId="651" xr:uid="{00000000-0005-0000-0000-0000DE550000}"/>
    <cellStyle name="Normal 2 3 3 2 2 2 2" xfId="652" xr:uid="{00000000-0005-0000-0000-0000DF550000}"/>
    <cellStyle name="Normal 2 3 3 2 2 2 2 10" xfId="22348" xr:uid="{00000000-0005-0000-0000-0000E0550000}"/>
    <cellStyle name="Normal 2 3 3 2 2 2 2 10 2" xfId="22349" xr:uid="{00000000-0005-0000-0000-0000E1550000}"/>
    <cellStyle name="Normal 2 3 3 2 2 2 2 11" xfId="22350" xr:uid="{00000000-0005-0000-0000-0000E2550000}"/>
    <cellStyle name="Normal 2 3 3 2 2 2 2 11 2" xfId="22351" xr:uid="{00000000-0005-0000-0000-0000E3550000}"/>
    <cellStyle name="Normal 2 3 3 2 2 2 2 12" xfId="22352" xr:uid="{00000000-0005-0000-0000-0000E4550000}"/>
    <cellStyle name="Normal 2 3 3 2 2 2 2 12 2" xfId="22353" xr:uid="{00000000-0005-0000-0000-0000E5550000}"/>
    <cellStyle name="Normal 2 3 3 2 2 2 2 13" xfId="22354" xr:uid="{00000000-0005-0000-0000-0000E6550000}"/>
    <cellStyle name="Normal 2 3 3 2 2 2 2 13 2" xfId="22355" xr:uid="{00000000-0005-0000-0000-0000E7550000}"/>
    <cellStyle name="Normal 2 3 3 2 2 2 2 14" xfId="22356" xr:uid="{00000000-0005-0000-0000-0000E8550000}"/>
    <cellStyle name="Normal 2 3 3 2 2 2 2 14 2" xfId="22357" xr:uid="{00000000-0005-0000-0000-0000E9550000}"/>
    <cellStyle name="Normal 2 3 3 2 2 2 2 15" xfId="22358" xr:uid="{00000000-0005-0000-0000-0000EA550000}"/>
    <cellStyle name="Normal 2 3 3 2 2 2 2 15 2" xfId="22359" xr:uid="{00000000-0005-0000-0000-0000EB550000}"/>
    <cellStyle name="Normal 2 3 3 2 2 2 2 16" xfId="22360" xr:uid="{00000000-0005-0000-0000-0000EC550000}"/>
    <cellStyle name="Normal 2 3 3 2 2 2 2 16 2" xfId="22361" xr:uid="{00000000-0005-0000-0000-0000ED550000}"/>
    <cellStyle name="Normal 2 3 3 2 2 2 2 17" xfId="22362" xr:uid="{00000000-0005-0000-0000-0000EE550000}"/>
    <cellStyle name="Normal 2 3 3 2 2 2 2 2" xfId="653" xr:uid="{00000000-0005-0000-0000-0000EF550000}"/>
    <cellStyle name="Normal 2 3 3 2 2 2 2 2 2" xfId="654" xr:uid="{00000000-0005-0000-0000-0000F0550000}"/>
    <cellStyle name="Normal 2 3 3 2 2 2 2 3" xfId="655" xr:uid="{00000000-0005-0000-0000-0000F1550000}"/>
    <cellStyle name="Normal 2 3 3 2 2 2 2 3 2" xfId="656" xr:uid="{00000000-0005-0000-0000-0000F2550000}"/>
    <cellStyle name="Normal 2 3 3 2 2 2 2 4" xfId="657" xr:uid="{00000000-0005-0000-0000-0000F3550000}"/>
    <cellStyle name="Normal 2 3 3 2 2 2 2 4 2" xfId="658" xr:uid="{00000000-0005-0000-0000-0000F4550000}"/>
    <cellStyle name="Normal 2 3 3 2 2 2 2 5" xfId="659" xr:uid="{00000000-0005-0000-0000-0000F5550000}"/>
    <cellStyle name="Normal 2 3 3 2 2 2 2 5 2" xfId="660" xr:uid="{00000000-0005-0000-0000-0000F6550000}"/>
    <cellStyle name="Normal 2 3 3 2 2 2 2 6" xfId="22363" xr:uid="{00000000-0005-0000-0000-0000F7550000}"/>
    <cellStyle name="Normal 2 3 3 2 2 2 2 6 10" xfId="22364" xr:uid="{00000000-0005-0000-0000-0000F8550000}"/>
    <cellStyle name="Normal 2 3 3 2 2 2 2 6 10 2" xfId="22365" xr:uid="{00000000-0005-0000-0000-0000F9550000}"/>
    <cellStyle name="Normal 2 3 3 2 2 2 2 6 11" xfId="22366" xr:uid="{00000000-0005-0000-0000-0000FA550000}"/>
    <cellStyle name="Normal 2 3 3 2 2 2 2 6 11 2" xfId="22367" xr:uid="{00000000-0005-0000-0000-0000FB550000}"/>
    <cellStyle name="Normal 2 3 3 2 2 2 2 6 12" xfId="22368" xr:uid="{00000000-0005-0000-0000-0000FC550000}"/>
    <cellStyle name="Normal 2 3 3 2 2 2 2 6 2" xfId="22369" xr:uid="{00000000-0005-0000-0000-0000FD550000}"/>
    <cellStyle name="Normal 2 3 3 2 2 2 2 6 2 10" xfId="22370" xr:uid="{00000000-0005-0000-0000-0000FE550000}"/>
    <cellStyle name="Normal 2 3 3 2 2 2 2 6 2 10 2" xfId="22371" xr:uid="{00000000-0005-0000-0000-0000FF550000}"/>
    <cellStyle name="Normal 2 3 3 2 2 2 2 6 2 11" xfId="22372" xr:uid="{00000000-0005-0000-0000-000000560000}"/>
    <cellStyle name="Normal 2 3 3 2 2 2 2 6 2 2" xfId="22373" xr:uid="{00000000-0005-0000-0000-000001560000}"/>
    <cellStyle name="Normal 2 3 3 2 2 2 2 6 2 2 2" xfId="22374" xr:uid="{00000000-0005-0000-0000-000002560000}"/>
    <cellStyle name="Normal 2 3 3 2 2 2 2 6 2 3" xfId="22375" xr:uid="{00000000-0005-0000-0000-000003560000}"/>
    <cellStyle name="Normal 2 3 3 2 2 2 2 6 2 3 2" xfId="22376" xr:uid="{00000000-0005-0000-0000-000004560000}"/>
    <cellStyle name="Normal 2 3 3 2 2 2 2 6 2 4" xfId="22377" xr:uid="{00000000-0005-0000-0000-000005560000}"/>
    <cellStyle name="Normal 2 3 3 2 2 2 2 6 2 4 2" xfId="22378" xr:uid="{00000000-0005-0000-0000-000006560000}"/>
    <cellStyle name="Normal 2 3 3 2 2 2 2 6 2 5" xfId="22379" xr:uid="{00000000-0005-0000-0000-000007560000}"/>
    <cellStyle name="Normal 2 3 3 2 2 2 2 6 2 5 2" xfId="22380" xr:uid="{00000000-0005-0000-0000-000008560000}"/>
    <cellStyle name="Normal 2 3 3 2 2 2 2 6 2 6" xfId="22381" xr:uid="{00000000-0005-0000-0000-000009560000}"/>
    <cellStyle name="Normal 2 3 3 2 2 2 2 6 2 6 2" xfId="22382" xr:uid="{00000000-0005-0000-0000-00000A560000}"/>
    <cellStyle name="Normal 2 3 3 2 2 2 2 6 2 7" xfId="22383" xr:uid="{00000000-0005-0000-0000-00000B560000}"/>
    <cellStyle name="Normal 2 3 3 2 2 2 2 6 2 7 2" xfId="22384" xr:uid="{00000000-0005-0000-0000-00000C560000}"/>
    <cellStyle name="Normal 2 3 3 2 2 2 2 6 2 8" xfId="22385" xr:uid="{00000000-0005-0000-0000-00000D560000}"/>
    <cellStyle name="Normal 2 3 3 2 2 2 2 6 2 8 2" xfId="22386" xr:uid="{00000000-0005-0000-0000-00000E560000}"/>
    <cellStyle name="Normal 2 3 3 2 2 2 2 6 2 9" xfId="22387" xr:uid="{00000000-0005-0000-0000-00000F560000}"/>
    <cellStyle name="Normal 2 3 3 2 2 2 2 6 2 9 2" xfId="22388" xr:uid="{00000000-0005-0000-0000-000010560000}"/>
    <cellStyle name="Normal 2 3 3 2 2 2 2 6 3" xfId="22389" xr:uid="{00000000-0005-0000-0000-000011560000}"/>
    <cellStyle name="Normal 2 3 3 2 2 2 2 6 3 2" xfId="22390" xr:uid="{00000000-0005-0000-0000-000012560000}"/>
    <cellStyle name="Normal 2 3 3 2 2 2 2 6 4" xfId="22391" xr:uid="{00000000-0005-0000-0000-000013560000}"/>
    <cellStyle name="Normal 2 3 3 2 2 2 2 6 4 2" xfId="22392" xr:uid="{00000000-0005-0000-0000-000014560000}"/>
    <cellStyle name="Normal 2 3 3 2 2 2 2 6 5" xfId="22393" xr:uid="{00000000-0005-0000-0000-000015560000}"/>
    <cellStyle name="Normal 2 3 3 2 2 2 2 6 5 2" xfId="22394" xr:uid="{00000000-0005-0000-0000-000016560000}"/>
    <cellStyle name="Normal 2 3 3 2 2 2 2 6 6" xfId="22395" xr:uid="{00000000-0005-0000-0000-000017560000}"/>
    <cellStyle name="Normal 2 3 3 2 2 2 2 6 6 2" xfId="22396" xr:uid="{00000000-0005-0000-0000-000018560000}"/>
    <cellStyle name="Normal 2 3 3 2 2 2 2 6 7" xfId="22397" xr:uid="{00000000-0005-0000-0000-000019560000}"/>
    <cellStyle name="Normal 2 3 3 2 2 2 2 6 7 2" xfId="22398" xr:uid="{00000000-0005-0000-0000-00001A560000}"/>
    <cellStyle name="Normal 2 3 3 2 2 2 2 6 8" xfId="22399" xr:uid="{00000000-0005-0000-0000-00001B560000}"/>
    <cellStyle name="Normal 2 3 3 2 2 2 2 6 8 2" xfId="22400" xr:uid="{00000000-0005-0000-0000-00001C560000}"/>
    <cellStyle name="Normal 2 3 3 2 2 2 2 6 9" xfId="22401" xr:uid="{00000000-0005-0000-0000-00001D560000}"/>
    <cellStyle name="Normal 2 3 3 2 2 2 2 6 9 2" xfId="22402" xr:uid="{00000000-0005-0000-0000-00001E560000}"/>
    <cellStyle name="Normal 2 3 3 2 2 2 2 7" xfId="22403" xr:uid="{00000000-0005-0000-0000-00001F560000}"/>
    <cellStyle name="Normal 2 3 3 2 2 2 2 7 10" xfId="22404" xr:uid="{00000000-0005-0000-0000-000020560000}"/>
    <cellStyle name="Normal 2 3 3 2 2 2 2 7 10 2" xfId="22405" xr:uid="{00000000-0005-0000-0000-000021560000}"/>
    <cellStyle name="Normal 2 3 3 2 2 2 2 7 11" xfId="22406" xr:uid="{00000000-0005-0000-0000-000022560000}"/>
    <cellStyle name="Normal 2 3 3 2 2 2 2 7 2" xfId="22407" xr:uid="{00000000-0005-0000-0000-000023560000}"/>
    <cellStyle name="Normal 2 3 3 2 2 2 2 7 2 2" xfId="22408" xr:uid="{00000000-0005-0000-0000-000024560000}"/>
    <cellStyle name="Normal 2 3 3 2 2 2 2 7 3" xfId="22409" xr:uid="{00000000-0005-0000-0000-000025560000}"/>
    <cellStyle name="Normal 2 3 3 2 2 2 2 7 3 2" xfId="22410" xr:uid="{00000000-0005-0000-0000-000026560000}"/>
    <cellStyle name="Normal 2 3 3 2 2 2 2 7 4" xfId="22411" xr:uid="{00000000-0005-0000-0000-000027560000}"/>
    <cellStyle name="Normal 2 3 3 2 2 2 2 7 4 2" xfId="22412" xr:uid="{00000000-0005-0000-0000-000028560000}"/>
    <cellStyle name="Normal 2 3 3 2 2 2 2 7 5" xfId="22413" xr:uid="{00000000-0005-0000-0000-000029560000}"/>
    <cellStyle name="Normal 2 3 3 2 2 2 2 7 5 2" xfId="22414" xr:uid="{00000000-0005-0000-0000-00002A560000}"/>
    <cellStyle name="Normal 2 3 3 2 2 2 2 7 6" xfId="22415" xr:uid="{00000000-0005-0000-0000-00002B560000}"/>
    <cellStyle name="Normal 2 3 3 2 2 2 2 7 6 2" xfId="22416" xr:uid="{00000000-0005-0000-0000-00002C560000}"/>
    <cellStyle name="Normal 2 3 3 2 2 2 2 7 7" xfId="22417" xr:uid="{00000000-0005-0000-0000-00002D560000}"/>
    <cellStyle name="Normal 2 3 3 2 2 2 2 7 7 2" xfId="22418" xr:uid="{00000000-0005-0000-0000-00002E560000}"/>
    <cellStyle name="Normal 2 3 3 2 2 2 2 7 8" xfId="22419" xr:uid="{00000000-0005-0000-0000-00002F560000}"/>
    <cellStyle name="Normal 2 3 3 2 2 2 2 7 8 2" xfId="22420" xr:uid="{00000000-0005-0000-0000-000030560000}"/>
    <cellStyle name="Normal 2 3 3 2 2 2 2 7 9" xfId="22421" xr:uid="{00000000-0005-0000-0000-000031560000}"/>
    <cellStyle name="Normal 2 3 3 2 2 2 2 7 9 2" xfId="22422" xr:uid="{00000000-0005-0000-0000-000032560000}"/>
    <cellStyle name="Normal 2 3 3 2 2 2 2 8" xfId="22423" xr:uid="{00000000-0005-0000-0000-000033560000}"/>
    <cellStyle name="Normal 2 3 3 2 2 2 2 8 2" xfId="22424" xr:uid="{00000000-0005-0000-0000-000034560000}"/>
    <cellStyle name="Normal 2 3 3 2 2 2 2 9" xfId="22425" xr:uid="{00000000-0005-0000-0000-000035560000}"/>
    <cellStyle name="Normal 2 3 3 2 2 2 2 9 2" xfId="22426" xr:uid="{00000000-0005-0000-0000-000036560000}"/>
    <cellStyle name="Normal 2 3 3 2 2 2 3" xfId="661" xr:uid="{00000000-0005-0000-0000-000037560000}"/>
    <cellStyle name="Normal 2 3 3 2 2 2 3 10" xfId="22427" xr:uid="{00000000-0005-0000-0000-000038560000}"/>
    <cellStyle name="Normal 2 3 3 2 2 2 3 10 2" xfId="22428" xr:uid="{00000000-0005-0000-0000-000039560000}"/>
    <cellStyle name="Normal 2 3 3 2 2 2 3 11" xfId="22429" xr:uid="{00000000-0005-0000-0000-00003A560000}"/>
    <cellStyle name="Normal 2 3 3 2 2 2 3 11 2" xfId="22430" xr:uid="{00000000-0005-0000-0000-00003B560000}"/>
    <cellStyle name="Normal 2 3 3 2 2 2 3 12" xfId="22431" xr:uid="{00000000-0005-0000-0000-00003C560000}"/>
    <cellStyle name="Normal 2 3 3 2 2 2 3 12 2" xfId="22432" xr:uid="{00000000-0005-0000-0000-00003D560000}"/>
    <cellStyle name="Normal 2 3 3 2 2 2 3 13" xfId="22433" xr:uid="{00000000-0005-0000-0000-00003E560000}"/>
    <cellStyle name="Normal 2 3 3 2 2 2 3 2" xfId="22434" xr:uid="{00000000-0005-0000-0000-00003F560000}"/>
    <cellStyle name="Normal 2 3 3 2 2 2 3 2 10" xfId="22435" xr:uid="{00000000-0005-0000-0000-000040560000}"/>
    <cellStyle name="Normal 2 3 3 2 2 2 3 2 10 2" xfId="22436" xr:uid="{00000000-0005-0000-0000-000041560000}"/>
    <cellStyle name="Normal 2 3 3 2 2 2 3 2 11" xfId="22437" xr:uid="{00000000-0005-0000-0000-000042560000}"/>
    <cellStyle name="Normal 2 3 3 2 2 2 3 2 11 2" xfId="22438" xr:uid="{00000000-0005-0000-0000-000043560000}"/>
    <cellStyle name="Normal 2 3 3 2 2 2 3 2 12" xfId="22439" xr:uid="{00000000-0005-0000-0000-000044560000}"/>
    <cellStyle name="Normal 2 3 3 2 2 2 3 2 2" xfId="22440" xr:uid="{00000000-0005-0000-0000-000045560000}"/>
    <cellStyle name="Normal 2 3 3 2 2 2 3 2 2 10" xfId="22441" xr:uid="{00000000-0005-0000-0000-000046560000}"/>
    <cellStyle name="Normal 2 3 3 2 2 2 3 2 2 10 2" xfId="22442" xr:uid="{00000000-0005-0000-0000-000047560000}"/>
    <cellStyle name="Normal 2 3 3 2 2 2 3 2 2 11" xfId="22443" xr:uid="{00000000-0005-0000-0000-000048560000}"/>
    <cellStyle name="Normal 2 3 3 2 2 2 3 2 2 2" xfId="22444" xr:uid="{00000000-0005-0000-0000-000049560000}"/>
    <cellStyle name="Normal 2 3 3 2 2 2 3 2 2 2 2" xfId="22445" xr:uid="{00000000-0005-0000-0000-00004A560000}"/>
    <cellStyle name="Normal 2 3 3 2 2 2 3 2 2 3" xfId="22446" xr:uid="{00000000-0005-0000-0000-00004B560000}"/>
    <cellStyle name="Normal 2 3 3 2 2 2 3 2 2 3 2" xfId="22447" xr:uid="{00000000-0005-0000-0000-00004C560000}"/>
    <cellStyle name="Normal 2 3 3 2 2 2 3 2 2 4" xfId="22448" xr:uid="{00000000-0005-0000-0000-00004D560000}"/>
    <cellStyle name="Normal 2 3 3 2 2 2 3 2 2 4 2" xfId="22449" xr:uid="{00000000-0005-0000-0000-00004E560000}"/>
    <cellStyle name="Normal 2 3 3 2 2 2 3 2 2 5" xfId="22450" xr:uid="{00000000-0005-0000-0000-00004F560000}"/>
    <cellStyle name="Normal 2 3 3 2 2 2 3 2 2 5 2" xfId="22451" xr:uid="{00000000-0005-0000-0000-000050560000}"/>
    <cellStyle name="Normal 2 3 3 2 2 2 3 2 2 6" xfId="22452" xr:uid="{00000000-0005-0000-0000-000051560000}"/>
    <cellStyle name="Normal 2 3 3 2 2 2 3 2 2 6 2" xfId="22453" xr:uid="{00000000-0005-0000-0000-000052560000}"/>
    <cellStyle name="Normal 2 3 3 2 2 2 3 2 2 7" xfId="22454" xr:uid="{00000000-0005-0000-0000-000053560000}"/>
    <cellStyle name="Normal 2 3 3 2 2 2 3 2 2 7 2" xfId="22455" xr:uid="{00000000-0005-0000-0000-000054560000}"/>
    <cellStyle name="Normal 2 3 3 2 2 2 3 2 2 8" xfId="22456" xr:uid="{00000000-0005-0000-0000-000055560000}"/>
    <cellStyle name="Normal 2 3 3 2 2 2 3 2 2 8 2" xfId="22457" xr:uid="{00000000-0005-0000-0000-000056560000}"/>
    <cellStyle name="Normal 2 3 3 2 2 2 3 2 2 9" xfId="22458" xr:uid="{00000000-0005-0000-0000-000057560000}"/>
    <cellStyle name="Normal 2 3 3 2 2 2 3 2 2 9 2" xfId="22459" xr:uid="{00000000-0005-0000-0000-000058560000}"/>
    <cellStyle name="Normal 2 3 3 2 2 2 3 2 3" xfId="22460" xr:uid="{00000000-0005-0000-0000-000059560000}"/>
    <cellStyle name="Normal 2 3 3 2 2 2 3 2 3 2" xfId="22461" xr:uid="{00000000-0005-0000-0000-00005A560000}"/>
    <cellStyle name="Normal 2 3 3 2 2 2 3 2 4" xfId="22462" xr:uid="{00000000-0005-0000-0000-00005B560000}"/>
    <cellStyle name="Normal 2 3 3 2 2 2 3 2 4 2" xfId="22463" xr:uid="{00000000-0005-0000-0000-00005C560000}"/>
    <cellStyle name="Normal 2 3 3 2 2 2 3 2 5" xfId="22464" xr:uid="{00000000-0005-0000-0000-00005D560000}"/>
    <cellStyle name="Normal 2 3 3 2 2 2 3 2 5 2" xfId="22465" xr:uid="{00000000-0005-0000-0000-00005E560000}"/>
    <cellStyle name="Normal 2 3 3 2 2 2 3 2 6" xfId="22466" xr:uid="{00000000-0005-0000-0000-00005F560000}"/>
    <cellStyle name="Normal 2 3 3 2 2 2 3 2 6 2" xfId="22467" xr:uid="{00000000-0005-0000-0000-000060560000}"/>
    <cellStyle name="Normal 2 3 3 2 2 2 3 2 7" xfId="22468" xr:uid="{00000000-0005-0000-0000-000061560000}"/>
    <cellStyle name="Normal 2 3 3 2 2 2 3 2 7 2" xfId="22469" xr:uid="{00000000-0005-0000-0000-000062560000}"/>
    <cellStyle name="Normal 2 3 3 2 2 2 3 2 8" xfId="22470" xr:uid="{00000000-0005-0000-0000-000063560000}"/>
    <cellStyle name="Normal 2 3 3 2 2 2 3 2 8 2" xfId="22471" xr:uid="{00000000-0005-0000-0000-000064560000}"/>
    <cellStyle name="Normal 2 3 3 2 2 2 3 2 9" xfId="22472" xr:uid="{00000000-0005-0000-0000-000065560000}"/>
    <cellStyle name="Normal 2 3 3 2 2 2 3 2 9 2" xfId="22473" xr:uid="{00000000-0005-0000-0000-000066560000}"/>
    <cellStyle name="Normal 2 3 3 2 2 2 3 3" xfId="22474" xr:uid="{00000000-0005-0000-0000-000067560000}"/>
    <cellStyle name="Normal 2 3 3 2 2 2 3 3 10" xfId="22475" xr:uid="{00000000-0005-0000-0000-000068560000}"/>
    <cellStyle name="Normal 2 3 3 2 2 2 3 3 10 2" xfId="22476" xr:uid="{00000000-0005-0000-0000-000069560000}"/>
    <cellStyle name="Normal 2 3 3 2 2 2 3 3 11" xfId="22477" xr:uid="{00000000-0005-0000-0000-00006A560000}"/>
    <cellStyle name="Normal 2 3 3 2 2 2 3 3 2" xfId="22478" xr:uid="{00000000-0005-0000-0000-00006B560000}"/>
    <cellStyle name="Normal 2 3 3 2 2 2 3 3 2 2" xfId="22479" xr:uid="{00000000-0005-0000-0000-00006C560000}"/>
    <cellStyle name="Normal 2 3 3 2 2 2 3 3 3" xfId="22480" xr:uid="{00000000-0005-0000-0000-00006D560000}"/>
    <cellStyle name="Normal 2 3 3 2 2 2 3 3 3 2" xfId="22481" xr:uid="{00000000-0005-0000-0000-00006E560000}"/>
    <cellStyle name="Normal 2 3 3 2 2 2 3 3 4" xfId="22482" xr:uid="{00000000-0005-0000-0000-00006F560000}"/>
    <cellStyle name="Normal 2 3 3 2 2 2 3 3 4 2" xfId="22483" xr:uid="{00000000-0005-0000-0000-000070560000}"/>
    <cellStyle name="Normal 2 3 3 2 2 2 3 3 5" xfId="22484" xr:uid="{00000000-0005-0000-0000-000071560000}"/>
    <cellStyle name="Normal 2 3 3 2 2 2 3 3 5 2" xfId="22485" xr:uid="{00000000-0005-0000-0000-000072560000}"/>
    <cellStyle name="Normal 2 3 3 2 2 2 3 3 6" xfId="22486" xr:uid="{00000000-0005-0000-0000-000073560000}"/>
    <cellStyle name="Normal 2 3 3 2 2 2 3 3 6 2" xfId="22487" xr:uid="{00000000-0005-0000-0000-000074560000}"/>
    <cellStyle name="Normal 2 3 3 2 2 2 3 3 7" xfId="22488" xr:uid="{00000000-0005-0000-0000-000075560000}"/>
    <cellStyle name="Normal 2 3 3 2 2 2 3 3 7 2" xfId="22489" xr:uid="{00000000-0005-0000-0000-000076560000}"/>
    <cellStyle name="Normal 2 3 3 2 2 2 3 3 8" xfId="22490" xr:uid="{00000000-0005-0000-0000-000077560000}"/>
    <cellStyle name="Normal 2 3 3 2 2 2 3 3 8 2" xfId="22491" xr:uid="{00000000-0005-0000-0000-000078560000}"/>
    <cellStyle name="Normal 2 3 3 2 2 2 3 3 9" xfId="22492" xr:uid="{00000000-0005-0000-0000-000079560000}"/>
    <cellStyle name="Normal 2 3 3 2 2 2 3 3 9 2" xfId="22493" xr:uid="{00000000-0005-0000-0000-00007A560000}"/>
    <cellStyle name="Normal 2 3 3 2 2 2 3 4" xfId="22494" xr:uid="{00000000-0005-0000-0000-00007B560000}"/>
    <cellStyle name="Normal 2 3 3 2 2 2 3 4 2" xfId="22495" xr:uid="{00000000-0005-0000-0000-00007C560000}"/>
    <cellStyle name="Normal 2 3 3 2 2 2 3 5" xfId="22496" xr:uid="{00000000-0005-0000-0000-00007D560000}"/>
    <cellStyle name="Normal 2 3 3 2 2 2 3 5 2" xfId="22497" xr:uid="{00000000-0005-0000-0000-00007E560000}"/>
    <cellStyle name="Normal 2 3 3 2 2 2 3 6" xfId="22498" xr:uid="{00000000-0005-0000-0000-00007F560000}"/>
    <cellStyle name="Normal 2 3 3 2 2 2 3 6 2" xfId="22499" xr:uid="{00000000-0005-0000-0000-000080560000}"/>
    <cellStyle name="Normal 2 3 3 2 2 2 3 7" xfId="22500" xr:uid="{00000000-0005-0000-0000-000081560000}"/>
    <cellStyle name="Normal 2 3 3 2 2 2 3 7 2" xfId="22501" xr:uid="{00000000-0005-0000-0000-000082560000}"/>
    <cellStyle name="Normal 2 3 3 2 2 2 3 8" xfId="22502" xr:uid="{00000000-0005-0000-0000-000083560000}"/>
    <cellStyle name="Normal 2 3 3 2 2 2 3 8 2" xfId="22503" xr:uid="{00000000-0005-0000-0000-000084560000}"/>
    <cellStyle name="Normal 2 3 3 2 2 2 3 9" xfId="22504" xr:uid="{00000000-0005-0000-0000-000085560000}"/>
    <cellStyle name="Normal 2 3 3 2 2 2 3 9 2" xfId="22505" xr:uid="{00000000-0005-0000-0000-000086560000}"/>
    <cellStyle name="Normal 2 3 3 2 2 2 4" xfId="662" xr:uid="{00000000-0005-0000-0000-000087560000}"/>
    <cellStyle name="Normal 2 3 3 2 2 2 4 10" xfId="22506" xr:uid="{00000000-0005-0000-0000-000088560000}"/>
    <cellStyle name="Normal 2 3 3 2 2 2 4 10 2" xfId="22507" xr:uid="{00000000-0005-0000-0000-000089560000}"/>
    <cellStyle name="Normal 2 3 3 2 2 2 4 11" xfId="22508" xr:uid="{00000000-0005-0000-0000-00008A560000}"/>
    <cellStyle name="Normal 2 3 3 2 2 2 4 11 2" xfId="22509" xr:uid="{00000000-0005-0000-0000-00008B560000}"/>
    <cellStyle name="Normal 2 3 3 2 2 2 4 12" xfId="22510" xr:uid="{00000000-0005-0000-0000-00008C560000}"/>
    <cellStyle name="Normal 2 3 3 2 2 2 4 12 2" xfId="22511" xr:uid="{00000000-0005-0000-0000-00008D560000}"/>
    <cellStyle name="Normal 2 3 3 2 2 2 4 13" xfId="22512" xr:uid="{00000000-0005-0000-0000-00008E560000}"/>
    <cellStyle name="Normal 2 3 3 2 2 2 4 2" xfId="22513" xr:uid="{00000000-0005-0000-0000-00008F560000}"/>
    <cellStyle name="Normal 2 3 3 2 2 2 4 2 10" xfId="22514" xr:uid="{00000000-0005-0000-0000-000090560000}"/>
    <cellStyle name="Normal 2 3 3 2 2 2 4 2 10 2" xfId="22515" xr:uid="{00000000-0005-0000-0000-000091560000}"/>
    <cellStyle name="Normal 2 3 3 2 2 2 4 2 11" xfId="22516" xr:uid="{00000000-0005-0000-0000-000092560000}"/>
    <cellStyle name="Normal 2 3 3 2 2 2 4 2 11 2" xfId="22517" xr:uid="{00000000-0005-0000-0000-000093560000}"/>
    <cellStyle name="Normal 2 3 3 2 2 2 4 2 12" xfId="22518" xr:uid="{00000000-0005-0000-0000-000094560000}"/>
    <cellStyle name="Normal 2 3 3 2 2 2 4 2 2" xfId="22519" xr:uid="{00000000-0005-0000-0000-000095560000}"/>
    <cellStyle name="Normal 2 3 3 2 2 2 4 2 2 10" xfId="22520" xr:uid="{00000000-0005-0000-0000-000096560000}"/>
    <cellStyle name="Normal 2 3 3 2 2 2 4 2 2 10 2" xfId="22521" xr:uid="{00000000-0005-0000-0000-000097560000}"/>
    <cellStyle name="Normal 2 3 3 2 2 2 4 2 2 11" xfId="22522" xr:uid="{00000000-0005-0000-0000-000098560000}"/>
    <cellStyle name="Normal 2 3 3 2 2 2 4 2 2 2" xfId="22523" xr:uid="{00000000-0005-0000-0000-000099560000}"/>
    <cellStyle name="Normal 2 3 3 2 2 2 4 2 2 2 2" xfId="22524" xr:uid="{00000000-0005-0000-0000-00009A560000}"/>
    <cellStyle name="Normal 2 3 3 2 2 2 4 2 2 3" xfId="22525" xr:uid="{00000000-0005-0000-0000-00009B560000}"/>
    <cellStyle name="Normal 2 3 3 2 2 2 4 2 2 3 2" xfId="22526" xr:uid="{00000000-0005-0000-0000-00009C560000}"/>
    <cellStyle name="Normal 2 3 3 2 2 2 4 2 2 4" xfId="22527" xr:uid="{00000000-0005-0000-0000-00009D560000}"/>
    <cellStyle name="Normal 2 3 3 2 2 2 4 2 2 4 2" xfId="22528" xr:uid="{00000000-0005-0000-0000-00009E560000}"/>
    <cellStyle name="Normal 2 3 3 2 2 2 4 2 2 5" xfId="22529" xr:uid="{00000000-0005-0000-0000-00009F560000}"/>
    <cellStyle name="Normal 2 3 3 2 2 2 4 2 2 5 2" xfId="22530" xr:uid="{00000000-0005-0000-0000-0000A0560000}"/>
    <cellStyle name="Normal 2 3 3 2 2 2 4 2 2 6" xfId="22531" xr:uid="{00000000-0005-0000-0000-0000A1560000}"/>
    <cellStyle name="Normal 2 3 3 2 2 2 4 2 2 6 2" xfId="22532" xr:uid="{00000000-0005-0000-0000-0000A2560000}"/>
    <cellStyle name="Normal 2 3 3 2 2 2 4 2 2 7" xfId="22533" xr:uid="{00000000-0005-0000-0000-0000A3560000}"/>
    <cellStyle name="Normal 2 3 3 2 2 2 4 2 2 7 2" xfId="22534" xr:uid="{00000000-0005-0000-0000-0000A4560000}"/>
    <cellStyle name="Normal 2 3 3 2 2 2 4 2 2 8" xfId="22535" xr:uid="{00000000-0005-0000-0000-0000A5560000}"/>
    <cellStyle name="Normal 2 3 3 2 2 2 4 2 2 8 2" xfId="22536" xr:uid="{00000000-0005-0000-0000-0000A6560000}"/>
    <cellStyle name="Normal 2 3 3 2 2 2 4 2 2 9" xfId="22537" xr:uid="{00000000-0005-0000-0000-0000A7560000}"/>
    <cellStyle name="Normal 2 3 3 2 2 2 4 2 2 9 2" xfId="22538" xr:uid="{00000000-0005-0000-0000-0000A8560000}"/>
    <cellStyle name="Normal 2 3 3 2 2 2 4 2 3" xfId="22539" xr:uid="{00000000-0005-0000-0000-0000A9560000}"/>
    <cellStyle name="Normal 2 3 3 2 2 2 4 2 3 2" xfId="22540" xr:uid="{00000000-0005-0000-0000-0000AA560000}"/>
    <cellStyle name="Normal 2 3 3 2 2 2 4 2 4" xfId="22541" xr:uid="{00000000-0005-0000-0000-0000AB560000}"/>
    <cellStyle name="Normal 2 3 3 2 2 2 4 2 4 2" xfId="22542" xr:uid="{00000000-0005-0000-0000-0000AC560000}"/>
    <cellStyle name="Normal 2 3 3 2 2 2 4 2 5" xfId="22543" xr:uid="{00000000-0005-0000-0000-0000AD560000}"/>
    <cellStyle name="Normal 2 3 3 2 2 2 4 2 5 2" xfId="22544" xr:uid="{00000000-0005-0000-0000-0000AE560000}"/>
    <cellStyle name="Normal 2 3 3 2 2 2 4 2 6" xfId="22545" xr:uid="{00000000-0005-0000-0000-0000AF560000}"/>
    <cellStyle name="Normal 2 3 3 2 2 2 4 2 6 2" xfId="22546" xr:uid="{00000000-0005-0000-0000-0000B0560000}"/>
    <cellStyle name="Normal 2 3 3 2 2 2 4 2 7" xfId="22547" xr:uid="{00000000-0005-0000-0000-0000B1560000}"/>
    <cellStyle name="Normal 2 3 3 2 2 2 4 2 7 2" xfId="22548" xr:uid="{00000000-0005-0000-0000-0000B2560000}"/>
    <cellStyle name="Normal 2 3 3 2 2 2 4 2 8" xfId="22549" xr:uid="{00000000-0005-0000-0000-0000B3560000}"/>
    <cellStyle name="Normal 2 3 3 2 2 2 4 2 8 2" xfId="22550" xr:uid="{00000000-0005-0000-0000-0000B4560000}"/>
    <cellStyle name="Normal 2 3 3 2 2 2 4 2 9" xfId="22551" xr:uid="{00000000-0005-0000-0000-0000B5560000}"/>
    <cellStyle name="Normal 2 3 3 2 2 2 4 2 9 2" xfId="22552" xr:uid="{00000000-0005-0000-0000-0000B6560000}"/>
    <cellStyle name="Normal 2 3 3 2 2 2 4 3" xfId="22553" xr:uid="{00000000-0005-0000-0000-0000B7560000}"/>
    <cellStyle name="Normal 2 3 3 2 2 2 4 3 10" xfId="22554" xr:uid="{00000000-0005-0000-0000-0000B8560000}"/>
    <cellStyle name="Normal 2 3 3 2 2 2 4 3 10 2" xfId="22555" xr:uid="{00000000-0005-0000-0000-0000B9560000}"/>
    <cellStyle name="Normal 2 3 3 2 2 2 4 3 11" xfId="22556" xr:uid="{00000000-0005-0000-0000-0000BA560000}"/>
    <cellStyle name="Normal 2 3 3 2 2 2 4 3 2" xfId="22557" xr:uid="{00000000-0005-0000-0000-0000BB560000}"/>
    <cellStyle name="Normal 2 3 3 2 2 2 4 3 2 2" xfId="22558" xr:uid="{00000000-0005-0000-0000-0000BC560000}"/>
    <cellStyle name="Normal 2 3 3 2 2 2 4 3 3" xfId="22559" xr:uid="{00000000-0005-0000-0000-0000BD560000}"/>
    <cellStyle name="Normal 2 3 3 2 2 2 4 3 3 2" xfId="22560" xr:uid="{00000000-0005-0000-0000-0000BE560000}"/>
    <cellStyle name="Normal 2 3 3 2 2 2 4 3 4" xfId="22561" xr:uid="{00000000-0005-0000-0000-0000BF560000}"/>
    <cellStyle name="Normal 2 3 3 2 2 2 4 3 4 2" xfId="22562" xr:uid="{00000000-0005-0000-0000-0000C0560000}"/>
    <cellStyle name="Normal 2 3 3 2 2 2 4 3 5" xfId="22563" xr:uid="{00000000-0005-0000-0000-0000C1560000}"/>
    <cellStyle name="Normal 2 3 3 2 2 2 4 3 5 2" xfId="22564" xr:uid="{00000000-0005-0000-0000-0000C2560000}"/>
    <cellStyle name="Normal 2 3 3 2 2 2 4 3 6" xfId="22565" xr:uid="{00000000-0005-0000-0000-0000C3560000}"/>
    <cellStyle name="Normal 2 3 3 2 2 2 4 3 6 2" xfId="22566" xr:uid="{00000000-0005-0000-0000-0000C4560000}"/>
    <cellStyle name="Normal 2 3 3 2 2 2 4 3 7" xfId="22567" xr:uid="{00000000-0005-0000-0000-0000C5560000}"/>
    <cellStyle name="Normal 2 3 3 2 2 2 4 3 7 2" xfId="22568" xr:uid="{00000000-0005-0000-0000-0000C6560000}"/>
    <cellStyle name="Normal 2 3 3 2 2 2 4 3 8" xfId="22569" xr:uid="{00000000-0005-0000-0000-0000C7560000}"/>
    <cellStyle name="Normal 2 3 3 2 2 2 4 3 8 2" xfId="22570" xr:uid="{00000000-0005-0000-0000-0000C8560000}"/>
    <cellStyle name="Normal 2 3 3 2 2 2 4 3 9" xfId="22571" xr:uid="{00000000-0005-0000-0000-0000C9560000}"/>
    <cellStyle name="Normal 2 3 3 2 2 2 4 3 9 2" xfId="22572" xr:uid="{00000000-0005-0000-0000-0000CA560000}"/>
    <cellStyle name="Normal 2 3 3 2 2 2 4 4" xfId="22573" xr:uid="{00000000-0005-0000-0000-0000CB560000}"/>
    <cellStyle name="Normal 2 3 3 2 2 2 4 4 2" xfId="22574" xr:uid="{00000000-0005-0000-0000-0000CC560000}"/>
    <cellStyle name="Normal 2 3 3 2 2 2 4 5" xfId="22575" xr:uid="{00000000-0005-0000-0000-0000CD560000}"/>
    <cellStyle name="Normal 2 3 3 2 2 2 4 5 2" xfId="22576" xr:uid="{00000000-0005-0000-0000-0000CE560000}"/>
    <cellStyle name="Normal 2 3 3 2 2 2 4 6" xfId="22577" xr:uid="{00000000-0005-0000-0000-0000CF560000}"/>
    <cellStyle name="Normal 2 3 3 2 2 2 4 6 2" xfId="22578" xr:uid="{00000000-0005-0000-0000-0000D0560000}"/>
    <cellStyle name="Normal 2 3 3 2 2 2 4 7" xfId="22579" xr:uid="{00000000-0005-0000-0000-0000D1560000}"/>
    <cellStyle name="Normal 2 3 3 2 2 2 4 7 2" xfId="22580" xr:uid="{00000000-0005-0000-0000-0000D2560000}"/>
    <cellStyle name="Normal 2 3 3 2 2 2 4 8" xfId="22581" xr:uid="{00000000-0005-0000-0000-0000D3560000}"/>
    <cellStyle name="Normal 2 3 3 2 2 2 4 8 2" xfId="22582" xr:uid="{00000000-0005-0000-0000-0000D4560000}"/>
    <cellStyle name="Normal 2 3 3 2 2 2 4 9" xfId="22583" xr:uid="{00000000-0005-0000-0000-0000D5560000}"/>
    <cellStyle name="Normal 2 3 3 2 2 2 4 9 2" xfId="22584" xr:uid="{00000000-0005-0000-0000-0000D6560000}"/>
    <cellStyle name="Normal 2 3 3 2 2 2 5" xfId="663" xr:uid="{00000000-0005-0000-0000-0000D7560000}"/>
    <cellStyle name="Normal 2 3 3 2 2 2 5 10" xfId="22585" xr:uid="{00000000-0005-0000-0000-0000D8560000}"/>
    <cellStyle name="Normal 2 3 3 2 2 2 5 10 2" xfId="22586" xr:uid="{00000000-0005-0000-0000-0000D9560000}"/>
    <cellStyle name="Normal 2 3 3 2 2 2 5 11" xfId="22587" xr:uid="{00000000-0005-0000-0000-0000DA560000}"/>
    <cellStyle name="Normal 2 3 3 2 2 2 5 11 2" xfId="22588" xr:uid="{00000000-0005-0000-0000-0000DB560000}"/>
    <cellStyle name="Normal 2 3 3 2 2 2 5 12" xfId="22589" xr:uid="{00000000-0005-0000-0000-0000DC560000}"/>
    <cellStyle name="Normal 2 3 3 2 2 2 5 12 2" xfId="22590" xr:uid="{00000000-0005-0000-0000-0000DD560000}"/>
    <cellStyle name="Normal 2 3 3 2 2 2 5 13" xfId="22591" xr:uid="{00000000-0005-0000-0000-0000DE560000}"/>
    <cellStyle name="Normal 2 3 3 2 2 2 5 2" xfId="22592" xr:uid="{00000000-0005-0000-0000-0000DF560000}"/>
    <cellStyle name="Normal 2 3 3 2 2 2 5 2 10" xfId="22593" xr:uid="{00000000-0005-0000-0000-0000E0560000}"/>
    <cellStyle name="Normal 2 3 3 2 2 2 5 2 10 2" xfId="22594" xr:uid="{00000000-0005-0000-0000-0000E1560000}"/>
    <cellStyle name="Normal 2 3 3 2 2 2 5 2 11" xfId="22595" xr:uid="{00000000-0005-0000-0000-0000E2560000}"/>
    <cellStyle name="Normal 2 3 3 2 2 2 5 2 11 2" xfId="22596" xr:uid="{00000000-0005-0000-0000-0000E3560000}"/>
    <cellStyle name="Normal 2 3 3 2 2 2 5 2 12" xfId="22597" xr:uid="{00000000-0005-0000-0000-0000E4560000}"/>
    <cellStyle name="Normal 2 3 3 2 2 2 5 2 2" xfId="22598" xr:uid="{00000000-0005-0000-0000-0000E5560000}"/>
    <cellStyle name="Normal 2 3 3 2 2 2 5 2 2 10" xfId="22599" xr:uid="{00000000-0005-0000-0000-0000E6560000}"/>
    <cellStyle name="Normal 2 3 3 2 2 2 5 2 2 10 2" xfId="22600" xr:uid="{00000000-0005-0000-0000-0000E7560000}"/>
    <cellStyle name="Normal 2 3 3 2 2 2 5 2 2 11" xfId="22601" xr:uid="{00000000-0005-0000-0000-0000E8560000}"/>
    <cellStyle name="Normal 2 3 3 2 2 2 5 2 2 2" xfId="22602" xr:uid="{00000000-0005-0000-0000-0000E9560000}"/>
    <cellStyle name="Normal 2 3 3 2 2 2 5 2 2 2 2" xfId="22603" xr:uid="{00000000-0005-0000-0000-0000EA560000}"/>
    <cellStyle name="Normal 2 3 3 2 2 2 5 2 2 3" xfId="22604" xr:uid="{00000000-0005-0000-0000-0000EB560000}"/>
    <cellStyle name="Normal 2 3 3 2 2 2 5 2 2 3 2" xfId="22605" xr:uid="{00000000-0005-0000-0000-0000EC560000}"/>
    <cellStyle name="Normal 2 3 3 2 2 2 5 2 2 4" xfId="22606" xr:uid="{00000000-0005-0000-0000-0000ED560000}"/>
    <cellStyle name="Normal 2 3 3 2 2 2 5 2 2 4 2" xfId="22607" xr:uid="{00000000-0005-0000-0000-0000EE560000}"/>
    <cellStyle name="Normal 2 3 3 2 2 2 5 2 2 5" xfId="22608" xr:uid="{00000000-0005-0000-0000-0000EF560000}"/>
    <cellStyle name="Normal 2 3 3 2 2 2 5 2 2 5 2" xfId="22609" xr:uid="{00000000-0005-0000-0000-0000F0560000}"/>
    <cellStyle name="Normal 2 3 3 2 2 2 5 2 2 6" xfId="22610" xr:uid="{00000000-0005-0000-0000-0000F1560000}"/>
    <cellStyle name="Normal 2 3 3 2 2 2 5 2 2 6 2" xfId="22611" xr:uid="{00000000-0005-0000-0000-0000F2560000}"/>
    <cellStyle name="Normal 2 3 3 2 2 2 5 2 2 7" xfId="22612" xr:uid="{00000000-0005-0000-0000-0000F3560000}"/>
    <cellStyle name="Normal 2 3 3 2 2 2 5 2 2 7 2" xfId="22613" xr:uid="{00000000-0005-0000-0000-0000F4560000}"/>
    <cellStyle name="Normal 2 3 3 2 2 2 5 2 2 8" xfId="22614" xr:uid="{00000000-0005-0000-0000-0000F5560000}"/>
    <cellStyle name="Normal 2 3 3 2 2 2 5 2 2 8 2" xfId="22615" xr:uid="{00000000-0005-0000-0000-0000F6560000}"/>
    <cellStyle name="Normal 2 3 3 2 2 2 5 2 2 9" xfId="22616" xr:uid="{00000000-0005-0000-0000-0000F7560000}"/>
    <cellStyle name="Normal 2 3 3 2 2 2 5 2 2 9 2" xfId="22617" xr:uid="{00000000-0005-0000-0000-0000F8560000}"/>
    <cellStyle name="Normal 2 3 3 2 2 2 5 2 3" xfId="22618" xr:uid="{00000000-0005-0000-0000-0000F9560000}"/>
    <cellStyle name="Normal 2 3 3 2 2 2 5 2 3 2" xfId="22619" xr:uid="{00000000-0005-0000-0000-0000FA560000}"/>
    <cellStyle name="Normal 2 3 3 2 2 2 5 2 4" xfId="22620" xr:uid="{00000000-0005-0000-0000-0000FB560000}"/>
    <cellStyle name="Normal 2 3 3 2 2 2 5 2 4 2" xfId="22621" xr:uid="{00000000-0005-0000-0000-0000FC560000}"/>
    <cellStyle name="Normal 2 3 3 2 2 2 5 2 5" xfId="22622" xr:uid="{00000000-0005-0000-0000-0000FD560000}"/>
    <cellStyle name="Normal 2 3 3 2 2 2 5 2 5 2" xfId="22623" xr:uid="{00000000-0005-0000-0000-0000FE560000}"/>
    <cellStyle name="Normal 2 3 3 2 2 2 5 2 6" xfId="22624" xr:uid="{00000000-0005-0000-0000-0000FF560000}"/>
    <cellStyle name="Normal 2 3 3 2 2 2 5 2 6 2" xfId="22625" xr:uid="{00000000-0005-0000-0000-000000570000}"/>
    <cellStyle name="Normal 2 3 3 2 2 2 5 2 7" xfId="22626" xr:uid="{00000000-0005-0000-0000-000001570000}"/>
    <cellStyle name="Normal 2 3 3 2 2 2 5 2 7 2" xfId="22627" xr:uid="{00000000-0005-0000-0000-000002570000}"/>
    <cellStyle name="Normal 2 3 3 2 2 2 5 2 8" xfId="22628" xr:uid="{00000000-0005-0000-0000-000003570000}"/>
    <cellStyle name="Normal 2 3 3 2 2 2 5 2 8 2" xfId="22629" xr:uid="{00000000-0005-0000-0000-000004570000}"/>
    <cellStyle name="Normal 2 3 3 2 2 2 5 2 9" xfId="22630" xr:uid="{00000000-0005-0000-0000-000005570000}"/>
    <cellStyle name="Normal 2 3 3 2 2 2 5 2 9 2" xfId="22631" xr:uid="{00000000-0005-0000-0000-000006570000}"/>
    <cellStyle name="Normal 2 3 3 2 2 2 5 3" xfId="22632" xr:uid="{00000000-0005-0000-0000-000007570000}"/>
    <cellStyle name="Normal 2 3 3 2 2 2 5 3 10" xfId="22633" xr:uid="{00000000-0005-0000-0000-000008570000}"/>
    <cellStyle name="Normal 2 3 3 2 2 2 5 3 10 2" xfId="22634" xr:uid="{00000000-0005-0000-0000-000009570000}"/>
    <cellStyle name="Normal 2 3 3 2 2 2 5 3 11" xfId="22635" xr:uid="{00000000-0005-0000-0000-00000A570000}"/>
    <cellStyle name="Normal 2 3 3 2 2 2 5 3 2" xfId="22636" xr:uid="{00000000-0005-0000-0000-00000B570000}"/>
    <cellStyle name="Normal 2 3 3 2 2 2 5 3 2 2" xfId="22637" xr:uid="{00000000-0005-0000-0000-00000C570000}"/>
    <cellStyle name="Normal 2 3 3 2 2 2 5 3 3" xfId="22638" xr:uid="{00000000-0005-0000-0000-00000D570000}"/>
    <cellStyle name="Normal 2 3 3 2 2 2 5 3 3 2" xfId="22639" xr:uid="{00000000-0005-0000-0000-00000E570000}"/>
    <cellStyle name="Normal 2 3 3 2 2 2 5 3 4" xfId="22640" xr:uid="{00000000-0005-0000-0000-00000F570000}"/>
    <cellStyle name="Normal 2 3 3 2 2 2 5 3 4 2" xfId="22641" xr:uid="{00000000-0005-0000-0000-000010570000}"/>
    <cellStyle name="Normal 2 3 3 2 2 2 5 3 5" xfId="22642" xr:uid="{00000000-0005-0000-0000-000011570000}"/>
    <cellStyle name="Normal 2 3 3 2 2 2 5 3 5 2" xfId="22643" xr:uid="{00000000-0005-0000-0000-000012570000}"/>
    <cellStyle name="Normal 2 3 3 2 2 2 5 3 6" xfId="22644" xr:uid="{00000000-0005-0000-0000-000013570000}"/>
    <cellStyle name="Normal 2 3 3 2 2 2 5 3 6 2" xfId="22645" xr:uid="{00000000-0005-0000-0000-000014570000}"/>
    <cellStyle name="Normal 2 3 3 2 2 2 5 3 7" xfId="22646" xr:uid="{00000000-0005-0000-0000-000015570000}"/>
    <cellStyle name="Normal 2 3 3 2 2 2 5 3 7 2" xfId="22647" xr:uid="{00000000-0005-0000-0000-000016570000}"/>
    <cellStyle name="Normal 2 3 3 2 2 2 5 3 8" xfId="22648" xr:uid="{00000000-0005-0000-0000-000017570000}"/>
    <cellStyle name="Normal 2 3 3 2 2 2 5 3 8 2" xfId="22649" xr:uid="{00000000-0005-0000-0000-000018570000}"/>
    <cellStyle name="Normal 2 3 3 2 2 2 5 3 9" xfId="22650" xr:uid="{00000000-0005-0000-0000-000019570000}"/>
    <cellStyle name="Normal 2 3 3 2 2 2 5 3 9 2" xfId="22651" xr:uid="{00000000-0005-0000-0000-00001A570000}"/>
    <cellStyle name="Normal 2 3 3 2 2 2 5 4" xfId="22652" xr:uid="{00000000-0005-0000-0000-00001B570000}"/>
    <cellStyle name="Normal 2 3 3 2 2 2 5 4 2" xfId="22653" xr:uid="{00000000-0005-0000-0000-00001C570000}"/>
    <cellStyle name="Normal 2 3 3 2 2 2 5 5" xfId="22654" xr:uid="{00000000-0005-0000-0000-00001D570000}"/>
    <cellStyle name="Normal 2 3 3 2 2 2 5 5 2" xfId="22655" xr:uid="{00000000-0005-0000-0000-00001E570000}"/>
    <cellStyle name="Normal 2 3 3 2 2 2 5 6" xfId="22656" xr:uid="{00000000-0005-0000-0000-00001F570000}"/>
    <cellStyle name="Normal 2 3 3 2 2 2 5 6 2" xfId="22657" xr:uid="{00000000-0005-0000-0000-000020570000}"/>
    <cellStyle name="Normal 2 3 3 2 2 2 5 7" xfId="22658" xr:uid="{00000000-0005-0000-0000-000021570000}"/>
    <cellStyle name="Normal 2 3 3 2 2 2 5 7 2" xfId="22659" xr:uid="{00000000-0005-0000-0000-000022570000}"/>
    <cellStyle name="Normal 2 3 3 2 2 2 5 8" xfId="22660" xr:uid="{00000000-0005-0000-0000-000023570000}"/>
    <cellStyle name="Normal 2 3 3 2 2 2 5 8 2" xfId="22661" xr:uid="{00000000-0005-0000-0000-000024570000}"/>
    <cellStyle name="Normal 2 3 3 2 2 2 5 9" xfId="22662" xr:uid="{00000000-0005-0000-0000-000025570000}"/>
    <cellStyle name="Normal 2 3 3 2 2 2 5 9 2" xfId="22663" xr:uid="{00000000-0005-0000-0000-000026570000}"/>
    <cellStyle name="Normal 2 3 3 2 2 2 6" xfId="664" xr:uid="{00000000-0005-0000-0000-000027570000}"/>
    <cellStyle name="Normal 2 3 3 2 2 3" xfId="665" xr:uid="{00000000-0005-0000-0000-000028570000}"/>
    <cellStyle name="Normal 2 3 3 2 2 3 2" xfId="666" xr:uid="{00000000-0005-0000-0000-000029570000}"/>
    <cellStyle name="Normal 2 3 3 2 2 4" xfId="667" xr:uid="{00000000-0005-0000-0000-00002A570000}"/>
    <cellStyle name="Normal 2 3 3 2 2 4 2" xfId="668" xr:uid="{00000000-0005-0000-0000-00002B570000}"/>
    <cellStyle name="Normal 2 3 3 2 2 5" xfId="669" xr:uid="{00000000-0005-0000-0000-00002C570000}"/>
    <cellStyle name="Normal 2 3 3 2 2 5 2" xfId="670" xr:uid="{00000000-0005-0000-0000-00002D570000}"/>
    <cellStyle name="Normal 2 3 3 2 2 6" xfId="671" xr:uid="{00000000-0005-0000-0000-00002E570000}"/>
    <cellStyle name="Normal 2 3 3 2 2 6 2" xfId="672" xr:uid="{00000000-0005-0000-0000-00002F570000}"/>
    <cellStyle name="Normal 2 3 3 2 2 7" xfId="22664" xr:uid="{00000000-0005-0000-0000-000030570000}"/>
    <cellStyle name="Normal 2 3 3 2 2 7 10" xfId="22665" xr:uid="{00000000-0005-0000-0000-000031570000}"/>
    <cellStyle name="Normal 2 3 3 2 2 7 10 2" xfId="22666" xr:uid="{00000000-0005-0000-0000-000032570000}"/>
    <cellStyle name="Normal 2 3 3 2 2 7 11" xfId="22667" xr:uid="{00000000-0005-0000-0000-000033570000}"/>
    <cellStyle name="Normal 2 3 3 2 2 7 11 2" xfId="22668" xr:uid="{00000000-0005-0000-0000-000034570000}"/>
    <cellStyle name="Normal 2 3 3 2 2 7 12" xfId="22669" xr:uid="{00000000-0005-0000-0000-000035570000}"/>
    <cellStyle name="Normal 2 3 3 2 2 7 2" xfId="22670" xr:uid="{00000000-0005-0000-0000-000036570000}"/>
    <cellStyle name="Normal 2 3 3 2 2 7 2 10" xfId="22671" xr:uid="{00000000-0005-0000-0000-000037570000}"/>
    <cellStyle name="Normal 2 3 3 2 2 7 2 10 2" xfId="22672" xr:uid="{00000000-0005-0000-0000-000038570000}"/>
    <cellStyle name="Normal 2 3 3 2 2 7 2 11" xfId="22673" xr:uid="{00000000-0005-0000-0000-000039570000}"/>
    <cellStyle name="Normal 2 3 3 2 2 7 2 2" xfId="22674" xr:uid="{00000000-0005-0000-0000-00003A570000}"/>
    <cellStyle name="Normal 2 3 3 2 2 7 2 2 2" xfId="22675" xr:uid="{00000000-0005-0000-0000-00003B570000}"/>
    <cellStyle name="Normal 2 3 3 2 2 7 2 3" xfId="22676" xr:uid="{00000000-0005-0000-0000-00003C570000}"/>
    <cellStyle name="Normal 2 3 3 2 2 7 2 3 2" xfId="22677" xr:uid="{00000000-0005-0000-0000-00003D570000}"/>
    <cellStyle name="Normal 2 3 3 2 2 7 2 4" xfId="22678" xr:uid="{00000000-0005-0000-0000-00003E570000}"/>
    <cellStyle name="Normal 2 3 3 2 2 7 2 4 2" xfId="22679" xr:uid="{00000000-0005-0000-0000-00003F570000}"/>
    <cellStyle name="Normal 2 3 3 2 2 7 2 5" xfId="22680" xr:uid="{00000000-0005-0000-0000-000040570000}"/>
    <cellStyle name="Normal 2 3 3 2 2 7 2 5 2" xfId="22681" xr:uid="{00000000-0005-0000-0000-000041570000}"/>
    <cellStyle name="Normal 2 3 3 2 2 7 2 6" xfId="22682" xr:uid="{00000000-0005-0000-0000-000042570000}"/>
    <cellStyle name="Normal 2 3 3 2 2 7 2 6 2" xfId="22683" xr:uid="{00000000-0005-0000-0000-000043570000}"/>
    <cellStyle name="Normal 2 3 3 2 2 7 2 7" xfId="22684" xr:uid="{00000000-0005-0000-0000-000044570000}"/>
    <cellStyle name="Normal 2 3 3 2 2 7 2 7 2" xfId="22685" xr:uid="{00000000-0005-0000-0000-000045570000}"/>
    <cellStyle name="Normal 2 3 3 2 2 7 2 8" xfId="22686" xr:uid="{00000000-0005-0000-0000-000046570000}"/>
    <cellStyle name="Normal 2 3 3 2 2 7 2 8 2" xfId="22687" xr:uid="{00000000-0005-0000-0000-000047570000}"/>
    <cellStyle name="Normal 2 3 3 2 2 7 2 9" xfId="22688" xr:uid="{00000000-0005-0000-0000-000048570000}"/>
    <cellStyle name="Normal 2 3 3 2 2 7 2 9 2" xfId="22689" xr:uid="{00000000-0005-0000-0000-000049570000}"/>
    <cellStyle name="Normal 2 3 3 2 2 7 3" xfId="22690" xr:uid="{00000000-0005-0000-0000-00004A570000}"/>
    <cellStyle name="Normal 2 3 3 2 2 7 3 2" xfId="22691" xr:uid="{00000000-0005-0000-0000-00004B570000}"/>
    <cellStyle name="Normal 2 3 3 2 2 7 4" xfId="22692" xr:uid="{00000000-0005-0000-0000-00004C570000}"/>
    <cellStyle name="Normal 2 3 3 2 2 7 4 2" xfId="22693" xr:uid="{00000000-0005-0000-0000-00004D570000}"/>
    <cellStyle name="Normal 2 3 3 2 2 7 5" xfId="22694" xr:uid="{00000000-0005-0000-0000-00004E570000}"/>
    <cellStyle name="Normal 2 3 3 2 2 7 5 2" xfId="22695" xr:uid="{00000000-0005-0000-0000-00004F570000}"/>
    <cellStyle name="Normal 2 3 3 2 2 7 6" xfId="22696" xr:uid="{00000000-0005-0000-0000-000050570000}"/>
    <cellStyle name="Normal 2 3 3 2 2 7 6 2" xfId="22697" xr:uid="{00000000-0005-0000-0000-000051570000}"/>
    <cellStyle name="Normal 2 3 3 2 2 7 7" xfId="22698" xr:uid="{00000000-0005-0000-0000-000052570000}"/>
    <cellStyle name="Normal 2 3 3 2 2 7 7 2" xfId="22699" xr:uid="{00000000-0005-0000-0000-000053570000}"/>
    <cellStyle name="Normal 2 3 3 2 2 7 8" xfId="22700" xr:uid="{00000000-0005-0000-0000-000054570000}"/>
    <cellStyle name="Normal 2 3 3 2 2 7 8 2" xfId="22701" xr:uid="{00000000-0005-0000-0000-000055570000}"/>
    <cellStyle name="Normal 2 3 3 2 2 7 9" xfId="22702" xr:uid="{00000000-0005-0000-0000-000056570000}"/>
    <cellStyle name="Normal 2 3 3 2 2 7 9 2" xfId="22703" xr:uid="{00000000-0005-0000-0000-000057570000}"/>
    <cellStyle name="Normal 2 3 3 2 2 8" xfId="22704" xr:uid="{00000000-0005-0000-0000-000058570000}"/>
    <cellStyle name="Normal 2 3 3 2 2 8 10" xfId="22705" xr:uid="{00000000-0005-0000-0000-000059570000}"/>
    <cellStyle name="Normal 2 3 3 2 2 8 10 2" xfId="22706" xr:uid="{00000000-0005-0000-0000-00005A570000}"/>
    <cellStyle name="Normal 2 3 3 2 2 8 11" xfId="22707" xr:uid="{00000000-0005-0000-0000-00005B570000}"/>
    <cellStyle name="Normal 2 3 3 2 2 8 2" xfId="22708" xr:uid="{00000000-0005-0000-0000-00005C570000}"/>
    <cellStyle name="Normal 2 3 3 2 2 8 2 2" xfId="22709" xr:uid="{00000000-0005-0000-0000-00005D570000}"/>
    <cellStyle name="Normal 2 3 3 2 2 8 3" xfId="22710" xr:uid="{00000000-0005-0000-0000-00005E570000}"/>
    <cellStyle name="Normal 2 3 3 2 2 8 3 2" xfId="22711" xr:uid="{00000000-0005-0000-0000-00005F570000}"/>
    <cellStyle name="Normal 2 3 3 2 2 8 4" xfId="22712" xr:uid="{00000000-0005-0000-0000-000060570000}"/>
    <cellStyle name="Normal 2 3 3 2 2 8 4 2" xfId="22713" xr:uid="{00000000-0005-0000-0000-000061570000}"/>
    <cellStyle name="Normal 2 3 3 2 2 8 5" xfId="22714" xr:uid="{00000000-0005-0000-0000-000062570000}"/>
    <cellStyle name="Normal 2 3 3 2 2 8 5 2" xfId="22715" xr:uid="{00000000-0005-0000-0000-000063570000}"/>
    <cellStyle name="Normal 2 3 3 2 2 8 6" xfId="22716" xr:uid="{00000000-0005-0000-0000-000064570000}"/>
    <cellStyle name="Normal 2 3 3 2 2 8 6 2" xfId="22717" xr:uid="{00000000-0005-0000-0000-000065570000}"/>
    <cellStyle name="Normal 2 3 3 2 2 8 7" xfId="22718" xr:uid="{00000000-0005-0000-0000-000066570000}"/>
    <cellStyle name="Normal 2 3 3 2 2 8 7 2" xfId="22719" xr:uid="{00000000-0005-0000-0000-000067570000}"/>
    <cellStyle name="Normal 2 3 3 2 2 8 8" xfId="22720" xr:uid="{00000000-0005-0000-0000-000068570000}"/>
    <cellStyle name="Normal 2 3 3 2 2 8 8 2" xfId="22721" xr:uid="{00000000-0005-0000-0000-000069570000}"/>
    <cellStyle name="Normal 2 3 3 2 2 8 9" xfId="22722" xr:uid="{00000000-0005-0000-0000-00006A570000}"/>
    <cellStyle name="Normal 2 3 3 2 2 8 9 2" xfId="22723" xr:uid="{00000000-0005-0000-0000-00006B570000}"/>
    <cellStyle name="Normal 2 3 3 2 2 9" xfId="22724" xr:uid="{00000000-0005-0000-0000-00006C570000}"/>
    <cellStyle name="Normal 2 3 3 2 2 9 2" xfId="22725" xr:uid="{00000000-0005-0000-0000-00006D570000}"/>
    <cellStyle name="Normal 2 3 3 2 3" xfId="673" xr:uid="{00000000-0005-0000-0000-00006E570000}"/>
    <cellStyle name="Normal 2 3 3 2 3 2" xfId="674" xr:uid="{00000000-0005-0000-0000-00006F570000}"/>
    <cellStyle name="Normal 2 3 3 2 4" xfId="675" xr:uid="{00000000-0005-0000-0000-000070570000}"/>
    <cellStyle name="Normal 2 3 3 2 4 2" xfId="676" xr:uid="{00000000-0005-0000-0000-000071570000}"/>
    <cellStyle name="Normal 2 3 3 2 5" xfId="677" xr:uid="{00000000-0005-0000-0000-000072570000}"/>
    <cellStyle name="Normal 2 3 3 2 5 2" xfId="678" xr:uid="{00000000-0005-0000-0000-000073570000}"/>
    <cellStyle name="Normal 2 3 3 2 6" xfId="679" xr:uid="{00000000-0005-0000-0000-000074570000}"/>
    <cellStyle name="Normal 2 3 3 2 6 10" xfId="22726" xr:uid="{00000000-0005-0000-0000-000075570000}"/>
    <cellStyle name="Normal 2 3 3 2 6 10 2" xfId="22727" xr:uid="{00000000-0005-0000-0000-000076570000}"/>
    <cellStyle name="Normal 2 3 3 2 6 11" xfId="22728" xr:uid="{00000000-0005-0000-0000-000077570000}"/>
    <cellStyle name="Normal 2 3 3 2 6 11 2" xfId="22729" xr:uid="{00000000-0005-0000-0000-000078570000}"/>
    <cellStyle name="Normal 2 3 3 2 6 12" xfId="22730" xr:uid="{00000000-0005-0000-0000-000079570000}"/>
    <cellStyle name="Normal 2 3 3 2 6 12 2" xfId="22731" xr:uid="{00000000-0005-0000-0000-00007A570000}"/>
    <cellStyle name="Normal 2 3 3 2 6 13" xfId="22732" xr:uid="{00000000-0005-0000-0000-00007B570000}"/>
    <cellStyle name="Normal 2 3 3 2 6 13 2" xfId="22733" xr:uid="{00000000-0005-0000-0000-00007C570000}"/>
    <cellStyle name="Normal 2 3 3 2 6 14" xfId="22734" xr:uid="{00000000-0005-0000-0000-00007D570000}"/>
    <cellStyle name="Normal 2 3 3 2 6 14 2" xfId="22735" xr:uid="{00000000-0005-0000-0000-00007E570000}"/>
    <cellStyle name="Normal 2 3 3 2 6 15" xfId="22736" xr:uid="{00000000-0005-0000-0000-00007F570000}"/>
    <cellStyle name="Normal 2 3 3 2 6 15 2" xfId="22737" xr:uid="{00000000-0005-0000-0000-000080570000}"/>
    <cellStyle name="Normal 2 3 3 2 6 16" xfId="22738" xr:uid="{00000000-0005-0000-0000-000081570000}"/>
    <cellStyle name="Normal 2 3 3 2 6 16 2" xfId="22739" xr:uid="{00000000-0005-0000-0000-000082570000}"/>
    <cellStyle name="Normal 2 3 3 2 6 17" xfId="22740" xr:uid="{00000000-0005-0000-0000-000083570000}"/>
    <cellStyle name="Normal 2 3 3 2 6 2" xfId="680" xr:uid="{00000000-0005-0000-0000-000084570000}"/>
    <cellStyle name="Normal 2 3 3 2 6 2 2" xfId="681" xr:uid="{00000000-0005-0000-0000-000085570000}"/>
    <cellStyle name="Normal 2 3 3 2 6 3" xfId="682" xr:uid="{00000000-0005-0000-0000-000086570000}"/>
    <cellStyle name="Normal 2 3 3 2 6 3 2" xfId="683" xr:uid="{00000000-0005-0000-0000-000087570000}"/>
    <cellStyle name="Normal 2 3 3 2 6 4" xfId="684" xr:uid="{00000000-0005-0000-0000-000088570000}"/>
    <cellStyle name="Normal 2 3 3 2 6 4 2" xfId="685" xr:uid="{00000000-0005-0000-0000-000089570000}"/>
    <cellStyle name="Normal 2 3 3 2 6 5" xfId="686" xr:uid="{00000000-0005-0000-0000-00008A570000}"/>
    <cellStyle name="Normal 2 3 3 2 6 5 2" xfId="687" xr:uid="{00000000-0005-0000-0000-00008B570000}"/>
    <cellStyle name="Normal 2 3 3 2 6 6" xfId="22741" xr:uid="{00000000-0005-0000-0000-00008C570000}"/>
    <cellStyle name="Normal 2 3 3 2 6 6 10" xfId="22742" xr:uid="{00000000-0005-0000-0000-00008D570000}"/>
    <cellStyle name="Normal 2 3 3 2 6 6 10 2" xfId="22743" xr:uid="{00000000-0005-0000-0000-00008E570000}"/>
    <cellStyle name="Normal 2 3 3 2 6 6 11" xfId="22744" xr:uid="{00000000-0005-0000-0000-00008F570000}"/>
    <cellStyle name="Normal 2 3 3 2 6 6 11 2" xfId="22745" xr:uid="{00000000-0005-0000-0000-000090570000}"/>
    <cellStyle name="Normal 2 3 3 2 6 6 12" xfId="22746" xr:uid="{00000000-0005-0000-0000-000091570000}"/>
    <cellStyle name="Normal 2 3 3 2 6 6 2" xfId="22747" xr:uid="{00000000-0005-0000-0000-000092570000}"/>
    <cellStyle name="Normal 2 3 3 2 6 6 2 10" xfId="22748" xr:uid="{00000000-0005-0000-0000-000093570000}"/>
    <cellStyle name="Normal 2 3 3 2 6 6 2 10 2" xfId="22749" xr:uid="{00000000-0005-0000-0000-000094570000}"/>
    <cellStyle name="Normal 2 3 3 2 6 6 2 11" xfId="22750" xr:uid="{00000000-0005-0000-0000-000095570000}"/>
    <cellStyle name="Normal 2 3 3 2 6 6 2 2" xfId="22751" xr:uid="{00000000-0005-0000-0000-000096570000}"/>
    <cellStyle name="Normal 2 3 3 2 6 6 2 2 2" xfId="22752" xr:uid="{00000000-0005-0000-0000-000097570000}"/>
    <cellStyle name="Normal 2 3 3 2 6 6 2 3" xfId="22753" xr:uid="{00000000-0005-0000-0000-000098570000}"/>
    <cellStyle name="Normal 2 3 3 2 6 6 2 3 2" xfId="22754" xr:uid="{00000000-0005-0000-0000-000099570000}"/>
    <cellStyle name="Normal 2 3 3 2 6 6 2 4" xfId="22755" xr:uid="{00000000-0005-0000-0000-00009A570000}"/>
    <cellStyle name="Normal 2 3 3 2 6 6 2 4 2" xfId="22756" xr:uid="{00000000-0005-0000-0000-00009B570000}"/>
    <cellStyle name="Normal 2 3 3 2 6 6 2 5" xfId="22757" xr:uid="{00000000-0005-0000-0000-00009C570000}"/>
    <cellStyle name="Normal 2 3 3 2 6 6 2 5 2" xfId="22758" xr:uid="{00000000-0005-0000-0000-00009D570000}"/>
    <cellStyle name="Normal 2 3 3 2 6 6 2 6" xfId="22759" xr:uid="{00000000-0005-0000-0000-00009E570000}"/>
    <cellStyle name="Normal 2 3 3 2 6 6 2 6 2" xfId="22760" xr:uid="{00000000-0005-0000-0000-00009F570000}"/>
    <cellStyle name="Normal 2 3 3 2 6 6 2 7" xfId="22761" xr:uid="{00000000-0005-0000-0000-0000A0570000}"/>
    <cellStyle name="Normal 2 3 3 2 6 6 2 7 2" xfId="22762" xr:uid="{00000000-0005-0000-0000-0000A1570000}"/>
    <cellStyle name="Normal 2 3 3 2 6 6 2 8" xfId="22763" xr:uid="{00000000-0005-0000-0000-0000A2570000}"/>
    <cellStyle name="Normal 2 3 3 2 6 6 2 8 2" xfId="22764" xr:uid="{00000000-0005-0000-0000-0000A3570000}"/>
    <cellStyle name="Normal 2 3 3 2 6 6 2 9" xfId="22765" xr:uid="{00000000-0005-0000-0000-0000A4570000}"/>
    <cellStyle name="Normal 2 3 3 2 6 6 2 9 2" xfId="22766" xr:uid="{00000000-0005-0000-0000-0000A5570000}"/>
    <cellStyle name="Normal 2 3 3 2 6 6 3" xfId="22767" xr:uid="{00000000-0005-0000-0000-0000A6570000}"/>
    <cellStyle name="Normal 2 3 3 2 6 6 3 2" xfId="22768" xr:uid="{00000000-0005-0000-0000-0000A7570000}"/>
    <cellStyle name="Normal 2 3 3 2 6 6 4" xfId="22769" xr:uid="{00000000-0005-0000-0000-0000A8570000}"/>
    <cellStyle name="Normal 2 3 3 2 6 6 4 2" xfId="22770" xr:uid="{00000000-0005-0000-0000-0000A9570000}"/>
    <cellStyle name="Normal 2 3 3 2 6 6 5" xfId="22771" xr:uid="{00000000-0005-0000-0000-0000AA570000}"/>
    <cellStyle name="Normal 2 3 3 2 6 6 5 2" xfId="22772" xr:uid="{00000000-0005-0000-0000-0000AB570000}"/>
    <cellStyle name="Normal 2 3 3 2 6 6 6" xfId="22773" xr:uid="{00000000-0005-0000-0000-0000AC570000}"/>
    <cellStyle name="Normal 2 3 3 2 6 6 6 2" xfId="22774" xr:uid="{00000000-0005-0000-0000-0000AD570000}"/>
    <cellStyle name="Normal 2 3 3 2 6 6 7" xfId="22775" xr:uid="{00000000-0005-0000-0000-0000AE570000}"/>
    <cellStyle name="Normal 2 3 3 2 6 6 7 2" xfId="22776" xr:uid="{00000000-0005-0000-0000-0000AF570000}"/>
    <cellStyle name="Normal 2 3 3 2 6 6 8" xfId="22777" xr:uid="{00000000-0005-0000-0000-0000B0570000}"/>
    <cellStyle name="Normal 2 3 3 2 6 6 8 2" xfId="22778" xr:uid="{00000000-0005-0000-0000-0000B1570000}"/>
    <cellStyle name="Normal 2 3 3 2 6 6 9" xfId="22779" xr:uid="{00000000-0005-0000-0000-0000B2570000}"/>
    <cellStyle name="Normal 2 3 3 2 6 6 9 2" xfId="22780" xr:uid="{00000000-0005-0000-0000-0000B3570000}"/>
    <cellStyle name="Normal 2 3 3 2 6 7" xfId="22781" xr:uid="{00000000-0005-0000-0000-0000B4570000}"/>
    <cellStyle name="Normal 2 3 3 2 6 7 10" xfId="22782" xr:uid="{00000000-0005-0000-0000-0000B5570000}"/>
    <cellStyle name="Normal 2 3 3 2 6 7 10 2" xfId="22783" xr:uid="{00000000-0005-0000-0000-0000B6570000}"/>
    <cellStyle name="Normal 2 3 3 2 6 7 11" xfId="22784" xr:uid="{00000000-0005-0000-0000-0000B7570000}"/>
    <cellStyle name="Normal 2 3 3 2 6 7 2" xfId="22785" xr:uid="{00000000-0005-0000-0000-0000B8570000}"/>
    <cellStyle name="Normal 2 3 3 2 6 7 2 2" xfId="22786" xr:uid="{00000000-0005-0000-0000-0000B9570000}"/>
    <cellStyle name="Normal 2 3 3 2 6 7 3" xfId="22787" xr:uid="{00000000-0005-0000-0000-0000BA570000}"/>
    <cellStyle name="Normal 2 3 3 2 6 7 3 2" xfId="22788" xr:uid="{00000000-0005-0000-0000-0000BB570000}"/>
    <cellStyle name="Normal 2 3 3 2 6 7 4" xfId="22789" xr:uid="{00000000-0005-0000-0000-0000BC570000}"/>
    <cellStyle name="Normal 2 3 3 2 6 7 4 2" xfId="22790" xr:uid="{00000000-0005-0000-0000-0000BD570000}"/>
    <cellStyle name="Normal 2 3 3 2 6 7 5" xfId="22791" xr:uid="{00000000-0005-0000-0000-0000BE570000}"/>
    <cellStyle name="Normal 2 3 3 2 6 7 5 2" xfId="22792" xr:uid="{00000000-0005-0000-0000-0000BF570000}"/>
    <cellStyle name="Normal 2 3 3 2 6 7 6" xfId="22793" xr:uid="{00000000-0005-0000-0000-0000C0570000}"/>
    <cellStyle name="Normal 2 3 3 2 6 7 6 2" xfId="22794" xr:uid="{00000000-0005-0000-0000-0000C1570000}"/>
    <cellStyle name="Normal 2 3 3 2 6 7 7" xfId="22795" xr:uid="{00000000-0005-0000-0000-0000C2570000}"/>
    <cellStyle name="Normal 2 3 3 2 6 7 7 2" xfId="22796" xr:uid="{00000000-0005-0000-0000-0000C3570000}"/>
    <cellStyle name="Normal 2 3 3 2 6 7 8" xfId="22797" xr:uid="{00000000-0005-0000-0000-0000C4570000}"/>
    <cellStyle name="Normal 2 3 3 2 6 7 8 2" xfId="22798" xr:uid="{00000000-0005-0000-0000-0000C5570000}"/>
    <cellStyle name="Normal 2 3 3 2 6 7 9" xfId="22799" xr:uid="{00000000-0005-0000-0000-0000C6570000}"/>
    <cellStyle name="Normal 2 3 3 2 6 7 9 2" xfId="22800" xr:uid="{00000000-0005-0000-0000-0000C7570000}"/>
    <cellStyle name="Normal 2 3 3 2 6 8" xfId="22801" xr:uid="{00000000-0005-0000-0000-0000C8570000}"/>
    <cellStyle name="Normal 2 3 3 2 6 8 2" xfId="22802" xr:uid="{00000000-0005-0000-0000-0000C9570000}"/>
    <cellStyle name="Normal 2 3 3 2 6 9" xfId="22803" xr:uid="{00000000-0005-0000-0000-0000CA570000}"/>
    <cellStyle name="Normal 2 3 3 2 6 9 2" xfId="22804" xr:uid="{00000000-0005-0000-0000-0000CB570000}"/>
    <cellStyle name="Normal 2 3 3 2 7" xfId="688" xr:uid="{00000000-0005-0000-0000-0000CC570000}"/>
    <cellStyle name="Normal 2 3 3 2 7 10" xfId="22805" xr:uid="{00000000-0005-0000-0000-0000CD570000}"/>
    <cellStyle name="Normal 2 3 3 2 7 10 2" xfId="22806" xr:uid="{00000000-0005-0000-0000-0000CE570000}"/>
    <cellStyle name="Normal 2 3 3 2 7 11" xfId="22807" xr:uid="{00000000-0005-0000-0000-0000CF570000}"/>
    <cellStyle name="Normal 2 3 3 2 7 11 2" xfId="22808" xr:uid="{00000000-0005-0000-0000-0000D0570000}"/>
    <cellStyle name="Normal 2 3 3 2 7 12" xfId="22809" xr:uid="{00000000-0005-0000-0000-0000D1570000}"/>
    <cellStyle name="Normal 2 3 3 2 7 12 2" xfId="22810" xr:uid="{00000000-0005-0000-0000-0000D2570000}"/>
    <cellStyle name="Normal 2 3 3 2 7 13" xfId="22811" xr:uid="{00000000-0005-0000-0000-0000D3570000}"/>
    <cellStyle name="Normal 2 3 3 2 7 2" xfId="22812" xr:uid="{00000000-0005-0000-0000-0000D4570000}"/>
    <cellStyle name="Normal 2 3 3 2 7 2 10" xfId="22813" xr:uid="{00000000-0005-0000-0000-0000D5570000}"/>
    <cellStyle name="Normal 2 3 3 2 7 2 10 2" xfId="22814" xr:uid="{00000000-0005-0000-0000-0000D6570000}"/>
    <cellStyle name="Normal 2 3 3 2 7 2 11" xfId="22815" xr:uid="{00000000-0005-0000-0000-0000D7570000}"/>
    <cellStyle name="Normal 2 3 3 2 7 2 11 2" xfId="22816" xr:uid="{00000000-0005-0000-0000-0000D8570000}"/>
    <cellStyle name="Normal 2 3 3 2 7 2 12" xfId="22817" xr:uid="{00000000-0005-0000-0000-0000D9570000}"/>
    <cellStyle name="Normal 2 3 3 2 7 2 2" xfId="22818" xr:uid="{00000000-0005-0000-0000-0000DA570000}"/>
    <cellStyle name="Normal 2 3 3 2 7 2 2 10" xfId="22819" xr:uid="{00000000-0005-0000-0000-0000DB570000}"/>
    <cellStyle name="Normal 2 3 3 2 7 2 2 10 2" xfId="22820" xr:uid="{00000000-0005-0000-0000-0000DC570000}"/>
    <cellStyle name="Normal 2 3 3 2 7 2 2 11" xfId="22821" xr:uid="{00000000-0005-0000-0000-0000DD570000}"/>
    <cellStyle name="Normal 2 3 3 2 7 2 2 2" xfId="22822" xr:uid="{00000000-0005-0000-0000-0000DE570000}"/>
    <cellStyle name="Normal 2 3 3 2 7 2 2 2 2" xfId="22823" xr:uid="{00000000-0005-0000-0000-0000DF570000}"/>
    <cellStyle name="Normal 2 3 3 2 7 2 2 3" xfId="22824" xr:uid="{00000000-0005-0000-0000-0000E0570000}"/>
    <cellStyle name="Normal 2 3 3 2 7 2 2 3 2" xfId="22825" xr:uid="{00000000-0005-0000-0000-0000E1570000}"/>
    <cellStyle name="Normal 2 3 3 2 7 2 2 4" xfId="22826" xr:uid="{00000000-0005-0000-0000-0000E2570000}"/>
    <cellStyle name="Normal 2 3 3 2 7 2 2 4 2" xfId="22827" xr:uid="{00000000-0005-0000-0000-0000E3570000}"/>
    <cellStyle name="Normal 2 3 3 2 7 2 2 5" xfId="22828" xr:uid="{00000000-0005-0000-0000-0000E4570000}"/>
    <cellStyle name="Normal 2 3 3 2 7 2 2 5 2" xfId="22829" xr:uid="{00000000-0005-0000-0000-0000E5570000}"/>
    <cellStyle name="Normal 2 3 3 2 7 2 2 6" xfId="22830" xr:uid="{00000000-0005-0000-0000-0000E6570000}"/>
    <cellStyle name="Normal 2 3 3 2 7 2 2 6 2" xfId="22831" xr:uid="{00000000-0005-0000-0000-0000E7570000}"/>
    <cellStyle name="Normal 2 3 3 2 7 2 2 7" xfId="22832" xr:uid="{00000000-0005-0000-0000-0000E8570000}"/>
    <cellStyle name="Normal 2 3 3 2 7 2 2 7 2" xfId="22833" xr:uid="{00000000-0005-0000-0000-0000E9570000}"/>
    <cellStyle name="Normal 2 3 3 2 7 2 2 8" xfId="22834" xr:uid="{00000000-0005-0000-0000-0000EA570000}"/>
    <cellStyle name="Normal 2 3 3 2 7 2 2 8 2" xfId="22835" xr:uid="{00000000-0005-0000-0000-0000EB570000}"/>
    <cellStyle name="Normal 2 3 3 2 7 2 2 9" xfId="22836" xr:uid="{00000000-0005-0000-0000-0000EC570000}"/>
    <cellStyle name="Normal 2 3 3 2 7 2 2 9 2" xfId="22837" xr:uid="{00000000-0005-0000-0000-0000ED570000}"/>
    <cellStyle name="Normal 2 3 3 2 7 2 3" xfId="22838" xr:uid="{00000000-0005-0000-0000-0000EE570000}"/>
    <cellStyle name="Normal 2 3 3 2 7 2 3 2" xfId="22839" xr:uid="{00000000-0005-0000-0000-0000EF570000}"/>
    <cellStyle name="Normal 2 3 3 2 7 2 4" xfId="22840" xr:uid="{00000000-0005-0000-0000-0000F0570000}"/>
    <cellStyle name="Normal 2 3 3 2 7 2 4 2" xfId="22841" xr:uid="{00000000-0005-0000-0000-0000F1570000}"/>
    <cellStyle name="Normal 2 3 3 2 7 2 5" xfId="22842" xr:uid="{00000000-0005-0000-0000-0000F2570000}"/>
    <cellStyle name="Normal 2 3 3 2 7 2 5 2" xfId="22843" xr:uid="{00000000-0005-0000-0000-0000F3570000}"/>
    <cellStyle name="Normal 2 3 3 2 7 2 6" xfId="22844" xr:uid="{00000000-0005-0000-0000-0000F4570000}"/>
    <cellStyle name="Normal 2 3 3 2 7 2 6 2" xfId="22845" xr:uid="{00000000-0005-0000-0000-0000F5570000}"/>
    <cellStyle name="Normal 2 3 3 2 7 2 7" xfId="22846" xr:uid="{00000000-0005-0000-0000-0000F6570000}"/>
    <cellStyle name="Normal 2 3 3 2 7 2 7 2" xfId="22847" xr:uid="{00000000-0005-0000-0000-0000F7570000}"/>
    <cellStyle name="Normal 2 3 3 2 7 2 8" xfId="22848" xr:uid="{00000000-0005-0000-0000-0000F8570000}"/>
    <cellStyle name="Normal 2 3 3 2 7 2 8 2" xfId="22849" xr:uid="{00000000-0005-0000-0000-0000F9570000}"/>
    <cellStyle name="Normal 2 3 3 2 7 2 9" xfId="22850" xr:uid="{00000000-0005-0000-0000-0000FA570000}"/>
    <cellStyle name="Normal 2 3 3 2 7 2 9 2" xfId="22851" xr:uid="{00000000-0005-0000-0000-0000FB570000}"/>
    <cellStyle name="Normal 2 3 3 2 7 3" xfId="22852" xr:uid="{00000000-0005-0000-0000-0000FC570000}"/>
    <cellStyle name="Normal 2 3 3 2 7 3 10" xfId="22853" xr:uid="{00000000-0005-0000-0000-0000FD570000}"/>
    <cellStyle name="Normal 2 3 3 2 7 3 10 2" xfId="22854" xr:uid="{00000000-0005-0000-0000-0000FE570000}"/>
    <cellStyle name="Normal 2 3 3 2 7 3 11" xfId="22855" xr:uid="{00000000-0005-0000-0000-0000FF570000}"/>
    <cellStyle name="Normal 2 3 3 2 7 3 2" xfId="22856" xr:uid="{00000000-0005-0000-0000-000000580000}"/>
    <cellStyle name="Normal 2 3 3 2 7 3 2 2" xfId="22857" xr:uid="{00000000-0005-0000-0000-000001580000}"/>
    <cellStyle name="Normal 2 3 3 2 7 3 3" xfId="22858" xr:uid="{00000000-0005-0000-0000-000002580000}"/>
    <cellStyle name="Normal 2 3 3 2 7 3 3 2" xfId="22859" xr:uid="{00000000-0005-0000-0000-000003580000}"/>
    <cellStyle name="Normal 2 3 3 2 7 3 4" xfId="22860" xr:uid="{00000000-0005-0000-0000-000004580000}"/>
    <cellStyle name="Normal 2 3 3 2 7 3 4 2" xfId="22861" xr:uid="{00000000-0005-0000-0000-000005580000}"/>
    <cellStyle name="Normal 2 3 3 2 7 3 5" xfId="22862" xr:uid="{00000000-0005-0000-0000-000006580000}"/>
    <cellStyle name="Normal 2 3 3 2 7 3 5 2" xfId="22863" xr:uid="{00000000-0005-0000-0000-000007580000}"/>
    <cellStyle name="Normal 2 3 3 2 7 3 6" xfId="22864" xr:uid="{00000000-0005-0000-0000-000008580000}"/>
    <cellStyle name="Normal 2 3 3 2 7 3 6 2" xfId="22865" xr:uid="{00000000-0005-0000-0000-000009580000}"/>
    <cellStyle name="Normal 2 3 3 2 7 3 7" xfId="22866" xr:uid="{00000000-0005-0000-0000-00000A580000}"/>
    <cellStyle name="Normal 2 3 3 2 7 3 7 2" xfId="22867" xr:uid="{00000000-0005-0000-0000-00000B580000}"/>
    <cellStyle name="Normal 2 3 3 2 7 3 8" xfId="22868" xr:uid="{00000000-0005-0000-0000-00000C580000}"/>
    <cellStyle name="Normal 2 3 3 2 7 3 8 2" xfId="22869" xr:uid="{00000000-0005-0000-0000-00000D580000}"/>
    <cellStyle name="Normal 2 3 3 2 7 3 9" xfId="22870" xr:uid="{00000000-0005-0000-0000-00000E580000}"/>
    <cellStyle name="Normal 2 3 3 2 7 3 9 2" xfId="22871" xr:uid="{00000000-0005-0000-0000-00000F580000}"/>
    <cellStyle name="Normal 2 3 3 2 7 4" xfId="22872" xr:uid="{00000000-0005-0000-0000-000010580000}"/>
    <cellStyle name="Normal 2 3 3 2 7 4 2" xfId="22873" xr:uid="{00000000-0005-0000-0000-000011580000}"/>
    <cellStyle name="Normal 2 3 3 2 7 5" xfId="22874" xr:uid="{00000000-0005-0000-0000-000012580000}"/>
    <cellStyle name="Normal 2 3 3 2 7 5 2" xfId="22875" xr:uid="{00000000-0005-0000-0000-000013580000}"/>
    <cellStyle name="Normal 2 3 3 2 7 6" xfId="22876" xr:uid="{00000000-0005-0000-0000-000014580000}"/>
    <cellStyle name="Normal 2 3 3 2 7 6 2" xfId="22877" xr:uid="{00000000-0005-0000-0000-000015580000}"/>
    <cellStyle name="Normal 2 3 3 2 7 7" xfId="22878" xr:uid="{00000000-0005-0000-0000-000016580000}"/>
    <cellStyle name="Normal 2 3 3 2 7 7 2" xfId="22879" xr:uid="{00000000-0005-0000-0000-000017580000}"/>
    <cellStyle name="Normal 2 3 3 2 7 8" xfId="22880" xr:uid="{00000000-0005-0000-0000-000018580000}"/>
    <cellStyle name="Normal 2 3 3 2 7 8 2" xfId="22881" xr:uid="{00000000-0005-0000-0000-000019580000}"/>
    <cellStyle name="Normal 2 3 3 2 7 9" xfId="22882" xr:uid="{00000000-0005-0000-0000-00001A580000}"/>
    <cellStyle name="Normal 2 3 3 2 7 9 2" xfId="22883" xr:uid="{00000000-0005-0000-0000-00001B580000}"/>
    <cellStyle name="Normal 2 3 3 2 8" xfId="689" xr:uid="{00000000-0005-0000-0000-00001C580000}"/>
    <cellStyle name="Normal 2 3 3 2 8 10" xfId="22884" xr:uid="{00000000-0005-0000-0000-00001D580000}"/>
    <cellStyle name="Normal 2 3 3 2 8 10 2" xfId="22885" xr:uid="{00000000-0005-0000-0000-00001E580000}"/>
    <cellStyle name="Normal 2 3 3 2 8 11" xfId="22886" xr:uid="{00000000-0005-0000-0000-00001F580000}"/>
    <cellStyle name="Normal 2 3 3 2 8 11 2" xfId="22887" xr:uid="{00000000-0005-0000-0000-000020580000}"/>
    <cellStyle name="Normal 2 3 3 2 8 12" xfId="22888" xr:uid="{00000000-0005-0000-0000-000021580000}"/>
    <cellStyle name="Normal 2 3 3 2 8 12 2" xfId="22889" xr:uid="{00000000-0005-0000-0000-000022580000}"/>
    <cellStyle name="Normal 2 3 3 2 8 13" xfId="22890" xr:uid="{00000000-0005-0000-0000-000023580000}"/>
    <cellStyle name="Normal 2 3 3 2 8 2" xfId="22891" xr:uid="{00000000-0005-0000-0000-000024580000}"/>
    <cellStyle name="Normal 2 3 3 2 8 2 10" xfId="22892" xr:uid="{00000000-0005-0000-0000-000025580000}"/>
    <cellStyle name="Normal 2 3 3 2 8 2 10 2" xfId="22893" xr:uid="{00000000-0005-0000-0000-000026580000}"/>
    <cellStyle name="Normal 2 3 3 2 8 2 11" xfId="22894" xr:uid="{00000000-0005-0000-0000-000027580000}"/>
    <cellStyle name="Normal 2 3 3 2 8 2 11 2" xfId="22895" xr:uid="{00000000-0005-0000-0000-000028580000}"/>
    <cellStyle name="Normal 2 3 3 2 8 2 12" xfId="22896" xr:uid="{00000000-0005-0000-0000-000029580000}"/>
    <cellStyle name="Normal 2 3 3 2 8 2 2" xfId="22897" xr:uid="{00000000-0005-0000-0000-00002A580000}"/>
    <cellStyle name="Normal 2 3 3 2 8 2 2 10" xfId="22898" xr:uid="{00000000-0005-0000-0000-00002B580000}"/>
    <cellStyle name="Normal 2 3 3 2 8 2 2 10 2" xfId="22899" xr:uid="{00000000-0005-0000-0000-00002C580000}"/>
    <cellStyle name="Normal 2 3 3 2 8 2 2 11" xfId="22900" xr:uid="{00000000-0005-0000-0000-00002D580000}"/>
    <cellStyle name="Normal 2 3 3 2 8 2 2 2" xfId="22901" xr:uid="{00000000-0005-0000-0000-00002E580000}"/>
    <cellStyle name="Normal 2 3 3 2 8 2 2 2 2" xfId="22902" xr:uid="{00000000-0005-0000-0000-00002F580000}"/>
    <cellStyle name="Normal 2 3 3 2 8 2 2 3" xfId="22903" xr:uid="{00000000-0005-0000-0000-000030580000}"/>
    <cellStyle name="Normal 2 3 3 2 8 2 2 3 2" xfId="22904" xr:uid="{00000000-0005-0000-0000-000031580000}"/>
    <cellStyle name="Normal 2 3 3 2 8 2 2 4" xfId="22905" xr:uid="{00000000-0005-0000-0000-000032580000}"/>
    <cellStyle name="Normal 2 3 3 2 8 2 2 4 2" xfId="22906" xr:uid="{00000000-0005-0000-0000-000033580000}"/>
    <cellStyle name="Normal 2 3 3 2 8 2 2 5" xfId="22907" xr:uid="{00000000-0005-0000-0000-000034580000}"/>
    <cellStyle name="Normal 2 3 3 2 8 2 2 5 2" xfId="22908" xr:uid="{00000000-0005-0000-0000-000035580000}"/>
    <cellStyle name="Normal 2 3 3 2 8 2 2 6" xfId="22909" xr:uid="{00000000-0005-0000-0000-000036580000}"/>
    <cellStyle name="Normal 2 3 3 2 8 2 2 6 2" xfId="22910" xr:uid="{00000000-0005-0000-0000-000037580000}"/>
    <cellStyle name="Normal 2 3 3 2 8 2 2 7" xfId="22911" xr:uid="{00000000-0005-0000-0000-000038580000}"/>
    <cellStyle name="Normal 2 3 3 2 8 2 2 7 2" xfId="22912" xr:uid="{00000000-0005-0000-0000-000039580000}"/>
    <cellStyle name="Normal 2 3 3 2 8 2 2 8" xfId="22913" xr:uid="{00000000-0005-0000-0000-00003A580000}"/>
    <cellStyle name="Normal 2 3 3 2 8 2 2 8 2" xfId="22914" xr:uid="{00000000-0005-0000-0000-00003B580000}"/>
    <cellStyle name="Normal 2 3 3 2 8 2 2 9" xfId="22915" xr:uid="{00000000-0005-0000-0000-00003C580000}"/>
    <cellStyle name="Normal 2 3 3 2 8 2 2 9 2" xfId="22916" xr:uid="{00000000-0005-0000-0000-00003D580000}"/>
    <cellStyle name="Normal 2 3 3 2 8 2 3" xfId="22917" xr:uid="{00000000-0005-0000-0000-00003E580000}"/>
    <cellStyle name="Normal 2 3 3 2 8 2 3 2" xfId="22918" xr:uid="{00000000-0005-0000-0000-00003F580000}"/>
    <cellStyle name="Normal 2 3 3 2 8 2 4" xfId="22919" xr:uid="{00000000-0005-0000-0000-000040580000}"/>
    <cellStyle name="Normal 2 3 3 2 8 2 4 2" xfId="22920" xr:uid="{00000000-0005-0000-0000-000041580000}"/>
    <cellStyle name="Normal 2 3 3 2 8 2 5" xfId="22921" xr:uid="{00000000-0005-0000-0000-000042580000}"/>
    <cellStyle name="Normal 2 3 3 2 8 2 5 2" xfId="22922" xr:uid="{00000000-0005-0000-0000-000043580000}"/>
    <cellStyle name="Normal 2 3 3 2 8 2 6" xfId="22923" xr:uid="{00000000-0005-0000-0000-000044580000}"/>
    <cellStyle name="Normal 2 3 3 2 8 2 6 2" xfId="22924" xr:uid="{00000000-0005-0000-0000-000045580000}"/>
    <cellStyle name="Normal 2 3 3 2 8 2 7" xfId="22925" xr:uid="{00000000-0005-0000-0000-000046580000}"/>
    <cellStyle name="Normal 2 3 3 2 8 2 7 2" xfId="22926" xr:uid="{00000000-0005-0000-0000-000047580000}"/>
    <cellStyle name="Normal 2 3 3 2 8 2 8" xfId="22927" xr:uid="{00000000-0005-0000-0000-000048580000}"/>
    <cellStyle name="Normal 2 3 3 2 8 2 8 2" xfId="22928" xr:uid="{00000000-0005-0000-0000-000049580000}"/>
    <cellStyle name="Normal 2 3 3 2 8 2 9" xfId="22929" xr:uid="{00000000-0005-0000-0000-00004A580000}"/>
    <cellStyle name="Normal 2 3 3 2 8 2 9 2" xfId="22930" xr:uid="{00000000-0005-0000-0000-00004B580000}"/>
    <cellStyle name="Normal 2 3 3 2 8 3" xfId="22931" xr:uid="{00000000-0005-0000-0000-00004C580000}"/>
    <cellStyle name="Normal 2 3 3 2 8 3 10" xfId="22932" xr:uid="{00000000-0005-0000-0000-00004D580000}"/>
    <cellStyle name="Normal 2 3 3 2 8 3 10 2" xfId="22933" xr:uid="{00000000-0005-0000-0000-00004E580000}"/>
    <cellStyle name="Normal 2 3 3 2 8 3 11" xfId="22934" xr:uid="{00000000-0005-0000-0000-00004F580000}"/>
    <cellStyle name="Normal 2 3 3 2 8 3 2" xfId="22935" xr:uid="{00000000-0005-0000-0000-000050580000}"/>
    <cellStyle name="Normal 2 3 3 2 8 3 2 2" xfId="22936" xr:uid="{00000000-0005-0000-0000-000051580000}"/>
    <cellStyle name="Normal 2 3 3 2 8 3 3" xfId="22937" xr:uid="{00000000-0005-0000-0000-000052580000}"/>
    <cellStyle name="Normal 2 3 3 2 8 3 3 2" xfId="22938" xr:uid="{00000000-0005-0000-0000-000053580000}"/>
    <cellStyle name="Normal 2 3 3 2 8 3 4" xfId="22939" xr:uid="{00000000-0005-0000-0000-000054580000}"/>
    <cellStyle name="Normal 2 3 3 2 8 3 4 2" xfId="22940" xr:uid="{00000000-0005-0000-0000-000055580000}"/>
    <cellStyle name="Normal 2 3 3 2 8 3 5" xfId="22941" xr:uid="{00000000-0005-0000-0000-000056580000}"/>
    <cellStyle name="Normal 2 3 3 2 8 3 5 2" xfId="22942" xr:uid="{00000000-0005-0000-0000-000057580000}"/>
    <cellStyle name="Normal 2 3 3 2 8 3 6" xfId="22943" xr:uid="{00000000-0005-0000-0000-000058580000}"/>
    <cellStyle name="Normal 2 3 3 2 8 3 6 2" xfId="22944" xr:uid="{00000000-0005-0000-0000-000059580000}"/>
    <cellStyle name="Normal 2 3 3 2 8 3 7" xfId="22945" xr:uid="{00000000-0005-0000-0000-00005A580000}"/>
    <cellStyle name="Normal 2 3 3 2 8 3 7 2" xfId="22946" xr:uid="{00000000-0005-0000-0000-00005B580000}"/>
    <cellStyle name="Normal 2 3 3 2 8 3 8" xfId="22947" xr:uid="{00000000-0005-0000-0000-00005C580000}"/>
    <cellStyle name="Normal 2 3 3 2 8 3 8 2" xfId="22948" xr:uid="{00000000-0005-0000-0000-00005D580000}"/>
    <cellStyle name="Normal 2 3 3 2 8 3 9" xfId="22949" xr:uid="{00000000-0005-0000-0000-00005E580000}"/>
    <cellStyle name="Normal 2 3 3 2 8 3 9 2" xfId="22950" xr:uid="{00000000-0005-0000-0000-00005F580000}"/>
    <cellStyle name="Normal 2 3 3 2 8 4" xfId="22951" xr:uid="{00000000-0005-0000-0000-000060580000}"/>
    <cellStyle name="Normal 2 3 3 2 8 4 2" xfId="22952" xr:uid="{00000000-0005-0000-0000-000061580000}"/>
    <cellStyle name="Normal 2 3 3 2 8 5" xfId="22953" xr:uid="{00000000-0005-0000-0000-000062580000}"/>
    <cellStyle name="Normal 2 3 3 2 8 5 2" xfId="22954" xr:uid="{00000000-0005-0000-0000-000063580000}"/>
    <cellStyle name="Normal 2 3 3 2 8 6" xfId="22955" xr:uid="{00000000-0005-0000-0000-000064580000}"/>
    <cellStyle name="Normal 2 3 3 2 8 6 2" xfId="22956" xr:uid="{00000000-0005-0000-0000-000065580000}"/>
    <cellStyle name="Normal 2 3 3 2 8 7" xfId="22957" xr:uid="{00000000-0005-0000-0000-000066580000}"/>
    <cellStyle name="Normal 2 3 3 2 8 7 2" xfId="22958" xr:uid="{00000000-0005-0000-0000-000067580000}"/>
    <cellStyle name="Normal 2 3 3 2 8 8" xfId="22959" xr:uid="{00000000-0005-0000-0000-000068580000}"/>
    <cellStyle name="Normal 2 3 3 2 8 8 2" xfId="22960" xr:uid="{00000000-0005-0000-0000-000069580000}"/>
    <cellStyle name="Normal 2 3 3 2 8 9" xfId="22961" xr:uid="{00000000-0005-0000-0000-00006A580000}"/>
    <cellStyle name="Normal 2 3 3 2 8 9 2" xfId="22962" xr:uid="{00000000-0005-0000-0000-00006B580000}"/>
    <cellStyle name="Normal 2 3 3 2 9" xfId="690" xr:uid="{00000000-0005-0000-0000-00006C580000}"/>
    <cellStyle name="Normal 2 3 3 2 9 10" xfId="22963" xr:uid="{00000000-0005-0000-0000-00006D580000}"/>
    <cellStyle name="Normal 2 3 3 2 9 10 2" xfId="22964" xr:uid="{00000000-0005-0000-0000-00006E580000}"/>
    <cellStyle name="Normal 2 3 3 2 9 11" xfId="22965" xr:uid="{00000000-0005-0000-0000-00006F580000}"/>
    <cellStyle name="Normal 2 3 3 2 9 11 2" xfId="22966" xr:uid="{00000000-0005-0000-0000-000070580000}"/>
    <cellStyle name="Normal 2 3 3 2 9 12" xfId="22967" xr:uid="{00000000-0005-0000-0000-000071580000}"/>
    <cellStyle name="Normal 2 3 3 2 9 12 2" xfId="22968" xr:uid="{00000000-0005-0000-0000-000072580000}"/>
    <cellStyle name="Normal 2 3 3 2 9 13" xfId="22969" xr:uid="{00000000-0005-0000-0000-000073580000}"/>
    <cellStyle name="Normal 2 3 3 2 9 2" xfId="22970" xr:uid="{00000000-0005-0000-0000-000074580000}"/>
    <cellStyle name="Normal 2 3 3 2 9 2 10" xfId="22971" xr:uid="{00000000-0005-0000-0000-000075580000}"/>
    <cellStyle name="Normal 2 3 3 2 9 2 10 2" xfId="22972" xr:uid="{00000000-0005-0000-0000-000076580000}"/>
    <cellStyle name="Normal 2 3 3 2 9 2 11" xfId="22973" xr:uid="{00000000-0005-0000-0000-000077580000}"/>
    <cellStyle name="Normal 2 3 3 2 9 2 11 2" xfId="22974" xr:uid="{00000000-0005-0000-0000-000078580000}"/>
    <cellStyle name="Normal 2 3 3 2 9 2 12" xfId="22975" xr:uid="{00000000-0005-0000-0000-000079580000}"/>
    <cellStyle name="Normal 2 3 3 2 9 2 2" xfId="22976" xr:uid="{00000000-0005-0000-0000-00007A580000}"/>
    <cellStyle name="Normal 2 3 3 2 9 2 2 10" xfId="22977" xr:uid="{00000000-0005-0000-0000-00007B580000}"/>
    <cellStyle name="Normal 2 3 3 2 9 2 2 10 2" xfId="22978" xr:uid="{00000000-0005-0000-0000-00007C580000}"/>
    <cellStyle name="Normal 2 3 3 2 9 2 2 11" xfId="22979" xr:uid="{00000000-0005-0000-0000-00007D580000}"/>
    <cellStyle name="Normal 2 3 3 2 9 2 2 2" xfId="22980" xr:uid="{00000000-0005-0000-0000-00007E580000}"/>
    <cellStyle name="Normal 2 3 3 2 9 2 2 2 2" xfId="22981" xr:uid="{00000000-0005-0000-0000-00007F580000}"/>
    <cellStyle name="Normal 2 3 3 2 9 2 2 3" xfId="22982" xr:uid="{00000000-0005-0000-0000-000080580000}"/>
    <cellStyle name="Normal 2 3 3 2 9 2 2 3 2" xfId="22983" xr:uid="{00000000-0005-0000-0000-000081580000}"/>
    <cellStyle name="Normal 2 3 3 2 9 2 2 4" xfId="22984" xr:uid="{00000000-0005-0000-0000-000082580000}"/>
    <cellStyle name="Normal 2 3 3 2 9 2 2 4 2" xfId="22985" xr:uid="{00000000-0005-0000-0000-000083580000}"/>
    <cellStyle name="Normal 2 3 3 2 9 2 2 5" xfId="22986" xr:uid="{00000000-0005-0000-0000-000084580000}"/>
    <cellStyle name="Normal 2 3 3 2 9 2 2 5 2" xfId="22987" xr:uid="{00000000-0005-0000-0000-000085580000}"/>
    <cellStyle name="Normal 2 3 3 2 9 2 2 6" xfId="22988" xr:uid="{00000000-0005-0000-0000-000086580000}"/>
    <cellStyle name="Normal 2 3 3 2 9 2 2 6 2" xfId="22989" xr:uid="{00000000-0005-0000-0000-000087580000}"/>
    <cellStyle name="Normal 2 3 3 2 9 2 2 7" xfId="22990" xr:uid="{00000000-0005-0000-0000-000088580000}"/>
    <cellStyle name="Normal 2 3 3 2 9 2 2 7 2" xfId="22991" xr:uid="{00000000-0005-0000-0000-000089580000}"/>
    <cellStyle name="Normal 2 3 3 2 9 2 2 8" xfId="22992" xr:uid="{00000000-0005-0000-0000-00008A580000}"/>
    <cellStyle name="Normal 2 3 3 2 9 2 2 8 2" xfId="22993" xr:uid="{00000000-0005-0000-0000-00008B580000}"/>
    <cellStyle name="Normal 2 3 3 2 9 2 2 9" xfId="22994" xr:uid="{00000000-0005-0000-0000-00008C580000}"/>
    <cellStyle name="Normal 2 3 3 2 9 2 2 9 2" xfId="22995" xr:uid="{00000000-0005-0000-0000-00008D580000}"/>
    <cellStyle name="Normal 2 3 3 2 9 2 3" xfId="22996" xr:uid="{00000000-0005-0000-0000-00008E580000}"/>
    <cellStyle name="Normal 2 3 3 2 9 2 3 2" xfId="22997" xr:uid="{00000000-0005-0000-0000-00008F580000}"/>
    <cellStyle name="Normal 2 3 3 2 9 2 4" xfId="22998" xr:uid="{00000000-0005-0000-0000-000090580000}"/>
    <cellStyle name="Normal 2 3 3 2 9 2 4 2" xfId="22999" xr:uid="{00000000-0005-0000-0000-000091580000}"/>
    <cellStyle name="Normal 2 3 3 2 9 2 5" xfId="23000" xr:uid="{00000000-0005-0000-0000-000092580000}"/>
    <cellStyle name="Normal 2 3 3 2 9 2 5 2" xfId="23001" xr:uid="{00000000-0005-0000-0000-000093580000}"/>
    <cellStyle name="Normal 2 3 3 2 9 2 6" xfId="23002" xr:uid="{00000000-0005-0000-0000-000094580000}"/>
    <cellStyle name="Normal 2 3 3 2 9 2 6 2" xfId="23003" xr:uid="{00000000-0005-0000-0000-000095580000}"/>
    <cellStyle name="Normal 2 3 3 2 9 2 7" xfId="23004" xr:uid="{00000000-0005-0000-0000-000096580000}"/>
    <cellStyle name="Normal 2 3 3 2 9 2 7 2" xfId="23005" xr:uid="{00000000-0005-0000-0000-000097580000}"/>
    <cellStyle name="Normal 2 3 3 2 9 2 8" xfId="23006" xr:uid="{00000000-0005-0000-0000-000098580000}"/>
    <cellStyle name="Normal 2 3 3 2 9 2 8 2" xfId="23007" xr:uid="{00000000-0005-0000-0000-000099580000}"/>
    <cellStyle name="Normal 2 3 3 2 9 2 9" xfId="23008" xr:uid="{00000000-0005-0000-0000-00009A580000}"/>
    <cellStyle name="Normal 2 3 3 2 9 2 9 2" xfId="23009" xr:uid="{00000000-0005-0000-0000-00009B580000}"/>
    <cellStyle name="Normal 2 3 3 2 9 3" xfId="23010" xr:uid="{00000000-0005-0000-0000-00009C580000}"/>
    <cellStyle name="Normal 2 3 3 2 9 3 10" xfId="23011" xr:uid="{00000000-0005-0000-0000-00009D580000}"/>
    <cellStyle name="Normal 2 3 3 2 9 3 10 2" xfId="23012" xr:uid="{00000000-0005-0000-0000-00009E580000}"/>
    <cellStyle name="Normal 2 3 3 2 9 3 11" xfId="23013" xr:uid="{00000000-0005-0000-0000-00009F580000}"/>
    <cellStyle name="Normal 2 3 3 2 9 3 2" xfId="23014" xr:uid="{00000000-0005-0000-0000-0000A0580000}"/>
    <cellStyle name="Normal 2 3 3 2 9 3 2 2" xfId="23015" xr:uid="{00000000-0005-0000-0000-0000A1580000}"/>
    <cellStyle name="Normal 2 3 3 2 9 3 3" xfId="23016" xr:uid="{00000000-0005-0000-0000-0000A2580000}"/>
    <cellStyle name="Normal 2 3 3 2 9 3 3 2" xfId="23017" xr:uid="{00000000-0005-0000-0000-0000A3580000}"/>
    <cellStyle name="Normal 2 3 3 2 9 3 4" xfId="23018" xr:uid="{00000000-0005-0000-0000-0000A4580000}"/>
    <cellStyle name="Normal 2 3 3 2 9 3 4 2" xfId="23019" xr:uid="{00000000-0005-0000-0000-0000A5580000}"/>
    <cellStyle name="Normal 2 3 3 2 9 3 5" xfId="23020" xr:uid="{00000000-0005-0000-0000-0000A6580000}"/>
    <cellStyle name="Normal 2 3 3 2 9 3 5 2" xfId="23021" xr:uid="{00000000-0005-0000-0000-0000A7580000}"/>
    <cellStyle name="Normal 2 3 3 2 9 3 6" xfId="23022" xr:uid="{00000000-0005-0000-0000-0000A8580000}"/>
    <cellStyle name="Normal 2 3 3 2 9 3 6 2" xfId="23023" xr:uid="{00000000-0005-0000-0000-0000A9580000}"/>
    <cellStyle name="Normal 2 3 3 2 9 3 7" xfId="23024" xr:uid="{00000000-0005-0000-0000-0000AA580000}"/>
    <cellStyle name="Normal 2 3 3 2 9 3 7 2" xfId="23025" xr:uid="{00000000-0005-0000-0000-0000AB580000}"/>
    <cellStyle name="Normal 2 3 3 2 9 3 8" xfId="23026" xr:uid="{00000000-0005-0000-0000-0000AC580000}"/>
    <cellStyle name="Normal 2 3 3 2 9 3 8 2" xfId="23027" xr:uid="{00000000-0005-0000-0000-0000AD580000}"/>
    <cellStyle name="Normal 2 3 3 2 9 3 9" xfId="23028" xr:uid="{00000000-0005-0000-0000-0000AE580000}"/>
    <cellStyle name="Normal 2 3 3 2 9 3 9 2" xfId="23029" xr:uid="{00000000-0005-0000-0000-0000AF580000}"/>
    <cellStyle name="Normal 2 3 3 2 9 4" xfId="23030" xr:uid="{00000000-0005-0000-0000-0000B0580000}"/>
    <cellStyle name="Normal 2 3 3 2 9 4 2" xfId="23031" xr:uid="{00000000-0005-0000-0000-0000B1580000}"/>
    <cellStyle name="Normal 2 3 3 2 9 5" xfId="23032" xr:uid="{00000000-0005-0000-0000-0000B2580000}"/>
    <cellStyle name="Normal 2 3 3 2 9 5 2" xfId="23033" xr:uid="{00000000-0005-0000-0000-0000B3580000}"/>
    <cellStyle name="Normal 2 3 3 2 9 6" xfId="23034" xr:uid="{00000000-0005-0000-0000-0000B4580000}"/>
    <cellStyle name="Normal 2 3 3 2 9 6 2" xfId="23035" xr:uid="{00000000-0005-0000-0000-0000B5580000}"/>
    <cellStyle name="Normal 2 3 3 2 9 7" xfId="23036" xr:uid="{00000000-0005-0000-0000-0000B6580000}"/>
    <cellStyle name="Normal 2 3 3 2 9 7 2" xfId="23037" xr:uid="{00000000-0005-0000-0000-0000B7580000}"/>
    <cellStyle name="Normal 2 3 3 2 9 8" xfId="23038" xr:uid="{00000000-0005-0000-0000-0000B8580000}"/>
    <cellStyle name="Normal 2 3 3 2 9 8 2" xfId="23039" xr:uid="{00000000-0005-0000-0000-0000B9580000}"/>
    <cellStyle name="Normal 2 3 3 2 9 9" xfId="23040" xr:uid="{00000000-0005-0000-0000-0000BA580000}"/>
    <cellStyle name="Normal 2 3 3 2 9 9 2" xfId="23041" xr:uid="{00000000-0005-0000-0000-0000BB580000}"/>
    <cellStyle name="Normal 2 3 3 3" xfId="691" xr:uid="{00000000-0005-0000-0000-0000BC580000}"/>
    <cellStyle name="Normal 2 3 3 3 2" xfId="692" xr:uid="{00000000-0005-0000-0000-0000BD580000}"/>
    <cellStyle name="Normal 2 3 3 3 2 10" xfId="23042" xr:uid="{00000000-0005-0000-0000-0000BE580000}"/>
    <cellStyle name="Normal 2 3 3 3 2 10 2" xfId="23043" xr:uid="{00000000-0005-0000-0000-0000BF580000}"/>
    <cellStyle name="Normal 2 3 3 3 2 11" xfId="23044" xr:uid="{00000000-0005-0000-0000-0000C0580000}"/>
    <cellStyle name="Normal 2 3 3 3 2 11 2" xfId="23045" xr:uid="{00000000-0005-0000-0000-0000C1580000}"/>
    <cellStyle name="Normal 2 3 3 3 2 12" xfId="23046" xr:uid="{00000000-0005-0000-0000-0000C2580000}"/>
    <cellStyle name="Normal 2 3 3 3 2 12 2" xfId="23047" xr:uid="{00000000-0005-0000-0000-0000C3580000}"/>
    <cellStyle name="Normal 2 3 3 3 2 13" xfId="23048" xr:uid="{00000000-0005-0000-0000-0000C4580000}"/>
    <cellStyle name="Normal 2 3 3 3 2 13 2" xfId="23049" xr:uid="{00000000-0005-0000-0000-0000C5580000}"/>
    <cellStyle name="Normal 2 3 3 3 2 14" xfId="23050" xr:uid="{00000000-0005-0000-0000-0000C6580000}"/>
    <cellStyle name="Normal 2 3 3 3 2 14 2" xfId="23051" xr:uid="{00000000-0005-0000-0000-0000C7580000}"/>
    <cellStyle name="Normal 2 3 3 3 2 15" xfId="23052" xr:uid="{00000000-0005-0000-0000-0000C8580000}"/>
    <cellStyle name="Normal 2 3 3 3 2 15 2" xfId="23053" xr:uid="{00000000-0005-0000-0000-0000C9580000}"/>
    <cellStyle name="Normal 2 3 3 3 2 16" xfId="23054" xr:uid="{00000000-0005-0000-0000-0000CA580000}"/>
    <cellStyle name="Normal 2 3 3 3 2 16 2" xfId="23055" xr:uid="{00000000-0005-0000-0000-0000CB580000}"/>
    <cellStyle name="Normal 2 3 3 3 2 17" xfId="23056" xr:uid="{00000000-0005-0000-0000-0000CC580000}"/>
    <cellStyle name="Normal 2 3 3 3 2 2" xfId="693" xr:uid="{00000000-0005-0000-0000-0000CD580000}"/>
    <cellStyle name="Normal 2 3 3 3 2 2 2" xfId="694" xr:uid="{00000000-0005-0000-0000-0000CE580000}"/>
    <cellStyle name="Normal 2 3 3 3 2 2 2 10" xfId="23057" xr:uid="{00000000-0005-0000-0000-0000CF580000}"/>
    <cellStyle name="Normal 2 3 3 3 2 2 2 10 2" xfId="23058" xr:uid="{00000000-0005-0000-0000-0000D0580000}"/>
    <cellStyle name="Normal 2 3 3 3 2 2 2 11" xfId="23059" xr:uid="{00000000-0005-0000-0000-0000D1580000}"/>
    <cellStyle name="Normal 2 3 3 3 2 2 2 11 2" xfId="23060" xr:uid="{00000000-0005-0000-0000-0000D2580000}"/>
    <cellStyle name="Normal 2 3 3 3 2 2 2 12" xfId="23061" xr:uid="{00000000-0005-0000-0000-0000D3580000}"/>
    <cellStyle name="Normal 2 3 3 3 2 2 2 12 2" xfId="23062" xr:uid="{00000000-0005-0000-0000-0000D4580000}"/>
    <cellStyle name="Normal 2 3 3 3 2 2 2 13" xfId="23063" xr:uid="{00000000-0005-0000-0000-0000D5580000}"/>
    <cellStyle name="Normal 2 3 3 3 2 2 2 2" xfId="23064" xr:uid="{00000000-0005-0000-0000-0000D6580000}"/>
    <cellStyle name="Normal 2 3 3 3 2 2 2 2 10" xfId="23065" xr:uid="{00000000-0005-0000-0000-0000D7580000}"/>
    <cellStyle name="Normal 2 3 3 3 2 2 2 2 10 2" xfId="23066" xr:uid="{00000000-0005-0000-0000-0000D8580000}"/>
    <cellStyle name="Normal 2 3 3 3 2 2 2 2 11" xfId="23067" xr:uid="{00000000-0005-0000-0000-0000D9580000}"/>
    <cellStyle name="Normal 2 3 3 3 2 2 2 2 11 2" xfId="23068" xr:uid="{00000000-0005-0000-0000-0000DA580000}"/>
    <cellStyle name="Normal 2 3 3 3 2 2 2 2 12" xfId="23069" xr:uid="{00000000-0005-0000-0000-0000DB580000}"/>
    <cellStyle name="Normal 2 3 3 3 2 2 2 2 2" xfId="23070" xr:uid="{00000000-0005-0000-0000-0000DC580000}"/>
    <cellStyle name="Normal 2 3 3 3 2 2 2 2 2 10" xfId="23071" xr:uid="{00000000-0005-0000-0000-0000DD580000}"/>
    <cellStyle name="Normal 2 3 3 3 2 2 2 2 2 10 2" xfId="23072" xr:uid="{00000000-0005-0000-0000-0000DE580000}"/>
    <cellStyle name="Normal 2 3 3 3 2 2 2 2 2 11" xfId="23073" xr:uid="{00000000-0005-0000-0000-0000DF580000}"/>
    <cellStyle name="Normal 2 3 3 3 2 2 2 2 2 2" xfId="23074" xr:uid="{00000000-0005-0000-0000-0000E0580000}"/>
    <cellStyle name="Normal 2 3 3 3 2 2 2 2 2 2 2" xfId="23075" xr:uid="{00000000-0005-0000-0000-0000E1580000}"/>
    <cellStyle name="Normal 2 3 3 3 2 2 2 2 2 3" xfId="23076" xr:uid="{00000000-0005-0000-0000-0000E2580000}"/>
    <cellStyle name="Normal 2 3 3 3 2 2 2 2 2 3 2" xfId="23077" xr:uid="{00000000-0005-0000-0000-0000E3580000}"/>
    <cellStyle name="Normal 2 3 3 3 2 2 2 2 2 4" xfId="23078" xr:uid="{00000000-0005-0000-0000-0000E4580000}"/>
    <cellStyle name="Normal 2 3 3 3 2 2 2 2 2 4 2" xfId="23079" xr:uid="{00000000-0005-0000-0000-0000E5580000}"/>
    <cellStyle name="Normal 2 3 3 3 2 2 2 2 2 5" xfId="23080" xr:uid="{00000000-0005-0000-0000-0000E6580000}"/>
    <cellStyle name="Normal 2 3 3 3 2 2 2 2 2 5 2" xfId="23081" xr:uid="{00000000-0005-0000-0000-0000E7580000}"/>
    <cellStyle name="Normal 2 3 3 3 2 2 2 2 2 6" xfId="23082" xr:uid="{00000000-0005-0000-0000-0000E8580000}"/>
    <cellStyle name="Normal 2 3 3 3 2 2 2 2 2 6 2" xfId="23083" xr:uid="{00000000-0005-0000-0000-0000E9580000}"/>
    <cellStyle name="Normal 2 3 3 3 2 2 2 2 2 7" xfId="23084" xr:uid="{00000000-0005-0000-0000-0000EA580000}"/>
    <cellStyle name="Normal 2 3 3 3 2 2 2 2 2 7 2" xfId="23085" xr:uid="{00000000-0005-0000-0000-0000EB580000}"/>
    <cellStyle name="Normal 2 3 3 3 2 2 2 2 2 8" xfId="23086" xr:uid="{00000000-0005-0000-0000-0000EC580000}"/>
    <cellStyle name="Normal 2 3 3 3 2 2 2 2 2 8 2" xfId="23087" xr:uid="{00000000-0005-0000-0000-0000ED580000}"/>
    <cellStyle name="Normal 2 3 3 3 2 2 2 2 2 9" xfId="23088" xr:uid="{00000000-0005-0000-0000-0000EE580000}"/>
    <cellStyle name="Normal 2 3 3 3 2 2 2 2 2 9 2" xfId="23089" xr:uid="{00000000-0005-0000-0000-0000EF580000}"/>
    <cellStyle name="Normal 2 3 3 3 2 2 2 2 3" xfId="23090" xr:uid="{00000000-0005-0000-0000-0000F0580000}"/>
    <cellStyle name="Normal 2 3 3 3 2 2 2 2 3 2" xfId="23091" xr:uid="{00000000-0005-0000-0000-0000F1580000}"/>
    <cellStyle name="Normal 2 3 3 3 2 2 2 2 4" xfId="23092" xr:uid="{00000000-0005-0000-0000-0000F2580000}"/>
    <cellStyle name="Normal 2 3 3 3 2 2 2 2 4 2" xfId="23093" xr:uid="{00000000-0005-0000-0000-0000F3580000}"/>
    <cellStyle name="Normal 2 3 3 3 2 2 2 2 5" xfId="23094" xr:uid="{00000000-0005-0000-0000-0000F4580000}"/>
    <cellStyle name="Normal 2 3 3 3 2 2 2 2 5 2" xfId="23095" xr:uid="{00000000-0005-0000-0000-0000F5580000}"/>
    <cellStyle name="Normal 2 3 3 3 2 2 2 2 6" xfId="23096" xr:uid="{00000000-0005-0000-0000-0000F6580000}"/>
    <cellStyle name="Normal 2 3 3 3 2 2 2 2 6 2" xfId="23097" xr:uid="{00000000-0005-0000-0000-0000F7580000}"/>
    <cellStyle name="Normal 2 3 3 3 2 2 2 2 7" xfId="23098" xr:uid="{00000000-0005-0000-0000-0000F8580000}"/>
    <cellStyle name="Normal 2 3 3 3 2 2 2 2 7 2" xfId="23099" xr:uid="{00000000-0005-0000-0000-0000F9580000}"/>
    <cellStyle name="Normal 2 3 3 3 2 2 2 2 8" xfId="23100" xr:uid="{00000000-0005-0000-0000-0000FA580000}"/>
    <cellStyle name="Normal 2 3 3 3 2 2 2 2 8 2" xfId="23101" xr:uid="{00000000-0005-0000-0000-0000FB580000}"/>
    <cellStyle name="Normal 2 3 3 3 2 2 2 2 9" xfId="23102" xr:uid="{00000000-0005-0000-0000-0000FC580000}"/>
    <cellStyle name="Normal 2 3 3 3 2 2 2 2 9 2" xfId="23103" xr:uid="{00000000-0005-0000-0000-0000FD580000}"/>
    <cellStyle name="Normal 2 3 3 3 2 2 2 3" xfId="23104" xr:uid="{00000000-0005-0000-0000-0000FE580000}"/>
    <cellStyle name="Normal 2 3 3 3 2 2 2 3 10" xfId="23105" xr:uid="{00000000-0005-0000-0000-0000FF580000}"/>
    <cellStyle name="Normal 2 3 3 3 2 2 2 3 10 2" xfId="23106" xr:uid="{00000000-0005-0000-0000-000000590000}"/>
    <cellStyle name="Normal 2 3 3 3 2 2 2 3 11" xfId="23107" xr:uid="{00000000-0005-0000-0000-000001590000}"/>
    <cellStyle name="Normal 2 3 3 3 2 2 2 3 2" xfId="23108" xr:uid="{00000000-0005-0000-0000-000002590000}"/>
    <cellStyle name="Normal 2 3 3 3 2 2 2 3 2 2" xfId="23109" xr:uid="{00000000-0005-0000-0000-000003590000}"/>
    <cellStyle name="Normal 2 3 3 3 2 2 2 3 3" xfId="23110" xr:uid="{00000000-0005-0000-0000-000004590000}"/>
    <cellStyle name="Normal 2 3 3 3 2 2 2 3 3 2" xfId="23111" xr:uid="{00000000-0005-0000-0000-000005590000}"/>
    <cellStyle name="Normal 2 3 3 3 2 2 2 3 4" xfId="23112" xr:uid="{00000000-0005-0000-0000-000006590000}"/>
    <cellStyle name="Normal 2 3 3 3 2 2 2 3 4 2" xfId="23113" xr:uid="{00000000-0005-0000-0000-000007590000}"/>
    <cellStyle name="Normal 2 3 3 3 2 2 2 3 5" xfId="23114" xr:uid="{00000000-0005-0000-0000-000008590000}"/>
    <cellStyle name="Normal 2 3 3 3 2 2 2 3 5 2" xfId="23115" xr:uid="{00000000-0005-0000-0000-000009590000}"/>
    <cellStyle name="Normal 2 3 3 3 2 2 2 3 6" xfId="23116" xr:uid="{00000000-0005-0000-0000-00000A590000}"/>
    <cellStyle name="Normal 2 3 3 3 2 2 2 3 6 2" xfId="23117" xr:uid="{00000000-0005-0000-0000-00000B590000}"/>
    <cellStyle name="Normal 2 3 3 3 2 2 2 3 7" xfId="23118" xr:uid="{00000000-0005-0000-0000-00000C590000}"/>
    <cellStyle name="Normal 2 3 3 3 2 2 2 3 7 2" xfId="23119" xr:uid="{00000000-0005-0000-0000-00000D590000}"/>
    <cellStyle name="Normal 2 3 3 3 2 2 2 3 8" xfId="23120" xr:uid="{00000000-0005-0000-0000-00000E590000}"/>
    <cellStyle name="Normal 2 3 3 3 2 2 2 3 8 2" xfId="23121" xr:uid="{00000000-0005-0000-0000-00000F590000}"/>
    <cellStyle name="Normal 2 3 3 3 2 2 2 3 9" xfId="23122" xr:uid="{00000000-0005-0000-0000-000010590000}"/>
    <cellStyle name="Normal 2 3 3 3 2 2 2 3 9 2" xfId="23123" xr:uid="{00000000-0005-0000-0000-000011590000}"/>
    <cellStyle name="Normal 2 3 3 3 2 2 2 4" xfId="23124" xr:uid="{00000000-0005-0000-0000-000012590000}"/>
    <cellStyle name="Normal 2 3 3 3 2 2 2 4 2" xfId="23125" xr:uid="{00000000-0005-0000-0000-000013590000}"/>
    <cellStyle name="Normal 2 3 3 3 2 2 2 5" xfId="23126" xr:uid="{00000000-0005-0000-0000-000014590000}"/>
    <cellStyle name="Normal 2 3 3 3 2 2 2 5 2" xfId="23127" xr:uid="{00000000-0005-0000-0000-000015590000}"/>
    <cellStyle name="Normal 2 3 3 3 2 2 2 6" xfId="23128" xr:uid="{00000000-0005-0000-0000-000016590000}"/>
    <cellStyle name="Normal 2 3 3 3 2 2 2 6 2" xfId="23129" xr:uid="{00000000-0005-0000-0000-000017590000}"/>
    <cellStyle name="Normal 2 3 3 3 2 2 2 7" xfId="23130" xr:uid="{00000000-0005-0000-0000-000018590000}"/>
    <cellStyle name="Normal 2 3 3 3 2 2 2 7 2" xfId="23131" xr:uid="{00000000-0005-0000-0000-000019590000}"/>
    <cellStyle name="Normal 2 3 3 3 2 2 2 8" xfId="23132" xr:uid="{00000000-0005-0000-0000-00001A590000}"/>
    <cellStyle name="Normal 2 3 3 3 2 2 2 8 2" xfId="23133" xr:uid="{00000000-0005-0000-0000-00001B590000}"/>
    <cellStyle name="Normal 2 3 3 3 2 2 2 9" xfId="23134" xr:uid="{00000000-0005-0000-0000-00001C590000}"/>
    <cellStyle name="Normal 2 3 3 3 2 2 2 9 2" xfId="23135" xr:uid="{00000000-0005-0000-0000-00001D590000}"/>
    <cellStyle name="Normal 2 3 3 3 2 2 3" xfId="695" xr:uid="{00000000-0005-0000-0000-00001E590000}"/>
    <cellStyle name="Normal 2 3 3 3 2 2 3 10" xfId="23136" xr:uid="{00000000-0005-0000-0000-00001F590000}"/>
    <cellStyle name="Normal 2 3 3 3 2 2 3 10 2" xfId="23137" xr:uid="{00000000-0005-0000-0000-000020590000}"/>
    <cellStyle name="Normal 2 3 3 3 2 2 3 11" xfId="23138" xr:uid="{00000000-0005-0000-0000-000021590000}"/>
    <cellStyle name="Normal 2 3 3 3 2 2 3 11 2" xfId="23139" xr:uid="{00000000-0005-0000-0000-000022590000}"/>
    <cellStyle name="Normal 2 3 3 3 2 2 3 12" xfId="23140" xr:uid="{00000000-0005-0000-0000-000023590000}"/>
    <cellStyle name="Normal 2 3 3 3 2 2 3 12 2" xfId="23141" xr:uid="{00000000-0005-0000-0000-000024590000}"/>
    <cellStyle name="Normal 2 3 3 3 2 2 3 13" xfId="23142" xr:uid="{00000000-0005-0000-0000-000025590000}"/>
    <cellStyle name="Normal 2 3 3 3 2 2 3 2" xfId="23143" xr:uid="{00000000-0005-0000-0000-000026590000}"/>
    <cellStyle name="Normal 2 3 3 3 2 2 3 2 10" xfId="23144" xr:uid="{00000000-0005-0000-0000-000027590000}"/>
    <cellStyle name="Normal 2 3 3 3 2 2 3 2 10 2" xfId="23145" xr:uid="{00000000-0005-0000-0000-000028590000}"/>
    <cellStyle name="Normal 2 3 3 3 2 2 3 2 11" xfId="23146" xr:uid="{00000000-0005-0000-0000-000029590000}"/>
    <cellStyle name="Normal 2 3 3 3 2 2 3 2 11 2" xfId="23147" xr:uid="{00000000-0005-0000-0000-00002A590000}"/>
    <cellStyle name="Normal 2 3 3 3 2 2 3 2 12" xfId="23148" xr:uid="{00000000-0005-0000-0000-00002B590000}"/>
    <cellStyle name="Normal 2 3 3 3 2 2 3 2 2" xfId="23149" xr:uid="{00000000-0005-0000-0000-00002C590000}"/>
    <cellStyle name="Normal 2 3 3 3 2 2 3 2 2 10" xfId="23150" xr:uid="{00000000-0005-0000-0000-00002D590000}"/>
    <cellStyle name="Normal 2 3 3 3 2 2 3 2 2 10 2" xfId="23151" xr:uid="{00000000-0005-0000-0000-00002E590000}"/>
    <cellStyle name="Normal 2 3 3 3 2 2 3 2 2 11" xfId="23152" xr:uid="{00000000-0005-0000-0000-00002F590000}"/>
    <cellStyle name="Normal 2 3 3 3 2 2 3 2 2 2" xfId="23153" xr:uid="{00000000-0005-0000-0000-000030590000}"/>
    <cellStyle name="Normal 2 3 3 3 2 2 3 2 2 2 2" xfId="23154" xr:uid="{00000000-0005-0000-0000-000031590000}"/>
    <cellStyle name="Normal 2 3 3 3 2 2 3 2 2 3" xfId="23155" xr:uid="{00000000-0005-0000-0000-000032590000}"/>
    <cellStyle name="Normal 2 3 3 3 2 2 3 2 2 3 2" xfId="23156" xr:uid="{00000000-0005-0000-0000-000033590000}"/>
    <cellStyle name="Normal 2 3 3 3 2 2 3 2 2 4" xfId="23157" xr:uid="{00000000-0005-0000-0000-000034590000}"/>
    <cellStyle name="Normal 2 3 3 3 2 2 3 2 2 4 2" xfId="23158" xr:uid="{00000000-0005-0000-0000-000035590000}"/>
    <cellStyle name="Normal 2 3 3 3 2 2 3 2 2 5" xfId="23159" xr:uid="{00000000-0005-0000-0000-000036590000}"/>
    <cellStyle name="Normal 2 3 3 3 2 2 3 2 2 5 2" xfId="23160" xr:uid="{00000000-0005-0000-0000-000037590000}"/>
    <cellStyle name="Normal 2 3 3 3 2 2 3 2 2 6" xfId="23161" xr:uid="{00000000-0005-0000-0000-000038590000}"/>
    <cellStyle name="Normal 2 3 3 3 2 2 3 2 2 6 2" xfId="23162" xr:uid="{00000000-0005-0000-0000-000039590000}"/>
    <cellStyle name="Normal 2 3 3 3 2 2 3 2 2 7" xfId="23163" xr:uid="{00000000-0005-0000-0000-00003A590000}"/>
    <cellStyle name="Normal 2 3 3 3 2 2 3 2 2 7 2" xfId="23164" xr:uid="{00000000-0005-0000-0000-00003B590000}"/>
    <cellStyle name="Normal 2 3 3 3 2 2 3 2 2 8" xfId="23165" xr:uid="{00000000-0005-0000-0000-00003C590000}"/>
    <cellStyle name="Normal 2 3 3 3 2 2 3 2 2 8 2" xfId="23166" xr:uid="{00000000-0005-0000-0000-00003D590000}"/>
    <cellStyle name="Normal 2 3 3 3 2 2 3 2 2 9" xfId="23167" xr:uid="{00000000-0005-0000-0000-00003E590000}"/>
    <cellStyle name="Normal 2 3 3 3 2 2 3 2 2 9 2" xfId="23168" xr:uid="{00000000-0005-0000-0000-00003F590000}"/>
    <cellStyle name="Normal 2 3 3 3 2 2 3 2 3" xfId="23169" xr:uid="{00000000-0005-0000-0000-000040590000}"/>
    <cellStyle name="Normal 2 3 3 3 2 2 3 2 3 2" xfId="23170" xr:uid="{00000000-0005-0000-0000-000041590000}"/>
    <cellStyle name="Normal 2 3 3 3 2 2 3 2 4" xfId="23171" xr:uid="{00000000-0005-0000-0000-000042590000}"/>
    <cellStyle name="Normal 2 3 3 3 2 2 3 2 4 2" xfId="23172" xr:uid="{00000000-0005-0000-0000-000043590000}"/>
    <cellStyle name="Normal 2 3 3 3 2 2 3 2 5" xfId="23173" xr:uid="{00000000-0005-0000-0000-000044590000}"/>
    <cellStyle name="Normal 2 3 3 3 2 2 3 2 5 2" xfId="23174" xr:uid="{00000000-0005-0000-0000-000045590000}"/>
    <cellStyle name="Normal 2 3 3 3 2 2 3 2 6" xfId="23175" xr:uid="{00000000-0005-0000-0000-000046590000}"/>
    <cellStyle name="Normal 2 3 3 3 2 2 3 2 6 2" xfId="23176" xr:uid="{00000000-0005-0000-0000-000047590000}"/>
    <cellStyle name="Normal 2 3 3 3 2 2 3 2 7" xfId="23177" xr:uid="{00000000-0005-0000-0000-000048590000}"/>
    <cellStyle name="Normal 2 3 3 3 2 2 3 2 7 2" xfId="23178" xr:uid="{00000000-0005-0000-0000-000049590000}"/>
    <cellStyle name="Normal 2 3 3 3 2 2 3 2 8" xfId="23179" xr:uid="{00000000-0005-0000-0000-00004A590000}"/>
    <cellStyle name="Normal 2 3 3 3 2 2 3 2 8 2" xfId="23180" xr:uid="{00000000-0005-0000-0000-00004B590000}"/>
    <cellStyle name="Normal 2 3 3 3 2 2 3 2 9" xfId="23181" xr:uid="{00000000-0005-0000-0000-00004C590000}"/>
    <cellStyle name="Normal 2 3 3 3 2 2 3 2 9 2" xfId="23182" xr:uid="{00000000-0005-0000-0000-00004D590000}"/>
    <cellStyle name="Normal 2 3 3 3 2 2 3 3" xfId="23183" xr:uid="{00000000-0005-0000-0000-00004E590000}"/>
    <cellStyle name="Normal 2 3 3 3 2 2 3 3 10" xfId="23184" xr:uid="{00000000-0005-0000-0000-00004F590000}"/>
    <cellStyle name="Normal 2 3 3 3 2 2 3 3 10 2" xfId="23185" xr:uid="{00000000-0005-0000-0000-000050590000}"/>
    <cellStyle name="Normal 2 3 3 3 2 2 3 3 11" xfId="23186" xr:uid="{00000000-0005-0000-0000-000051590000}"/>
    <cellStyle name="Normal 2 3 3 3 2 2 3 3 2" xfId="23187" xr:uid="{00000000-0005-0000-0000-000052590000}"/>
    <cellStyle name="Normal 2 3 3 3 2 2 3 3 2 2" xfId="23188" xr:uid="{00000000-0005-0000-0000-000053590000}"/>
    <cellStyle name="Normal 2 3 3 3 2 2 3 3 3" xfId="23189" xr:uid="{00000000-0005-0000-0000-000054590000}"/>
    <cellStyle name="Normal 2 3 3 3 2 2 3 3 3 2" xfId="23190" xr:uid="{00000000-0005-0000-0000-000055590000}"/>
    <cellStyle name="Normal 2 3 3 3 2 2 3 3 4" xfId="23191" xr:uid="{00000000-0005-0000-0000-000056590000}"/>
    <cellStyle name="Normal 2 3 3 3 2 2 3 3 4 2" xfId="23192" xr:uid="{00000000-0005-0000-0000-000057590000}"/>
    <cellStyle name="Normal 2 3 3 3 2 2 3 3 5" xfId="23193" xr:uid="{00000000-0005-0000-0000-000058590000}"/>
    <cellStyle name="Normal 2 3 3 3 2 2 3 3 5 2" xfId="23194" xr:uid="{00000000-0005-0000-0000-000059590000}"/>
    <cellStyle name="Normal 2 3 3 3 2 2 3 3 6" xfId="23195" xr:uid="{00000000-0005-0000-0000-00005A590000}"/>
    <cellStyle name="Normal 2 3 3 3 2 2 3 3 6 2" xfId="23196" xr:uid="{00000000-0005-0000-0000-00005B590000}"/>
    <cellStyle name="Normal 2 3 3 3 2 2 3 3 7" xfId="23197" xr:uid="{00000000-0005-0000-0000-00005C590000}"/>
    <cellStyle name="Normal 2 3 3 3 2 2 3 3 7 2" xfId="23198" xr:uid="{00000000-0005-0000-0000-00005D590000}"/>
    <cellStyle name="Normal 2 3 3 3 2 2 3 3 8" xfId="23199" xr:uid="{00000000-0005-0000-0000-00005E590000}"/>
    <cellStyle name="Normal 2 3 3 3 2 2 3 3 8 2" xfId="23200" xr:uid="{00000000-0005-0000-0000-00005F590000}"/>
    <cellStyle name="Normal 2 3 3 3 2 2 3 3 9" xfId="23201" xr:uid="{00000000-0005-0000-0000-000060590000}"/>
    <cellStyle name="Normal 2 3 3 3 2 2 3 3 9 2" xfId="23202" xr:uid="{00000000-0005-0000-0000-000061590000}"/>
    <cellStyle name="Normal 2 3 3 3 2 2 3 4" xfId="23203" xr:uid="{00000000-0005-0000-0000-000062590000}"/>
    <cellStyle name="Normal 2 3 3 3 2 2 3 4 2" xfId="23204" xr:uid="{00000000-0005-0000-0000-000063590000}"/>
    <cellStyle name="Normal 2 3 3 3 2 2 3 5" xfId="23205" xr:uid="{00000000-0005-0000-0000-000064590000}"/>
    <cellStyle name="Normal 2 3 3 3 2 2 3 5 2" xfId="23206" xr:uid="{00000000-0005-0000-0000-000065590000}"/>
    <cellStyle name="Normal 2 3 3 3 2 2 3 6" xfId="23207" xr:uid="{00000000-0005-0000-0000-000066590000}"/>
    <cellStyle name="Normal 2 3 3 3 2 2 3 6 2" xfId="23208" xr:uid="{00000000-0005-0000-0000-000067590000}"/>
    <cellStyle name="Normal 2 3 3 3 2 2 3 7" xfId="23209" xr:uid="{00000000-0005-0000-0000-000068590000}"/>
    <cellStyle name="Normal 2 3 3 3 2 2 3 7 2" xfId="23210" xr:uid="{00000000-0005-0000-0000-000069590000}"/>
    <cellStyle name="Normal 2 3 3 3 2 2 3 8" xfId="23211" xr:uid="{00000000-0005-0000-0000-00006A590000}"/>
    <cellStyle name="Normal 2 3 3 3 2 2 3 8 2" xfId="23212" xr:uid="{00000000-0005-0000-0000-00006B590000}"/>
    <cellStyle name="Normal 2 3 3 3 2 2 3 9" xfId="23213" xr:uid="{00000000-0005-0000-0000-00006C590000}"/>
    <cellStyle name="Normal 2 3 3 3 2 2 3 9 2" xfId="23214" xr:uid="{00000000-0005-0000-0000-00006D590000}"/>
    <cellStyle name="Normal 2 3 3 3 2 2 4" xfId="696" xr:uid="{00000000-0005-0000-0000-00006E590000}"/>
    <cellStyle name="Normal 2 3 3 3 2 2 4 10" xfId="23215" xr:uid="{00000000-0005-0000-0000-00006F590000}"/>
    <cellStyle name="Normal 2 3 3 3 2 2 4 10 2" xfId="23216" xr:uid="{00000000-0005-0000-0000-000070590000}"/>
    <cellStyle name="Normal 2 3 3 3 2 2 4 11" xfId="23217" xr:uid="{00000000-0005-0000-0000-000071590000}"/>
    <cellStyle name="Normal 2 3 3 3 2 2 4 11 2" xfId="23218" xr:uid="{00000000-0005-0000-0000-000072590000}"/>
    <cellStyle name="Normal 2 3 3 3 2 2 4 12" xfId="23219" xr:uid="{00000000-0005-0000-0000-000073590000}"/>
    <cellStyle name="Normal 2 3 3 3 2 2 4 12 2" xfId="23220" xr:uid="{00000000-0005-0000-0000-000074590000}"/>
    <cellStyle name="Normal 2 3 3 3 2 2 4 13" xfId="23221" xr:uid="{00000000-0005-0000-0000-000075590000}"/>
    <cellStyle name="Normal 2 3 3 3 2 2 4 2" xfId="23222" xr:uid="{00000000-0005-0000-0000-000076590000}"/>
    <cellStyle name="Normal 2 3 3 3 2 2 4 2 10" xfId="23223" xr:uid="{00000000-0005-0000-0000-000077590000}"/>
    <cellStyle name="Normal 2 3 3 3 2 2 4 2 10 2" xfId="23224" xr:uid="{00000000-0005-0000-0000-000078590000}"/>
    <cellStyle name="Normal 2 3 3 3 2 2 4 2 11" xfId="23225" xr:uid="{00000000-0005-0000-0000-000079590000}"/>
    <cellStyle name="Normal 2 3 3 3 2 2 4 2 11 2" xfId="23226" xr:uid="{00000000-0005-0000-0000-00007A590000}"/>
    <cellStyle name="Normal 2 3 3 3 2 2 4 2 12" xfId="23227" xr:uid="{00000000-0005-0000-0000-00007B590000}"/>
    <cellStyle name="Normal 2 3 3 3 2 2 4 2 2" xfId="23228" xr:uid="{00000000-0005-0000-0000-00007C590000}"/>
    <cellStyle name="Normal 2 3 3 3 2 2 4 2 2 10" xfId="23229" xr:uid="{00000000-0005-0000-0000-00007D590000}"/>
    <cellStyle name="Normal 2 3 3 3 2 2 4 2 2 10 2" xfId="23230" xr:uid="{00000000-0005-0000-0000-00007E590000}"/>
    <cellStyle name="Normal 2 3 3 3 2 2 4 2 2 11" xfId="23231" xr:uid="{00000000-0005-0000-0000-00007F590000}"/>
    <cellStyle name="Normal 2 3 3 3 2 2 4 2 2 2" xfId="23232" xr:uid="{00000000-0005-0000-0000-000080590000}"/>
    <cellStyle name="Normal 2 3 3 3 2 2 4 2 2 2 2" xfId="23233" xr:uid="{00000000-0005-0000-0000-000081590000}"/>
    <cellStyle name="Normal 2 3 3 3 2 2 4 2 2 3" xfId="23234" xr:uid="{00000000-0005-0000-0000-000082590000}"/>
    <cellStyle name="Normal 2 3 3 3 2 2 4 2 2 3 2" xfId="23235" xr:uid="{00000000-0005-0000-0000-000083590000}"/>
    <cellStyle name="Normal 2 3 3 3 2 2 4 2 2 4" xfId="23236" xr:uid="{00000000-0005-0000-0000-000084590000}"/>
    <cellStyle name="Normal 2 3 3 3 2 2 4 2 2 4 2" xfId="23237" xr:uid="{00000000-0005-0000-0000-000085590000}"/>
    <cellStyle name="Normal 2 3 3 3 2 2 4 2 2 5" xfId="23238" xr:uid="{00000000-0005-0000-0000-000086590000}"/>
    <cellStyle name="Normal 2 3 3 3 2 2 4 2 2 5 2" xfId="23239" xr:uid="{00000000-0005-0000-0000-000087590000}"/>
    <cellStyle name="Normal 2 3 3 3 2 2 4 2 2 6" xfId="23240" xr:uid="{00000000-0005-0000-0000-000088590000}"/>
    <cellStyle name="Normal 2 3 3 3 2 2 4 2 2 6 2" xfId="23241" xr:uid="{00000000-0005-0000-0000-000089590000}"/>
    <cellStyle name="Normal 2 3 3 3 2 2 4 2 2 7" xfId="23242" xr:uid="{00000000-0005-0000-0000-00008A590000}"/>
    <cellStyle name="Normal 2 3 3 3 2 2 4 2 2 7 2" xfId="23243" xr:uid="{00000000-0005-0000-0000-00008B590000}"/>
    <cellStyle name="Normal 2 3 3 3 2 2 4 2 2 8" xfId="23244" xr:uid="{00000000-0005-0000-0000-00008C590000}"/>
    <cellStyle name="Normal 2 3 3 3 2 2 4 2 2 8 2" xfId="23245" xr:uid="{00000000-0005-0000-0000-00008D590000}"/>
    <cellStyle name="Normal 2 3 3 3 2 2 4 2 2 9" xfId="23246" xr:uid="{00000000-0005-0000-0000-00008E590000}"/>
    <cellStyle name="Normal 2 3 3 3 2 2 4 2 2 9 2" xfId="23247" xr:uid="{00000000-0005-0000-0000-00008F590000}"/>
    <cellStyle name="Normal 2 3 3 3 2 2 4 2 3" xfId="23248" xr:uid="{00000000-0005-0000-0000-000090590000}"/>
    <cellStyle name="Normal 2 3 3 3 2 2 4 2 3 2" xfId="23249" xr:uid="{00000000-0005-0000-0000-000091590000}"/>
    <cellStyle name="Normal 2 3 3 3 2 2 4 2 4" xfId="23250" xr:uid="{00000000-0005-0000-0000-000092590000}"/>
    <cellStyle name="Normal 2 3 3 3 2 2 4 2 4 2" xfId="23251" xr:uid="{00000000-0005-0000-0000-000093590000}"/>
    <cellStyle name="Normal 2 3 3 3 2 2 4 2 5" xfId="23252" xr:uid="{00000000-0005-0000-0000-000094590000}"/>
    <cellStyle name="Normal 2 3 3 3 2 2 4 2 5 2" xfId="23253" xr:uid="{00000000-0005-0000-0000-000095590000}"/>
    <cellStyle name="Normal 2 3 3 3 2 2 4 2 6" xfId="23254" xr:uid="{00000000-0005-0000-0000-000096590000}"/>
    <cellStyle name="Normal 2 3 3 3 2 2 4 2 6 2" xfId="23255" xr:uid="{00000000-0005-0000-0000-000097590000}"/>
    <cellStyle name="Normal 2 3 3 3 2 2 4 2 7" xfId="23256" xr:uid="{00000000-0005-0000-0000-000098590000}"/>
    <cellStyle name="Normal 2 3 3 3 2 2 4 2 7 2" xfId="23257" xr:uid="{00000000-0005-0000-0000-000099590000}"/>
    <cellStyle name="Normal 2 3 3 3 2 2 4 2 8" xfId="23258" xr:uid="{00000000-0005-0000-0000-00009A590000}"/>
    <cellStyle name="Normal 2 3 3 3 2 2 4 2 8 2" xfId="23259" xr:uid="{00000000-0005-0000-0000-00009B590000}"/>
    <cellStyle name="Normal 2 3 3 3 2 2 4 2 9" xfId="23260" xr:uid="{00000000-0005-0000-0000-00009C590000}"/>
    <cellStyle name="Normal 2 3 3 3 2 2 4 2 9 2" xfId="23261" xr:uid="{00000000-0005-0000-0000-00009D590000}"/>
    <cellStyle name="Normal 2 3 3 3 2 2 4 3" xfId="23262" xr:uid="{00000000-0005-0000-0000-00009E590000}"/>
    <cellStyle name="Normal 2 3 3 3 2 2 4 3 10" xfId="23263" xr:uid="{00000000-0005-0000-0000-00009F590000}"/>
    <cellStyle name="Normal 2 3 3 3 2 2 4 3 10 2" xfId="23264" xr:uid="{00000000-0005-0000-0000-0000A0590000}"/>
    <cellStyle name="Normal 2 3 3 3 2 2 4 3 11" xfId="23265" xr:uid="{00000000-0005-0000-0000-0000A1590000}"/>
    <cellStyle name="Normal 2 3 3 3 2 2 4 3 2" xfId="23266" xr:uid="{00000000-0005-0000-0000-0000A2590000}"/>
    <cellStyle name="Normal 2 3 3 3 2 2 4 3 2 2" xfId="23267" xr:uid="{00000000-0005-0000-0000-0000A3590000}"/>
    <cellStyle name="Normal 2 3 3 3 2 2 4 3 3" xfId="23268" xr:uid="{00000000-0005-0000-0000-0000A4590000}"/>
    <cellStyle name="Normal 2 3 3 3 2 2 4 3 3 2" xfId="23269" xr:uid="{00000000-0005-0000-0000-0000A5590000}"/>
    <cellStyle name="Normal 2 3 3 3 2 2 4 3 4" xfId="23270" xr:uid="{00000000-0005-0000-0000-0000A6590000}"/>
    <cellStyle name="Normal 2 3 3 3 2 2 4 3 4 2" xfId="23271" xr:uid="{00000000-0005-0000-0000-0000A7590000}"/>
    <cellStyle name="Normal 2 3 3 3 2 2 4 3 5" xfId="23272" xr:uid="{00000000-0005-0000-0000-0000A8590000}"/>
    <cellStyle name="Normal 2 3 3 3 2 2 4 3 5 2" xfId="23273" xr:uid="{00000000-0005-0000-0000-0000A9590000}"/>
    <cellStyle name="Normal 2 3 3 3 2 2 4 3 6" xfId="23274" xr:uid="{00000000-0005-0000-0000-0000AA590000}"/>
    <cellStyle name="Normal 2 3 3 3 2 2 4 3 6 2" xfId="23275" xr:uid="{00000000-0005-0000-0000-0000AB590000}"/>
    <cellStyle name="Normal 2 3 3 3 2 2 4 3 7" xfId="23276" xr:uid="{00000000-0005-0000-0000-0000AC590000}"/>
    <cellStyle name="Normal 2 3 3 3 2 2 4 3 7 2" xfId="23277" xr:uid="{00000000-0005-0000-0000-0000AD590000}"/>
    <cellStyle name="Normal 2 3 3 3 2 2 4 3 8" xfId="23278" xr:uid="{00000000-0005-0000-0000-0000AE590000}"/>
    <cellStyle name="Normal 2 3 3 3 2 2 4 3 8 2" xfId="23279" xr:uid="{00000000-0005-0000-0000-0000AF590000}"/>
    <cellStyle name="Normal 2 3 3 3 2 2 4 3 9" xfId="23280" xr:uid="{00000000-0005-0000-0000-0000B0590000}"/>
    <cellStyle name="Normal 2 3 3 3 2 2 4 3 9 2" xfId="23281" xr:uid="{00000000-0005-0000-0000-0000B1590000}"/>
    <cellStyle name="Normal 2 3 3 3 2 2 4 4" xfId="23282" xr:uid="{00000000-0005-0000-0000-0000B2590000}"/>
    <cellStyle name="Normal 2 3 3 3 2 2 4 4 2" xfId="23283" xr:uid="{00000000-0005-0000-0000-0000B3590000}"/>
    <cellStyle name="Normal 2 3 3 3 2 2 4 5" xfId="23284" xr:uid="{00000000-0005-0000-0000-0000B4590000}"/>
    <cellStyle name="Normal 2 3 3 3 2 2 4 5 2" xfId="23285" xr:uid="{00000000-0005-0000-0000-0000B5590000}"/>
    <cellStyle name="Normal 2 3 3 3 2 2 4 6" xfId="23286" xr:uid="{00000000-0005-0000-0000-0000B6590000}"/>
    <cellStyle name="Normal 2 3 3 3 2 2 4 6 2" xfId="23287" xr:uid="{00000000-0005-0000-0000-0000B7590000}"/>
    <cellStyle name="Normal 2 3 3 3 2 2 4 7" xfId="23288" xr:uid="{00000000-0005-0000-0000-0000B8590000}"/>
    <cellStyle name="Normal 2 3 3 3 2 2 4 7 2" xfId="23289" xr:uid="{00000000-0005-0000-0000-0000B9590000}"/>
    <cellStyle name="Normal 2 3 3 3 2 2 4 8" xfId="23290" xr:uid="{00000000-0005-0000-0000-0000BA590000}"/>
    <cellStyle name="Normal 2 3 3 3 2 2 4 8 2" xfId="23291" xr:uid="{00000000-0005-0000-0000-0000BB590000}"/>
    <cellStyle name="Normal 2 3 3 3 2 2 4 9" xfId="23292" xr:uid="{00000000-0005-0000-0000-0000BC590000}"/>
    <cellStyle name="Normal 2 3 3 3 2 2 4 9 2" xfId="23293" xr:uid="{00000000-0005-0000-0000-0000BD590000}"/>
    <cellStyle name="Normal 2 3 3 3 2 2 5" xfId="697" xr:uid="{00000000-0005-0000-0000-0000BE590000}"/>
    <cellStyle name="Normal 2 3 3 3 2 2 5 10" xfId="23294" xr:uid="{00000000-0005-0000-0000-0000BF590000}"/>
    <cellStyle name="Normal 2 3 3 3 2 2 5 10 2" xfId="23295" xr:uid="{00000000-0005-0000-0000-0000C0590000}"/>
    <cellStyle name="Normal 2 3 3 3 2 2 5 11" xfId="23296" xr:uid="{00000000-0005-0000-0000-0000C1590000}"/>
    <cellStyle name="Normal 2 3 3 3 2 2 5 11 2" xfId="23297" xr:uid="{00000000-0005-0000-0000-0000C2590000}"/>
    <cellStyle name="Normal 2 3 3 3 2 2 5 12" xfId="23298" xr:uid="{00000000-0005-0000-0000-0000C3590000}"/>
    <cellStyle name="Normal 2 3 3 3 2 2 5 12 2" xfId="23299" xr:uid="{00000000-0005-0000-0000-0000C4590000}"/>
    <cellStyle name="Normal 2 3 3 3 2 2 5 13" xfId="23300" xr:uid="{00000000-0005-0000-0000-0000C5590000}"/>
    <cellStyle name="Normal 2 3 3 3 2 2 5 2" xfId="23301" xr:uid="{00000000-0005-0000-0000-0000C6590000}"/>
    <cellStyle name="Normal 2 3 3 3 2 2 5 2 10" xfId="23302" xr:uid="{00000000-0005-0000-0000-0000C7590000}"/>
    <cellStyle name="Normal 2 3 3 3 2 2 5 2 10 2" xfId="23303" xr:uid="{00000000-0005-0000-0000-0000C8590000}"/>
    <cellStyle name="Normal 2 3 3 3 2 2 5 2 11" xfId="23304" xr:uid="{00000000-0005-0000-0000-0000C9590000}"/>
    <cellStyle name="Normal 2 3 3 3 2 2 5 2 11 2" xfId="23305" xr:uid="{00000000-0005-0000-0000-0000CA590000}"/>
    <cellStyle name="Normal 2 3 3 3 2 2 5 2 12" xfId="23306" xr:uid="{00000000-0005-0000-0000-0000CB590000}"/>
    <cellStyle name="Normal 2 3 3 3 2 2 5 2 2" xfId="23307" xr:uid="{00000000-0005-0000-0000-0000CC590000}"/>
    <cellStyle name="Normal 2 3 3 3 2 2 5 2 2 10" xfId="23308" xr:uid="{00000000-0005-0000-0000-0000CD590000}"/>
    <cellStyle name="Normal 2 3 3 3 2 2 5 2 2 10 2" xfId="23309" xr:uid="{00000000-0005-0000-0000-0000CE590000}"/>
    <cellStyle name="Normal 2 3 3 3 2 2 5 2 2 11" xfId="23310" xr:uid="{00000000-0005-0000-0000-0000CF590000}"/>
    <cellStyle name="Normal 2 3 3 3 2 2 5 2 2 2" xfId="23311" xr:uid="{00000000-0005-0000-0000-0000D0590000}"/>
    <cellStyle name="Normal 2 3 3 3 2 2 5 2 2 2 2" xfId="23312" xr:uid="{00000000-0005-0000-0000-0000D1590000}"/>
    <cellStyle name="Normal 2 3 3 3 2 2 5 2 2 3" xfId="23313" xr:uid="{00000000-0005-0000-0000-0000D2590000}"/>
    <cellStyle name="Normal 2 3 3 3 2 2 5 2 2 3 2" xfId="23314" xr:uid="{00000000-0005-0000-0000-0000D3590000}"/>
    <cellStyle name="Normal 2 3 3 3 2 2 5 2 2 4" xfId="23315" xr:uid="{00000000-0005-0000-0000-0000D4590000}"/>
    <cellStyle name="Normal 2 3 3 3 2 2 5 2 2 4 2" xfId="23316" xr:uid="{00000000-0005-0000-0000-0000D5590000}"/>
    <cellStyle name="Normal 2 3 3 3 2 2 5 2 2 5" xfId="23317" xr:uid="{00000000-0005-0000-0000-0000D6590000}"/>
    <cellStyle name="Normal 2 3 3 3 2 2 5 2 2 5 2" xfId="23318" xr:uid="{00000000-0005-0000-0000-0000D7590000}"/>
    <cellStyle name="Normal 2 3 3 3 2 2 5 2 2 6" xfId="23319" xr:uid="{00000000-0005-0000-0000-0000D8590000}"/>
    <cellStyle name="Normal 2 3 3 3 2 2 5 2 2 6 2" xfId="23320" xr:uid="{00000000-0005-0000-0000-0000D9590000}"/>
    <cellStyle name="Normal 2 3 3 3 2 2 5 2 2 7" xfId="23321" xr:uid="{00000000-0005-0000-0000-0000DA590000}"/>
    <cellStyle name="Normal 2 3 3 3 2 2 5 2 2 7 2" xfId="23322" xr:uid="{00000000-0005-0000-0000-0000DB590000}"/>
    <cellStyle name="Normal 2 3 3 3 2 2 5 2 2 8" xfId="23323" xr:uid="{00000000-0005-0000-0000-0000DC590000}"/>
    <cellStyle name="Normal 2 3 3 3 2 2 5 2 2 8 2" xfId="23324" xr:uid="{00000000-0005-0000-0000-0000DD590000}"/>
    <cellStyle name="Normal 2 3 3 3 2 2 5 2 2 9" xfId="23325" xr:uid="{00000000-0005-0000-0000-0000DE590000}"/>
    <cellStyle name="Normal 2 3 3 3 2 2 5 2 2 9 2" xfId="23326" xr:uid="{00000000-0005-0000-0000-0000DF590000}"/>
    <cellStyle name="Normal 2 3 3 3 2 2 5 2 3" xfId="23327" xr:uid="{00000000-0005-0000-0000-0000E0590000}"/>
    <cellStyle name="Normal 2 3 3 3 2 2 5 2 3 2" xfId="23328" xr:uid="{00000000-0005-0000-0000-0000E1590000}"/>
    <cellStyle name="Normal 2 3 3 3 2 2 5 2 4" xfId="23329" xr:uid="{00000000-0005-0000-0000-0000E2590000}"/>
    <cellStyle name="Normal 2 3 3 3 2 2 5 2 4 2" xfId="23330" xr:uid="{00000000-0005-0000-0000-0000E3590000}"/>
    <cellStyle name="Normal 2 3 3 3 2 2 5 2 5" xfId="23331" xr:uid="{00000000-0005-0000-0000-0000E4590000}"/>
    <cellStyle name="Normal 2 3 3 3 2 2 5 2 5 2" xfId="23332" xr:uid="{00000000-0005-0000-0000-0000E5590000}"/>
    <cellStyle name="Normal 2 3 3 3 2 2 5 2 6" xfId="23333" xr:uid="{00000000-0005-0000-0000-0000E6590000}"/>
    <cellStyle name="Normal 2 3 3 3 2 2 5 2 6 2" xfId="23334" xr:uid="{00000000-0005-0000-0000-0000E7590000}"/>
    <cellStyle name="Normal 2 3 3 3 2 2 5 2 7" xfId="23335" xr:uid="{00000000-0005-0000-0000-0000E8590000}"/>
    <cellStyle name="Normal 2 3 3 3 2 2 5 2 7 2" xfId="23336" xr:uid="{00000000-0005-0000-0000-0000E9590000}"/>
    <cellStyle name="Normal 2 3 3 3 2 2 5 2 8" xfId="23337" xr:uid="{00000000-0005-0000-0000-0000EA590000}"/>
    <cellStyle name="Normal 2 3 3 3 2 2 5 2 8 2" xfId="23338" xr:uid="{00000000-0005-0000-0000-0000EB590000}"/>
    <cellStyle name="Normal 2 3 3 3 2 2 5 2 9" xfId="23339" xr:uid="{00000000-0005-0000-0000-0000EC590000}"/>
    <cellStyle name="Normal 2 3 3 3 2 2 5 2 9 2" xfId="23340" xr:uid="{00000000-0005-0000-0000-0000ED590000}"/>
    <cellStyle name="Normal 2 3 3 3 2 2 5 3" xfId="23341" xr:uid="{00000000-0005-0000-0000-0000EE590000}"/>
    <cellStyle name="Normal 2 3 3 3 2 2 5 3 10" xfId="23342" xr:uid="{00000000-0005-0000-0000-0000EF590000}"/>
    <cellStyle name="Normal 2 3 3 3 2 2 5 3 10 2" xfId="23343" xr:uid="{00000000-0005-0000-0000-0000F0590000}"/>
    <cellStyle name="Normal 2 3 3 3 2 2 5 3 11" xfId="23344" xr:uid="{00000000-0005-0000-0000-0000F1590000}"/>
    <cellStyle name="Normal 2 3 3 3 2 2 5 3 2" xfId="23345" xr:uid="{00000000-0005-0000-0000-0000F2590000}"/>
    <cellStyle name="Normal 2 3 3 3 2 2 5 3 2 2" xfId="23346" xr:uid="{00000000-0005-0000-0000-0000F3590000}"/>
    <cellStyle name="Normal 2 3 3 3 2 2 5 3 3" xfId="23347" xr:uid="{00000000-0005-0000-0000-0000F4590000}"/>
    <cellStyle name="Normal 2 3 3 3 2 2 5 3 3 2" xfId="23348" xr:uid="{00000000-0005-0000-0000-0000F5590000}"/>
    <cellStyle name="Normal 2 3 3 3 2 2 5 3 4" xfId="23349" xr:uid="{00000000-0005-0000-0000-0000F6590000}"/>
    <cellStyle name="Normal 2 3 3 3 2 2 5 3 4 2" xfId="23350" xr:uid="{00000000-0005-0000-0000-0000F7590000}"/>
    <cellStyle name="Normal 2 3 3 3 2 2 5 3 5" xfId="23351" xr:uid="{00000000-0005-0000-0000-0000F8590000}"/>
    <cellStyle name="Normal 2 3 3 3 2 2 5 3 5 2" xfId="23352" xr:uid="{00000000-0005-0000-0000-0000F9590000}"/>
    <cellStyle name="Normal 2 3 3 3 2 2 5 3 6" xfId="23353" xr:uid="{00000000-0005-0000-0000-0000FA590000}"/>
    <cellStyle name="Normal 2 3 3 3 2 2 5 3 6 2" xfId="23354" xr:uid="{00000000-0005-0000-0000-0000FB590000}"/>
    <cellStyle name="Normal 2 3 3 3 2 2 5 3 7" xfId="23355" xr:uid="{00000000-0005-0000-0000-0000FC590000}"/>
    <cellStyle name="Normal 2 3 3 3 2 2 5 3 7 2" xfId="23356" xr:uid="{00000000-0005-0000-0000-0000FD590000}"/>
    <cellStyle name="Normal 2 3 3 3 2 2 5 3 8" xfId="23357" xr:uid="{00000000-0005-0000-0000-0000FE590000}"/>
    <cellStyle name="Normal 2 3 3 3 2 2 5 3 8 2" xfId="23358" xr:uid="{00000000-0005-0000-0000-0000FF590000}"/>
    <cellStyle name="Normal 2 3 3 3 2 2 5 3 9" xfId="23359" xr:uid="{00000000-0005-0000-0000-0000005A0000}"/>
    <cellStyle name="Normal 2 3 3 3 2 2 5 3 9 2" xfId="23360" xr:uid="{00000000-0005-0000-0000-0000015A0000}"/>
    <cellStyle name="Normal 2 3 3 3 2 2 5 4" xfId="23361" xr:uid="{00000000-0005-0000-0000-0000025A0000}"/>
    <cellStyle name="Normal 2 3 3 3 2 2 5 4 2" xfId="23362" xr:uid="{00000000-0005-0000-0000-0000035A0000}"/>
    <cellStyle name="Normal 2 3 3 3 2 2 5 5" xfId="23363" xr:uid="{00000000-0005-0000-0000-0000045A0000}"/>
    <cellStyle name="Normal 2 3 3 3 2 2 5 5 2" xfId="23364" xr:uid="{00000000-0005-0000-0000-0000055A0000}"/>
    <cellStyle name="Normal 2 3 3 3 2 2 5 6" xfId="23365" xr:uid="{00000000-0005-0000-0000-0000065A0000}"/>
    <cellStyle name="Normal 2 3 3 3 2 2 5 6 2" xfId="23366" xr:uid="{00000000-0005-0000-0000-0000075A0000}"/>
    <cellStyle name="Normal 2 3 3 3 2 2 5 7" xfId="23367" xr:uid="{00000000-0005-0000-0000-0000085A0000}"/>
    <cellStyle name="Normal 2 3 3 3 2 2 5 7 2" xfId="23368" xr:uid="{00000000-0005-0000-0000-0000095A0000}"/>
    <cellStyle name="Normal 2 3 3 3 2 2 5 8" xfId="23369" xr:uid="{00000000-0005-0000-0000-00000A5A0000}"/>
    <cellStyle name="Normal 2 3 3 3 2 2 5 8 2" xfId="23370" xr:uid="{00000000-0005-0000-0000-00000B5A0000}"/>
    <cellStyle name="Normal 2 3 3 3 2 2 5 9" xfId="23371" xr:uid="{00000000-0005-0000-0000-00000C5A0000}"/>
    <cellStyle name="Normal 2 3 3 3 2 2 5 9 2" xfId="23372" xr:uid="{00000000-0005-0000-0000-00000D5A0000}"/>
    <cellStyle name="Normal 2 3 3 3 2 2 6" xfId="698" xr:uid="{00000000-0005-0000-0000-00000E5A0000}"/>
    <cellStyle name="Normal 2 3 3 3 2 3" xfId="699" xr:uid="{00000000-0005-0000-0000-00000F5A0000}"/>
    <cellStyle name="Normal 2 3 3 3 2 3 2" xfId="700" xr:uid="{00000000-0005-0000-0000-0000105A0000}"/>
    <cellStyle name="Normal 2 3 3 3 2 4" xfId="701" xr:uid="{00000000-0005-0000-0000-0000115A0000}"/>
    <cellStyle name="Normal 2 3 3 3 2 4 2" xfId="702" xr:uid="{00000000-0005-0000-0000-0000125A0000}"/>
    <cellStyle name="Normal 2 3 3 3 2 5" xfId="703" xr:uid="{00000000-0005-0000-0000-0000135A0000}"/>
    <cellStyle name="Normal 2 3 3 3 2 5 2" xfId="704" xr:uid="{00000000-0005-0000-0000-0000145A0000}"/>
    <cellStyle name="Normal 2 3 3 3 2 6" xfId="23373" xr:uid="{00000000-0005-0000-0000-0000155A0000}"/>
    <cellStyle name="Normal 2 3 3 3 2 6 10" xfId="23374" xr:uid="{00000000-0005-0000-0000-0000165A0000}"/>
    <cellStyle name="Normal 2 3 3 3 2 6 10 2" xfId="23375" xr:uid="{00000000-0005-0000-0000-0000175A0000}"/>
    <cellStyle name="Normal 2 3 3 3 2 6 11" xfId="23376" xr:uid="{00000000-0005-0000-0000-0000185A0000}"/>
    <cellStyle name="Normal 2 3 3 3 2 6 11 2" xfId="23377" xr:uid="{00000000-0005-0000-0000-0000195A0000}"/>
    <cellStyle name="Normal 2 3 3 3 2 6 12" xfId="23378" xr:uid="{00000000-0005-0000-0000-00001A5A0000}"/>
    <cellStyle name="Normal 2 3 3 3 2 6 2" xfId="23379" xr:uid="{00000000-0005-0000-0000-00001B5A0000}"/>
    <cellStyle name="Normal 2 3 3 3 2 6 2 10" xfId="23380" xr:uid="{00000000-0005-0000-0000-00001C5A0000}"/>
    <cellStyle name="Normal 2 3 3 3 2 6 2 10 2" xfId="23381" xr:uid="{00000000-0005-0000-0000-00001D5A0000}"/>
    <cellStyle name="Normal 2 3 3 3 2 6 2 11" xfId="23382" xr:uid="{00000000-0005-0000-0000-00001E5A0000}"/>
    <cellStyle name="Normal 2 3 3 3 2 6 2 2" xfId="23383" xr:uid="{00000000-0005-0000-0000-00001F5A0000}"/>
    <cellStyle name="Normal 2 3 3 3 2 6 2 2 2" xfId="23384" xr:uid="{00000000-0005-0000-0000-0000205A0000}"/>
    <cellStyle name="Normal 2 3 3 3 2 6 2 3" xfId="23385" xr:uid="{00000000-0005-0000-0000-0000215A0000}"/>
    <cellStyle name="Normal 2 3 3 3 2 6 2 3 2" xfId="23386" xr:uid="{00000000-0005-0000-0000-0000225A0000}"/>
    <cellStyle name="Normal 2 3 3 3 2 6 2 4" xfId="23387" xr:uid="{00000000-0005-0000-0000-0000235A0000}"/>
    <cellStyle name="Normal 2 3 3 3 2 6 2 4 2" xfId="23388" xr:uid="{00000000-0005-0000-0000-0000245A0000}"/>
    <cellStyle name="Normal 2 3 3 3 2 6 2 5" xfId="23389" xr:uid="{00000000-0005-0000-0000-0000255A0000}"/>
    <cellStyle name="Normal 2 3 3 3 2 6 2 5 2" xfId="23390" xr:uid="{00000000-0005-0000-0000-0000265A0000}"/>
    <cellStyle name="Normal 2 3 3 3 2 6 2 6" xfId="23391" xr:uid="{00000000-0005-0000-0000-0000275A0000}"/>
    <cellStyle name="Normal 2 3 3 3 2 6 2 6 2" xfId="23392" xr:uid="{00000000-0005-0000-0000-0000285A0000}"/>
    <cellStyle name="Normal 2 3 3 3 2 6 2 7" xfId="23393" xr:uid="{00000000-0005-0000-0000-0000295A0000}"/>
    <cellStyle name="Normal 2 3 3 3 2 6 2 7 2" xfId="23394" xr:uid="{00000000-0005-0000-0000-00002A5A0000}"/>
    <cellStyle name="Normal 2 3 3 3 2 6 2 8" xfId="23395" xr:uid="{00000000-0005-0000-0000-00002B5A0000}"/>
    <cellStyle name="Normal 2 3 3 3 2 6 2 8 2" xfId="23396" xr:uid="{00000000-0005-0000-0000-00002C5A0000}"/>
    <cellStyle name="Normal 2 3 3 3 2 6 2 9" xfId="23397" xr:uid="{00000000-0005-0000-0000-00002D5A0000}"/>
    <cellStyle name="Normal 2 3 3 3 2 6 2 9 2" xfId="23398" xr:uid="{00000000-0005-0000-0000-00002E5A0000}"/>
    <cellStyle name="Normal 2 3 3 3 2 6 3" xfId="23399" xr:uid="{00000000-0005-0000-0000-00002F5A0000}"/>
    <cellStyle name="Normal 2 3 3 3 2 6 3 2" xfId="23400" xr:uid="{00000000-0005-0000-0000-0000305A0000}"/>
    <cellStyle name="Normal 2 3 3 3 2 6 4" xfId="23401" xr:uid="{00000000-0005-0000-0000-0000315A0000}"/>
    <cellStyle name="Normal 2 3 3 3 2 6 4 2" xfId="23402" xr:uid="{00000000-0005-0000-0000-0000325A0000}"/>
    <cellStyle name="Normal 2 3 3 3 2 6 5" xfId="23403" xr:uid="{00000000-0005-0000-0000-0000335A0000}"/>
    <cellStyle name="Normal 2 3 3 3 2 6 5 2" xfId="23404" xr:uid="{00000000-0005-0000-0000-0000345A0000}"/>
    <cellStyle name="Normal 2 3 3 3 2 6 6" xfId="23405" xr:uid="{00000000-0005-0000-0000-0000355A0000}"/>
    <cellStyle name="Normal 2 3 3 3 2 6 6 2" xfId="23406" xr:uid="{00000000-0005-0000-0000-0000365A0000}"/>
    <cellStyle name="Normal 2 3 3 3 2 6 7" xfId="23407" xr:uid="{00000000-0005-0000-0000-0000375A0000}"/>
    <cellStyle name="Normal 2 3 3 3 2 6 7 2" xfId="23408" xr:uid="{00000000-0005-0000-0000-0000385A0000}"/>
    <cellStyle name="Normal 2 3 3 3 2 6 8" xfId="23409" xr:uid="{00000000-0005-0000-0000-0000395A0000}"/>
    <cellStyle name="Normal 2 3 3 3 2 6 8 2" xfId="23410" xr:uid="{00000000-0005-0000-0000-00003A5A0000}"/>
    <cellStyle name="Normal 2 3 3 3 2 6 9" xfId="23411" xr:uid="{00000000-0005-0000-0000-00003B5A0000}"/>
    <cellStyle name="Normal 2 3 3 3 2 6 9 2" xfId="23412" xr:uid="{00000000-0005-0000-0000-00003C5A0000}"/>
    <cellStyle name="Normal 2 3 3 3 2 7" xfId="23413" xr:uid="{00000000-0005-0000-0000-00003D5A0000}"/>
    <cellStyle name="Normal 2 3 3 3 2 7 10" xfId="23414" xr:uid="{00000000-0005-0000-0000-00003E5A0000}"/>
    <cellStyle name="Normal 2 3 3 3 2 7 10 2" xfId="23415" xr:uid="{00000000-0005-0000-0000-00003F5A0000}"/>
    <cellStyle name="Normal 2 3 3 3 2 7 11" xfId="23416" xr:uid="{00000000-0005-0000-0000-0000405A0000}"/>
    <cellStyle name="Normal 2 3 3 3 2 7 2" xfId="23417" xr:uid="{00000000-0005-0000-0000-0000415A0000}"/>
    <cellStyle name="Normal 2 3 3 3 2 7 2 2" xfId="23418" xr:uid="{00000000-0005-0000-0000-0000425A0000}"/>
    <cellStyle name="Normal 2 3 3 3 2 7 3" xfId="23419" xr:uid="{00000000-0005-0000-0000-0000435A0000}"/>
    <cellStyle name="Normal 2 3 3 3 2 7 3 2" xfId="23420" xr:uid="{00000000-0005-0000-0000-0000445A0000}"/>
    <cellStyle name="Normal 2 3 3 3 2 7 4" xfId="23421" xr:uid="{00000000-0005-0000-0000-0000455A0000}"/>
    <cellStyle name="Normal 2 3 3 3 2 7 4 2" xfId="23422" xr:uid="{00000000-0005-0000-0000-0000465A0000}"/>
    <cellStyle name="Normal 2 3 3 3 2 7 5" xfId="23423" xr:uid="{00000000-0005-0000-0000-0000475A0000}"/>
    <cellStyle name="Normal 2 3 3 3 2 7 5 2" xfId="23424" xr:uid="{00000000-0005-0000-0000-0000485A0000}"/>
    <cellStyle name="Normal 2 3 3 3 2 7 6" xfId="23425" xr:uid="{00000000-0005-0000-0000-0000495A0000}"/>
    <cellStyle name="Normal 2 3 3 3 2 7 6 2" xfId="23426" xr:uid="{00000000-0005-0000-0000-00004A5A0000}"/>
    <cellStyle name="Normal 2 3 3 3 2 7 7" xfId="23427" xr:uid="{00000000-0005-0000-0000-00004B5A0000}"/>
    <cellStyle name="Normal 2 3 3 3 2 7 7 2" xfId="23428" xr:uid="{00000000-0005-0000-0000-00004C5A0000}"/>
    <cellStyle name="Normal 2 3 3 3 2 7 8" xfId="23429" xr:uid="{00000000-0005-0000-0000-00004D5A0000}"/>
    <cellStyle name="Normal 2 3 3 3 2 7 8 2" xfId="23430" xr:uid="{00000000-0005-0000-0000-00004E5A0000}"/>
    <cellStyle name="Normal 2 3 3 3 2 7 9" xfId="23431" xr:uid="{00000000-0005-0000-0000-00004F5A0000}"/>
    <cellStyle name="Normal 2 3 3 3 2 7 9 2" xfId="23432" xr:uid="{00000000-0005-0000-0000-0000505A0000}"/>
    <cellStyle name="Normal 2 3 3 3 2 8" xfId="23433" xr:uid="{00000000-0005-0000-0000-0000515A0000}"/>
    <cellStyle name="Normal 2 3 3 3 2 8 2" xfId="23434" xr:uid="{00000000-0005-0000-0000-0000525A0000}"/>
    <cellStyle name="Normal 2 3 3 3 2 9" xfId="23435" xr:uid="{00000000-0005-0000-0000-0000535A0000}"/>
    <cellStyle name="Normal 2 3 3 3 2 9 2" xfId="23436" xr:uid="{00000000-0005-0000-0000-0000545A0000}"/>
    <cellStyle name="Normal 2 3 3 3 3" xfId="705" xr:uid="{00000000-0005-0000-0000-0000555A0000}"/>
    <cellStyle name="Normal 2 3 3 3 3 10" xfId="23437" xr:uid="{00000000-0005-0000-0000-0000565A0000}"/>
    <cellStyle name="Normal 2 3 3 3 3 10 2" xfId="23438" xr:uid="{00000000-0005-0000-0000-0000575A0000}"/>
    <cellStyle name="Normal 2 3 3 3 3 11" xfId="23439" xr:uid="{00000000-0005-0000-0000-0000585A0000}"/>
    <cellStyle name="Normal 2 3 3 3 3 11 2" xfId="23440" xr:uid="{00000000-0005-0000-0000-0000595A0000}"/>
    <cellStyle name="Normal 2 3 3 3 3 12" xfId="23441" xr:uid="{00000000-0005-0000-0000-00005A5A0000}"/>
    <cellStyle name="Normal 2 3 3 3 3 12 2" xfId="23442" xr:uid="{00000000-0005-0000-0000-00005B5A0000}"/>
    <cellStyle name="Normal 2 3 3 3 3 13" xfId="23443" xr:uid="{00000000-0005-0000-0000-00005C5A0000}"/>
    <cellStyle name="Normal 2 3 3 3 3 2" xfId="23444" xr:uid="{00000000-0005-0000-0000-00005D5A0000}"/>
    <cellStyle name="Normal 2 3 3 3 3 2 10" xfId="23445" xr:uid="{00000000-0005-0000-0000-00005E5A0000}"/>
    <cellStyle name="Normal 2 3 3 3 3 2 10 2" xfId="23446" xr:uid="{00000000-0005-0000-0000-00005F5A0000}"/>
    <cellStyle name="Normal 2 3 3 3 3 2 11" xfId="23447" xr:uid="{00000000-0005-0000-0000-0000605A0000}"/>
    <cellStyle name="Normal 2 3 3 3 3 2 11 2" xfId="23448" xr:uid="{00000000-0005-0000-0000-0000615A0000}"/>
    <cellStyle name="Normal 2 3 3 3 3 2 12" xfId="23449" xr:uid="{00000000-0005-0000-0000-0000625A0000}"/>
    <cellStyle name="Normal 2 3 3 3 3 2 2" xfId="23450" xr:uid="{00000000-0005-0000-0000-0000635A0000}"/>
    <cellStyle name="Normal 2 3 3 3 3 2 2 10" xfId="23451" xr:uid="{00000000-0005-0000-0000-0000645A0000}"/>
    <cellStyle name="Normal 2 3 3 3 3 2 2 10 2" xfId="23452" xr:uid="{00000000-0005-0000-0000-0000655A0000}"/>
    <cellStyle name="Normal 2 3 3 3 3 2 2 11" xfId="23453" xr:uid="{00000000-0005-0000-0000-0000665A0000}"/>
    <cellStyle name="Normal 2 3 3 3 3 2 2 2" xfId="23454" xr:uid="{00000000-0005-0000-0000-0000675A0000}"/>
    <cellStyle name="Normal 2 3 3 3 3 2 2 2 2" xfId="23455" xr:uid="{00000000-0005-0000-0000-0000685A0000}"/>
    <cellStyle name="Normal 2 3 3 3 3 2 2 3" xfId="23456" xr:uid="{00000000-0005-0000-0000-0000695A0000}"/>
    <cellStyle name="Normal 2 3 3 3 3 2 2 3 2" xfId="23457" xr:uid="{00000000-0005-0000-0000-00006A5A0000}"/>
    <cellStyle name="Normal 2 3 3 3 3 2 2 4" xfId="23458" xr:uid="{00000000-0005-0000-0000-00006B5A0000}"/>
    <cellStyle name="Normal 2 3 3 3 3 2 2 4 2" xfId="23459" xr:uid="{00000000-0005-0000-0000-00006C5A0000}"/>
    <cellStyle name="Normal 2 3 3 3 3 2 2 5" xfId="23460" xr:uid="{00000000-0005-0000-0000-00006D5A0000}"/>
    <cellStyle name="Normal 2 3 3 3 3 2 2 5 2" xfId="23461" xr:uid="{00000000-0005-0000-0000-00006E5A0000}"/>
    <cellStyle name="Normal 2 3 3 3 3 2 2 6" xfId="23462" xr:uid="{00000000-0005-0000-0000-00006F5A0000}"/>
    <cellStyle name="Normal 2 3 3 3 3 2 2 6 2" xfId="23463" xr:uid="{00000000-0005-0000-0000-0000705A0000}"/>
    <cellStyle name="Normal 2 3 3 3 3 2 2 7" xfId="23464" xr:uid="{00000000-0005-0000-0000-0000715A0000}"/>
    <cellStyle name="Normal 2 3 3 3 3 2 2 7 2" xfId="23465" xr:uid="{00000000-0005-0000-0000-0000725A0000}"/>
    <cellStyle name="Normal 2 3 3 3 3 2 2 8" xfId="23466" xr:uid="{00000000-0005-0000-0000-0000735A0000}"/>
    <cellStyle name="Normal 2 3 3 3 3 2 2 8 2" xfId="23467" xr:uid="{00000000-0005-0000-0000-0000745A0000}"/>
    <cellStyle name="Normal 2 3 3 3 3 2 2 9" xfId="23468" xr:uid="{00000000-0005-0000-0000-0000755A0000}"/>
    <cellStyle name="Normal 2 3 3 3 3 2 2 9 2" xfId="23469" xr:uid="{00000000-0005-0000-0000-0000765A0000}"/>
    <cellStyle name="Normal 2 3 3 3 3 2 3" xfId="23470" xr:uid="{00000000-0005-0000-0000-0000775A0000}"/>
    <cellStyle name="Normal 2 3 3 3 3 2 3 2" xfId="23471" xr:uid="{00000000-0005-0000-0000-0000785A0000}"/>
    <cellStyle name="Normal 2 3 3 3 3 2 4" xfId="23472" xr:uid="{00000000-0005-0000-0000-0000795A0000}"/>
    <cellStyle name="Normal 2 3 3 3 3 2 4 2" xfId="23473" xr:uid="{00000000-0005-0000-0000-00007A5A0000}"/>
    <cellStyle name="Normal 2 3 3 3 3 2 5" xfId="23474" xr:uid="{00000000-0005-0000-0000-00007B5A0000}"/>
    <cellStyle name="Normal 2 3 3 3 3 2 5 2" xfId="23475" xr:uid="{00000000-0005-0000-0000-00007C5A0000}"/>
    <cellStyle name="Normal 2 3 3 3 3 2 6" xfId="23476" xr:uid="{00000000-0005-0000-0000-00007D5A0000}"/>
    <cellStyle name="Normal 2 3 3 3 3 2 6 2" xfId="23477" xr:uid="{00000000-0005-0000-0000-00007E5A0000}"/>
    <cellStyle name="Normal 2 3 3 3 3 2 7" xfId="23478" xr:uid="{00000000-0005-0000-0000-00007F5A0000}"/>
    <cellStyle name="Normal 2 3 3 3 3 2 7 2" xfId="23479" xr:uid="{00000000-0005-0000-0000-0000805A0000}"/>
    <cellStyle name="Normal 2 3 3 3 3 2 8" xfId="23480" xr:uid="{00000000-0005-0000-0000-0000815A0000}"/>
    <cellStyle name="Normal 2 3 3 3 3 2 8 2" xfId="23481" xr:uid="{00000000-0005-0000-0000-0000825A0000}"/>
    <cellStyle name="Normal 2 3 3 3 3 2 9" xfId="23482" xr:uid="{00000000-0005-0000-0000-0000835A0000}"/>
    <cellStyle name="Normal 2 3 3 3 3 2 9 2" xfId="23483" xr:uid="{00000000-0005-0000-0000-0000845A0000}"/>
    <cellStyle name="Normal 2 3 3 3 3 3" xfId="23484" xr:uid="{00000000-0005-0000-0000-0000855A0000}"/>
    <cellStyle name="Normal 2 3 3 3 3 3 10" xfId="23485" xr:uid="{00000000-0005-0000-0000-0000865A0000}"/>
    <cellStyle name="Normal 2 3 3 3 3 3 10 2" xfId="23486" xr:uid="{00000000-0005-0000-0000-0000875A0000}"/>
    <cellStyle name="Normal 2 3 3 3 3 3 11" xfId="23487" xr:uid="{00000000-0005-0000-0000-0000885A0000}"/>
    <cellStyle name="Normal 2 3 3 3 3 3 2" xfId="23488" xr:uid="{00000000-0005-0000-0000-0000895A0000}"/>
    <cellStyle name="Normal 2 3 3 3 3 3 2 2" xfId="23489" xr:uid="{00000000-0005-0000-0000-00008A5A0000}"/>
    <cellStyle name="Normal 2 3 3 3 3 3 3" xfId="23490" xr:uid="{00000000-0005-0000-0000-00008B5A0000}"/>
    <cellStyle name="Normal 2 3 3 3 3 3 3 2" xfId="23491" xr:uid="{00000000-0005-0000-0000-00008C5A0000}"/>
    <cellStyle name="Normal 2 3 3 3 3 3 4" xfId="23492" xr:uid="{00000000-0005-0000-0000-00008D5A0000}"/>
    <cellStyle name="Normal 2 3 3 3 3 3 4 2" xfId="23493" xr:uid="{00000000-0005-0000-0000-00008E5A0000}"/>
    <cellStyle name="Normal 2 3 3 3 3 3 5" xfId="23494" xr:uid="{00000000-0005-0000-0000-00008F5A0000}"/>
    <cellStyle name="Normal 2 3 3 3 3 3 5 2" xfId="23495" xr:uid="{00000000-0005-0000-0000-0000905A0000}"/>
    <cellStyle name="Normal 2 3 3 3 3 3 6" xfId="23496" xr:uid="{00000000-0005-0000-0000-0000915A0000}"/>
    <cellStyle name="Normal 2 3 3 3 3 3 6 2" xfId="23497" xr:uid="{00000000-0005-0000-0000-0000925A0000}"/>
    <cellStyle name="Normal 2 3 3 3 3 3 7" xfId="23498" xr:uid="{00000000-0005-0000-0000-0000935A0000}"/>
    <cellStyle name="Normal 2 3 3 3 3 3 7 2" xfId="23499" xr:uid="{00000000-0005-0000-0000-0000945A0000}"/>
    <cellStyle name="Normal 2 3 3 3 3 3 8" xfId="23500" xr:uid="{00000000-0005-0000-0000-0000955A0000}"/>
    <cellStyle name="Normal 2 3 3 3 3 3 8 2" xfId="23501" xr:uid="{00000000-0005-0000-0000-0000965A0000}"/>
    <cellStyle name="Normal 2 3 3 3 3 3 9" xfId="23502" xr:uid="{00000000-0005-0000-0000-0000975A0000}"/>
    <cellStyle name="Normal 2 3 3 3 3 3 9 2" xfId="23503" xr:uid="{00000000-0005-0000-0000-0000985A0000}"/>
    <cellStyle name="Normal 2 3 3 3 3 4" xfId="23504" xr:uid="{00000000-0005-0000-0000-0000995A0000}"/>
    <cellStyle name="Normal 2 3 3 3 3 4 2" xfId="23505" xr:uid="{00000000-0005-0000-0000-00009A5A0000}"/>
    <cellStyle name="Normal 2 3 3 3 3 5" xfId="23506" xr:uid="{00000000-0005-0000-0000-00009B5A0000}"/>
    <cellStyle name="Normal 2 3 3 3 3 5 2" xfId="23507" xr:uid="{00000000-0005-0000-0000-00009C5A0000}"/>
    <cellStyle name="Normal 2 3 3 3 3 6" xfId="23508" xr:uid="{00000000-0005-0000-0000-00009D5A0000}"/>
    <cellStyle name="Normal 2 3 3 3 3 6 2" xfId="23509" xr:uid="{00000000-0005-0000-0000-00009E5A0000}"/>
    <cellStyle name="Normal 2 3 3 3 3 7" xfId="23510" xr:uid="{00000000-0005-0000-0000-00009F5A0000}"/>
    <cellStyle name="Normal 2 3 3 3 3 7 2" xfId="23511" xr:uid="{00000000-0005-0000-0000-0000A05A0000}"/>
    <cellStyle name="Normal 2 3 3 3 3 8" xfId="23512" xr:uid="{00000000-0005-0000-0000-0000A15A0000}"/>
    <cellStyle name="Normal 2 3 3 3 3 8 2" xfId="23513" xr:uid="{00000000-0005-0000-0000-0000A25A0000}"/>
    <cellStyle name="Normal 2 3 3 3 3 9" xfId="23514" xr:uid="{00000000-0005-0000-0000-0000A35A0000}"/>
    <cellStyle name="Normal 2 3 3 3 3 9 2" xfId="23515" xr:uid="{00000000-0005-0000-0000-0000A45A0000}"/>
    <cellStyle name="Normal 2 3 3 3 4" xfId="706" xr:uid="{00000000-0005-0000-0000-0000A55A0000}"/>
    <cellStyle name="Normal 2 3 3 3 4 10" xfId="23516" xr:uid="{00000000-0005-0000-0000-0000A65A0000}"/>
    <cellStyle name="Normal 2 3 3 3 4 10 2" xfId="23517" xr:uid="{00000000-0005-0000-0000-0000A75A0000}"/>
    <cellStyle name="Normal 2 3 3 3 4 11" xfId="23518" xr:uid="{00000000-0005-0000-0000-0000A85A0000}"/>
    <cellStyle name="Normal 2 3 3 3 4 11 2" xfId="23519" xr:uid="{00000000-0005-0000-0000-0000A95A0000}"/>
    <cellStyle name="Normal 2 3 3 3 4 12" xfId="23520" xr:uid="{00000000-0005-0000-0000-0000AA5A0000}"/>
    <cellStyle name="Normal 2 3 3 3 4 12 2" xfId="23521" xr:uid="{00000000-0005-0000-0000-0000AB5A0000}"/>
    <cellStyle name="Normal 2 3 3 3 4 13" xfId="23522" xr:uid="{00000000-0005-0000-0000-0000AC5A0000}"/>
    <cellStyle name="Normal 2 3 3 3 4 2" xfId="23523" xr:uid="{00000000-0005-0000-0000-0000AD5A0000}"/>
    <cellStyle name="Normal 2 3 3 3 4 2 10" xfId="23524" xr:uid="{00000000-0005-0000-0000-0000AE5A0000}"/>
    <cellStyle name="Normal 2 3 3 3 4 2 10 2" xfId="23525" xr:uid="{00000000-0005-0000-0000-0000AF5A0000}"/>
    <cellStyle name="Normal 2 3 3 3 4 2 11" xfId="23526" xr:uid="{00000000-0005-0000-0000-0000B05A0000}"/>
    <cellStyle name="Normal 2 3 3 3 4 2 11 2" xfId="23527" xr:uid="{00000000-0005-0000-0000-0000B15A0000}"/>
    <cellStyle name="Normal 2 3 3 3 4 2 12" xfId="23528" xr:uid="{00000000-0005-0000-0000-0000B25A0000}"/>
    <cellStyle name="Normal 2 3 3 3 4 2 2" xfId="23529" xr:uid="{00000000-0005-0000-0000-0000B35A0000}"/>
    <cellStyle name="Normal 2 3 3 3 4 2 2 10" xfId="23530" xr:uid="{00000000-0005-0000-0000-0000B45A0000}"/>
    <cellStyle name="Normal 2 3 3 3 4 2 2 10 2" xfId="23531" xr:uid="{00000000-0005-0000-0000-0000B55A0000}"/>
    <cellStyle name="Normal 2 3 3 3 4 2 2 11" xfId="23532" xr:uid="{00000000-0005-0000-0000-0000B65A0000}"/>
    <cellStyle name="Normal 2 3 3 3 4 2 2 2" xfId="23533" xr:uid="{00000000-0005-0000-0000-0000B75A0000}"/>
    <cellStyle name="Normal 2 3 3 3 4 2 2 2 2" xfId="23534" xr:uid="{00000000-0005-0000-0000-0000B85A0000}"/>
    <cellStyle name="Normal 2 3 3 3 4 2 2 3" xfId="23535" xr:uid="{00000000-0005-0000-0000-0000B95A0000}"/>
    <cellStyle name="Normal 2 3 3 3 4 2 2 3 2" xfId="23536" xr:uid="{00000000-0005-0000-0000-0000BA5A0000}"/>
    <cellStyle name="Normal 2 3 3 3 4 2 2 4" xfId="23537" xr:uid="{00000000-0005-0000-0000-0000BB5A0000}"/>
    <cellStyle name="Normal 2 3 3 3 4 2 2 4 2" xfId="23538" xr:uid="{00000000-0005-0000-0000-0000BC5A0000}"/>
    <cellStyle name="Normal 2 3 3 3 4 2 2 5" xfId="23539" xr:uid="{00000000-0005-0000-0000-0000BD5A0000}"/>
    <cellStyle name="Normal 2 3 3 3 4 2 2 5 2" xfId="23540" xr:uid="{00000000-0005-0000-0000-0000BE5A0000}"/>
    <cellStyle name="Normal 2 3 3 3 4 2 2 6" xfId="23541" xr:uid="{00000000-0005-0000-0000-0000BF5A0000}"/>
    <cellStyle name="Normal 2 3 3 3 4 2 2 6 2" xfId="23542" xr:uid="{00000000-0005-0000-0000-0000C05A0000}"/>
    <cellStyle name="Normal 2 3 3 3 4 2 2 7" xfId="23543" xr:uid="{00000000-0005-0000-0000-0000C15A0000}"/>
    <cellStyle name="Normal 2 3 3 3 4 2 2 7 2" xfId="23544" xr:uid="{00000000-0005-0000-0000-0000C25A0000}"/>
    <cellStyle name="Normal 2 3 3 3 4 2 2 8" xfId="23545" xr:uid="{00000000-0005-0000-0000-0000C35A0000}"/>
    <cellStyle name="Normal 2 3 3 3 4 2 2 8 2" xfId="23546" xr:uid="{00000000-0005-0000-0000-0000C45A0000}"/>
    <cellStyle name="Normal 2 3 3 3 4 2 2 9" xfId="23547" xr:uid="{00000000-0005-0000-0000-0000C55A0000}"/>
    <cellStyle name="Normal 2 3 3 3 4 2 2 9 2" xfId="23548" xr:uid="{00000000-0005-0000-0000-0000C65A0000}"/>
    <cellStyle name="Normal 2 3 3 3 4 2 3" xfId="23549" xr:uid="{00000000-0005-0000-0000-0000C75A0000}"/>
    <cellStyle name="Normal 2 3 3 3 4 2 3 2" xfId="23550" xr:uid="{00000000-0005-0000-0000-0000C85A0000}"/>
    <cellStyle name="Normal 2 3 3 3 4 2 4" xfId="23551" xr:uid="{00000000-0005-0000-0000-0000C95A0000}"/>
    <cellStyle name="Normal 2 3 3 3 4 2 4 2" xfId="23552" xr:uid="{00000000-0005-0000-0000-0000CA5A0000}"/>
    <cellStyle name="Normal 2 3 3 3 4 2 5" xfId="23553" xr:uid="{00000000-0005-0000-0000-0000CB5A0000}"/>
    <cellStyle name="Normal 2 3 3 3 4 2 5 2" xfId="23554" xr:uid="{00000000-0005-0000-0000-0000CC5A0000}"/>
    <cellStyle name="Normal 2 3 3 3 4 2 6" xfId="23555" xr:uid="{00000000-0005-0000-0000-0000CD5A0000}"/>
    <cellStyle name="Normal 2 3 3 3 4 2 6 2" xfId="23556" xr:uid="{00000000-0005-0000-0000-0000CE5A0000}"/>
    <cellStyle name="Normal 2 3 3 3 4 2 7" xfId="23557" xr:uid="{00000000-0005-0000-0000-0000CF5A0000}"/>
    <cellStyle name="Normal 2 3 3 3 4 2 7 2" xfId="23558" xr:uid="{00000000-0005-0000-0000-0000D05A0000}"/>
    <cellStyle name="Normal 2 3 3 3 4 2 8" xfId="23559" xr:uid="{00000000-0005-0000-0000-0000D15A0000}"/>
    <cellStyle name="Normal 2 3 3 3 4 2 8 2" xfId="23560" xr:uid="{00000000-0005-0000-0000-0000D25A0000}"/>
    <cellStyle name="Normal 2 3 3 3 4 2 9" xfId="23561" xr:uid="{00000000-0005-0000-0000-0000D35A0000}"/>
    <cellStyle name="Normal 2 3 3 3 4 2 9 2" xfId="23562" xr:uid="{00000000-0005-0000-0000-0000D45A0000}"/>
    <cellStyle name="Normal 2 3 3 3 4 3" xfId="23563" xr:uid="{00000000-0005-0000-0000-0000D55A0000}"/>
    <cellStyle name="Normal 2 3 3 3 4 3 10" xfId="23564" xr:uid="{00000000-0005-0000-0000-0000D65A0000}"/>
    <cellStyle name="Normal 2 3 3 3 4 3 10 2" xfId="23565" xr:uid="{00000000-0005-0000-0000-0000D75A0000}"/>
    <cellStyle name="Normal 2 3 3 3 4 3 11" xfId="23566" xr:uid="{00000000-0005-0000-0000-0000D85A0000}"/>
    <cellStyle name="Normal 2 3 3 3 4 3 2" xfId="23567" xr:uid="{00000000-0005-0000-0000-0000D95A0000}"/>
    <cellStyle name="Normal 2 3 3 3 4 3 2 2" xfId="23568" xr:uid="{00000000-0005-0000-0000-0000DA5A0000}"/>
    <cellStyle name="Normal 2 3 3 3 4 3 3" xfId="23569" xr:uid="{00000000-0005-0000-0000-0000DB5A0000}"/>
    <cellStyle name="Normal 2 3 3 3 4 3 3 2" xfId="23570" xr:uid="{00000000-0005-0000-0000-0000DC5A0000}"/>
    <cellStyle name="Normal 2 3 3 3 4 3 4" xfId="23571" xr:uid="{00000000-0005-0000-0000-0000DD5A0000}"/>
    <cellStyle name="Normal 2 3 3 3 4 3 4 2" xfId="23572" xr:uid="{00000000-0005-0000-0000-0000DE5A0000}"/>
    <cellStyle name="Normal 2 3 3 3 4 3 5" xfId="23573" xr:uid="{00000000-0005-0000-0000-0000DF5A0000}"/>
    <cellStyle name="Normal 2 3 3 3 4 3 5 2" xfId="23574" xr:uid="{00000000-0005-0000-0000-0000E05A0000}"/>
    <cellStyle name="Normal 2 3 3 3 4 3 6" xfId="23575" xr:uid="{00000000-0005-0000-0000-0000E15A0000}"/>
    <cellStyle name="Normal 2 3 3 3 4 3 6 2" xfId="23576" xr:uid="{00000000-0005-0000-0000-0000E25A0000}"/>
    <cellStyle name="Normal 2 3 3 3 4 3 7" xfId="23577" xr:uid="{00000000-0005-0000-0000-0000E35A0000}"/>
    <cellStyle name="Normal 2 3 3 3 4 3 7 2" xfId="23578" xr:uid="{00000000-0005-0000-0000-0000E45A0000}"/>
    <cellStyle name="Normal 2 3 3 3 4 3 8" xfId="23579" xr:uid="{00000000-0005-0000-0000-0000E55A0000}"/>
    <cellStyle name="Normal 2 3 3 3 4 3 8 2" xfId="23580" xr:uid="{00000000-0005-0000-0000-0000E65A0000}"/>
    <cellStyle name="Normal 2 3 3 3 4 3 9" xfId="23581" xr:uid="{00000000-0005-0000-0000-0000E75A0000}"/>
    <cellStyle name="Normal 2 3 3 3 4 3 9 2" xfId="23582" xr:uid="{00000000-0005-0000-0000-0000E85A0000}"/>
    <cellStyle name="Normal 2 3 3 3 4 4" xfId="23583" xr:uid="{00000000-0005-0000-0000-0000E95A0000}"/>
    <cellStyle name="Normal 2 3 3 3 4 4 2" xfId="23584" xr:uid="{00000000-0005-0000-0000-0000EA5A0000}"/>
    <cellStyle name="Normal 2 3 3 3 4 5" xfId="23585" xr:uid="{00000000-0005-0000-0000-0000EB5A0000}"/>
    <cellStyle name="Normal 2 3 3 3 4 5 2" xfId="23586" xr:uid="{00000000-0005-0000-0000-0000EC5A0000}"/>
    <cellStyle name="Normal 2 3 3 3 4 6" xfId="23587" xr:uid="{00000000-0005-0000-0000-0000ED5A0000}"/>
    <cellStyle name="Normal 2 3 3 3 4 6 2" xfId="23588" xr:uid="{00000000-0005-0000-0000-0000EE5A0000}"/>
    <cellStyle name="Normal 2 3 3 3 4 7" xfId="23589" xr:uid="{00000000-0005-0000-0000-0000EF5A0000}"/>
    <cellStyle name="Normal 2 3 3 3 4 7 2" xfId="23590" xr:uid="{00000000-0005-0000-0000-0000F05A0000}"/>
    <cellStyle name="Normal 2 3 3 3 4 8" xfId="23591" xr:uid="{00000000-0005-0000-0000-0000F15A0000}"/>
    <cellStyle name="Normal 2 3 3 3 4 8 2" xfId="23592" xr:uid="{00000000-0005-0000-0000-0000F25A0000}"/>
    <cellStyle name="Normal 2 3 3 3 4 9" xfId="23593" xr:uid="{00000000-0005-0000-0000-0000F35A0000}"/>
    <cellStyle name="Normal 2 3 3 3 4 9 2" xfId="23594" xr:uid="{00000000-0005-0000-0000-0000F45A0000}"/>
    <cellStyle name="Normal 2 3 3 3 5" xfId="707" xr:uid="{00000000-0005-0000-0000-0000F55A0000}"/>
    <cellStyle name="Normal 2 3 3 3 5 10" xfId="23595" xr:uid="{00000000-0005-0000-0000-0000F65A0000}"/>
    <cellStyle name="Normal 2 3 3 3 5 10 2" xfId="23596" xr:uid="{00000000-0005-0000-0000-0000F75A0000}"/>
    <cellStyle name="Normal 2 3 3 3 5 11" xfId="23597" xr:uid="{00000000-0005-0000-0000-0000F85A0000}"/>
    <cellStyle name="Normal 2 3 3 3 5 11 2" xfId="23598" xr:uid="{00000000-0005-0000-0000-0000F95A0000}"/>
    <cellStyle name="Normal 2 3 3 3 5 12" xfId="23599" xr:uid="{00000000-0005-0000-0000-0000FA5A0000}"/>
    <cellStyle name="Normal 2 3 3 3 5 12 2" xfId="23600" xr:uid="{00000000-0005-0000-0000-0000FB5A0000}"/>
    <cellStyle name="Normal 2 3 3 3 5 13" xfId="23601" xr:uid="{00000000-0005-0000-0000-0000FC5A0000}"/>
    <cellStyle name="Normal 2 3 3 3 5 2" xfId="23602" xr:uid="{00000000-0005-0000-0000-0000FD5A0000}"/>
    <cellStyle name="Normal 2 3 3 3 5 2 10" xfId="23603" xr:uid="{00000000-0005-0000-0000-0000FE5A0000}"/>
    <cellStyle name="Normal 2 3 3 3 5 2 10 2" xfId="23604" xr:uid="{00000000-0005-0000-0000-0000FF5A0000}"/>
    <cellStyle name="Normal 2 3 3 3 5 2 11" xfId="23605" xr:uid="{00000000-0005-0000-0000-0000005B0000}"/>
    <cellStyle name="Normal 2 3 3 3 5 2 11 2" xfId="23606" xr:uid="{00000000-0005-0000-0000-0000015B0000}"/>
    <cellStyle name="Normal 2 3 3 3 5 2 12" xfId="23607" xr:uid="{00000000-0005-0000-0000-0000025B0000}"/>
    <cellStyle name="Normal 2 3 3 3 5 2 2" xfId="23608" xr:uid="{00000000-0005-0000-0000-0000035B0000}"/>
    <cellStyle name="Normal 2 3 3 3 5 2 2 10" xfId="23609" xr:uid="{00000000-0005-0000-0000-0000045B0000}"/>
    <cellStyle name="Normal 2 3 3 3 5 2 2 10 2" xfId="23610" xr:uid="{00000000-0005-0000-0000-0000055B0000}"/>
    <cellStyle name="Normal 2 3 3 3 5 2 2 11" xfId="23611" xr:uid="{00000000-0005-0000-0000-0000065B0000}"/>
    <cellStyle name="Normal 2 3 3 3 5 2 2 2" xfId="23612" xr:uid="{00000000-0005-0000-0000-0000075B0000}"/>
    <cellStyle name="Normal 2 3 3 3 5 2 2 2 2" xfId="23613" xr:uid="{00000000-0005-0000-0000-0000085B0000}"/>
    <cellStyle name="Normal 2 3 3 3 5 2 2 3" xfId="23614" xr:uid="{00000000-0005-0000-0000-0000095B0000}"/>
    <cellStyle name="Normal 2 3 3 3 5 2 2 3 2" xfId="23615" xr:uid="{00000000-0005-0000-0000-00000A5B0000}"/>
    <cellStyle name="Normal 2 3 3 3 5 2 2 4" xfId="23616" xr:uid="{00000000-0005-0000-0000-00000B5B0000}"/>
    <cellStyle name="Normal 2 3 3 3 5 2 2 4 2" xfId="23617" xr:uid="{00000000-0005-0000-0000-00000C5B0000}"/>
    <cellStyle name="Normal 2 3 3 3 5 2 2 5" xfId="23618" xr:uid="{00000000-0005-0000-0000-00000D5B0000}"/>
    <cellStyle name="Normal 2 3 3 3 5 2 2 5 2" xfId="23619" xr:uid="{00000000-0005-0000-0000-00000E5B0000}"/>
    <cellStyle name="Normal 2 3 3 3 5 2 2 6" xfId="23620" xr:uid="{00000000-0005-0000-0000-00000F5B0000}"/>
    <cellStyle name="Normal 2 3 3 3 5 2 2 6 2" xfId="23621" xr:uid="{00000000-0005-0000-0000-0000105B0000}"/>
    <cellStyle name="Normal 2 3 3 3 5 2 2 7" xfId="23622" xr:uid="{00000000-0005-0000-0000-0000115B0000}"/>
    <cellStyle name="Normal 2 3 3 3 5 2 2 7 2" xfId="23623" xr:uid="{00000000-0005-0000-0000-0000125B0000}"/>
    <cellStyle name="Normal 2 3 3 3 5 2 2 8" xfId="23624" xr:uid="{00000000-0005-0000-0000-0000135B0000}"/>
    <cellStyle name="Normal 2 3 3 3 5 2 2 8 2" xfId="23625" xr:uid="{00000000-0005-0000-0000-0000145B0000}"/>
    <cellStyle name="Normal 2 3 3 3 5 2 2 9" xfId="23626" xr:uid="{00000000-0005-0000-0000-0000155B0000}"/>
    <cellStyle name="Normal 2 3 3 3 5 2 2 9 2" xfId="23627" xr:uid="{00000000-0005-0000-0000-0000165B0000}"/>
    <cellStyle name="Normal 2 3 3 3 5 2 3" xfId="23628" xr:uid="{00000000-0005-0000-0000-0000175B0000}"/>
    <cellStyle name="Normal 2 3 3 3 5 2 3 2" xfId="23629" xr:uid="{00000000-0005-0000-0000-0000185B0000}"/>
    <cellStyle name="Normal 2 3 3 3 5 2 4" xfId="23630" xr:uid="{00000000-0005-0000-0000-0000195B0000}"/>
    <cellStyle name="Normal 2 3 3 3 5 2 4 2" xfId="23631" xr:uid="{00000000-0005-0000-0000-00001A5B0000}"/>
    <cellStyle name="Normal 2 3 3 3 5 2 5" xfId="23632" xr:uid="{00000000-0005-0000-0000-00001B5B0000}"/>
    <cellStyle name="Normal 2 3 3 3 5 2 5 2" xfId="23633" xr:uid="{00000000-0005-0000-0000-00001C5B0000}"/>
    <cellStyle name="Normal 2 3 3 3 5 2 6" xfId="23634" xr:uid="{00000000-0005-0000-0000-00001D5B0000}"/>
    <cellStyle name="Normal 2 3 3 3 5 2 6 2" xfId="23635" xr:uid="{00000000-0005-0000-0000-00001E5B0000}"/>
    <cellStyle name="Normal 2 3 3 3 5 2 7" xfId="23636" xr:uid="{00000000-0005-0000-0000-00001F5B0000}"/>
    <cellStyle name="Normal 2 3 3 3 5 2 7 2" xfId="23637" xr:uid="{00000000-0005-0000-0000-0000205B0000}"/>
    <cellStyle name="Normal 2 3 3 3 5 2 8" xfId="23638" xr:uid="{00000000-0005-0000-0000-0000215B0000}"/>
    <cellStyle name="Normal 2 3 3 3 5 2 8 2" xfId="23639" xr:uid="{00000000-0005-0000-0000-0000225B0000}"/>
    <cellStyle name="Normal 2 3 3 3 5 2 9" xfId="23640" xr:uid="{00000000-0005-0000-0000-0000235B0000}"/>
    <cellStyle name="Normal 2 3 3 3 5 2 9 2" xfId="23641" xr:uid="{00000000-0005-0000-0000-0000245B0000}"/>
    <cellStyle name="Normal 2 3 3 3 5 3" xfId="23642" xr:uid="{00000000-0005-0000-0000-0000255B0000}"/>
    <cellStyle name="Normal 2 3 3 3 5 3 10" xfId="23643" xr:uid="{00000000-0005-0000-0000-0000265B0000}"/>
    <cellStyle name="Normal 2 3 3 3 5 3 10 2" xfId="23644" xr:uid="{00000000-0005-0000-0000-0000275B0000}"/>
    <cellStyle name="Normal 2 3 3 3 5 3 11" xfId="23645" xr:uid="{00000000-0005-0000-0000-0000285B0000}"/>
    <cellStyle name="Normal 2 3 3 3 5 3 2" xfId="23646" xr:uid="{00000000-0005-0000-0000-0000295B0000}"/>
    <cellStyle name="Normal 2 3 3 3 5 3 2 2" xfId="23647" xr:uid="{00000000-0005-0000-0000-00002A5B0000}"/>
    <cellStyle name="Normal 2 3 3 3 5 3 3" xfId="23648" xr:uid="{00000000-0005-0000-0000-00002B5B0000}"/>
    <cellStyle name="Normal 2 3 3 3 5 3 3 2" xfId="23649" xr:uid="{00000000-0005-0000-0000-00002C5B0000}"/>
    <cellStyle name="Normal 2 3 3 3 5 3 4" xfId="23650" xr:uid="{00000000-0005-0000-0000-00002D5B0000}"/>
    <cellStyle name="Normal 2 3 3 3 5 3 4 2" xfId="23651" xr:uid="{00000000-0005-0000-0000-00002E5B0000}"/>
    <cellStyle name="Normal 2 3 3 3 5 3 5" xfId="23652" xr:uid="{00000000-0005-0000-0000-00002F5B0000}"/>
    <cellStyle name="Normal 2 3 3 3 5 3 5 2" xfId="23653" xr:uid="{00000000-0005-0000-0000-0000305B0000}"/>
    <cellStyle name="Normal 2 3 3 3 5 3 6" xfId="23654" xr:uid="{00000000-0005-0000-0000-0000315B0000}"/>
    <cellStyle name="Normal 2 3 3 3 5 3 6 2" xfId="23655" xr:uid="{00000000-0005-0000-0000-0000325B0000}"/>
    <cellStyle name="Normal 2 3 3 3 5 3 7" xfId="23656" xr:uid="{00000000-0005-0000-0000-0000335B0000}"/>
    <cellStyle name="Normal 2 3 3 3 5 3 7 2" xfId="23657" xr:uid="{00000000-0005-0000-0000-0000345B0000}"/>
    <cellStyle name="Normal 2 3 3 3 5 3 8" xfId="23658" xr:uid="{00000000-0005-0000-0000-0000355B0000}"/>
    <cellStyle name="Normal 2 3 3 3 5 3 8 2" xfId="23659" xr:uid="{00000000-0005-0000-0000-0000365B0000}"/>
    <cellStyle name="Normal 2 3 3 3 5 3 9" xfId="23660" xr:uid="{00000000-0005-0000-0000-0000375B0000}"/>
    <cellStyle name="Normal 2 3 3 3 5 3 9 2" xfId="23661" xr:uid="{00000000-0005-0000-0000-0000385B0000}"/>
    <cellStyle name="Normal 2 3 3 3 5 4" xfId="23662" xr:uid="{00000000-0005-0000-0000-0000395B0000}"/>
    <cellStyle name="Normal 2 3 3 3 5 4 2" xfId="23663" xr:uid="{00000000-0005-0000-0000-00003A5B0000}"/>
    <cellStyle name="Normal 2 3 3 3 5 5" xfId="23664" xr:uid="{00000000-0005-0000-0000-00003B5B0000}"/>
    <cellStyle name="Normal 2 3 3 3 5 5 2" xfId="23665" xr:uid="{00000000-0005-0000-0000-00003C5B0000}"/>
    <cellStyle name="Normal 2 3 3 3 5 6" xfId="23666" xr:uid="{00000000-0005-0000-0000-00003D5B0000}"/>
    <cellStyle name="Normal 2 3 3 3 5 6 2" xfId="23667" xr:uid="{00000000-0005-0000-0000-00003E5B0000}"/>
    <cellStyle name="Normal 2 3 3 3 5 7" xfId="23668" xr:uid="{00000000-0005-0000-0000-00003F5B0000}"/>
    <cellStyle name="Normal 2 3 3 3 5 7 2" xfId="23669" xr:uid="{00000000-0005-0000-0000-0000405B0000}"/>
    <cellStyle name="Normal 2 3 3 3 5 8" xfId="23670" xr:uid="{00000000-0005-0000-0000-0000415B0000}"/>
    <cellStyle name="Normal 2 3 3 3 5 8 2" xfId="23671" xr:uid="{00000000-0005-0000-0000-0000425B0000}"/>
    <cellStyle name="Normal 2 3 3 3 5 9" xfId="23672" xr:uid="{00000000-0005-0000-0000-0000435B0000}"/>
    <cellStyle name="Normal 2 3 3 3 5 9 2" xfId="23673" xr:uid="{00000000-0005-0000-0000-0000445B0000}"/>
    <cellStyle name="Normal 2 3 3 3 6" xfId="708" xr:uid="{00000000-0005-0000-0000-0000455B0000}"/>
    <cellStyle name="Normal 2 3 3 3 6 10" xfId="23674" xr:uid="{00000000-0005-0000-0000-0000465B0000}"/>
    <cellStyle name="Normal 2 3 3 3 6 10 2" xfId="23675" xr:uid="{00000000-0005-0000-0000-0000475B0000}"/>
    <cellStyle name="Normal 2 3 3 3 6 11" xfId="23676" xr:uid="{00000000-0005-0000-0000-0000485B0000}"/>
    <cellStyle name="Normal 2 3 3 3 6 11 2" xfId="23677" xr:uid="{00000000-0005-0000-0000-0000495B0000}"/>
    <cellStyle name="Normal 2 3 3 3 6 12" xfId="23678" xr:uid="{00000000-0005-0000-0000-00004A5B0000}"/>
    <cellStyle name="Normal 2 3 3 3 6 12 2" xfId="23679" xr:uid="{00000000-0005-0000-0000-00004B5B0000}"/>
    <cellStyle name="Normal 2 3 3 3 6 13" xfId="23680" xr:uid="{00000000-0005-0000-0000-00004C5B0000}"/>
    <cellStyle name="Normal 2 3 3 3 6 2" xfId="23681" xr:uid="{00000000-0005-0000-0000-00004D5B0000}"/>
    <cellStyle name="Normal 2 3 3 3 6 2 10" xfId="23682" xr:uid="{00000000-0005-0000-0000-00004E5B0000}"/>
    <cellStyle name="Normal 2 3 3 3 6 2 10 2" xfId="23683" xr:uid="{00000000-0005-0000-0000-00004F5B0000}"/>
    <cellStyle name="Normal 2 3 3 3 6 2 11" xfId="23684" xr:uid="{00000000-0005-0000-0000-0000505B0000}"/>
    <cellStyle name="Normal 2 3 3 3 6 2 11 2" xfId="23685" xr:uid="{00000000-0005-0000-0000-0000515B0000}"/>
    <cellStyle name="Normal 2 3 3 3 6 2 12" xfId="23686" xr:uid="{00000000-0005-0000-0000-0000525B0000}"/>
    <cellStyle name="Normal 2 3 3 3 6 2 2" xfId="23687" xr:uid="{00000000-0005-0000-0000-0000535B0000}"/>
    <cellStyle name="Normal 2 3 3 3 6 2 2 10" xfId="23688" xr:uid="{00000000-0005-0000-0000-0000545B0000}"/>
    <cellStyle name="Normal 2 3 3 3 6 2 2 10 2" xfId="23689" xr:uid="{00000000-0005-0000-0000-0000555B0000}"/>
    <cellStyle name="Normal 2 3 3 3 6 2 2 11" xfId="23690" xr:uid="{00000000-0005-0000-0000-0000565B0000}"/>
    <cellStyle name="Normal 2 3 3 3 6 2 2 2" xfId="23691" xr:uid="{00000000-0005-0000-0000-0000575B0000}"/>
    <cellStyle name="Normal 2 3 3 3 6 2 2 2 2" xfId="23692" xr:uid="{00000000-0005-0000-0000-0000585B0000}"/>
    <cellStyle name="Normal 2 3 3 3 6 2 2 3" xfId="23693" xr:uid="{00000000-0005-0000-0000-0000595B0000}"/>
    <cellStyle name="Normal 2 3 3 3 6 2 2 3 2" xfId="23694" xr:uid="{00000000-0005-0000-0000-00005A5B0000}"/>
    <cellStyle name="Normal 2 3 3 3 6 2 2 4" xfId="23695" xr:uid="{00000000-0005-0000-0000-00005B5B0000}"/>
    <cellStyle name="Normal 2 3 3 3 6 2 2 4 2" xfId="23696" xr:uid="{00000000-0005-0000-0000-00005C5B0000}"/>
    <cellStyle name="Normal 2 3 3 3 6 2 2 5" xfId="23697" xr:uid="{00000000-0005-0000-0000-00005D5B0000}"/>
    <cellStyle name="Normal 2 3 3 3 6 2 2 5 2" xfId="23698" xr:uid="{00000000-0005-0000-0000-00005E5B0000}"/>
    <cellStyle name="Normal 2 3 3 3 6 2 2 6" xfId="23699" xr:uid="{00000000-0005-0000-0000-00005F5B0000}"/>
    <cellStyle name="Normal 2 3 3 3 6 2 2 6 2" xfId="23700" xr:uid="{00000000-0005-0000-0000-0000605B0000}"/>
    <cellStyle name="Normal 2 3 3 3 6 2 2 7" xfId="23701" xr:uid="{00000000-0005-0000-0000-0000615B0000}"/>
    <cellStyle name="Normal 2 3 3 3 6 2 2 7 2" xfId="23702" xr:uid="{00000000-0005-0000-0000-0000625B0000}"/>
    <cellStyle name="Normal 2 3 3 3 6 2 2 8" xfId="23703" xr:uid="{00000000-0005-0000-0000-0000635B0000}"/>
    <cellStyle name="Normal 2 3 3 3 6 2 2 8 2" xfId="23704" xr:uid="{00000000-0005-0000-0000-0000645B0000}"/>
    <cellStyle name="Normal 2 3 3 3 6 2 2 9" xfId="23705" xr:uid="{00000000-0005-0000-0000-0000655B0000}"/>
    <cellStyle name="Normal 2 3 3 3 6 2 2 9 2" xfId="23706" xr:uid="{00000000-0005-0000-0000-0000665B0000}"/>
    <cellStyle name="Normal 2 3 3 3 6 2 3" xfId="23707" xr:uid="{00000000-0005-0000-0000-0000675B0000}"/>
    <cellStyle name="Normal 2 3 3 3 6 2 3 2" xfId="23708" xr:uid="{00000000-0005-0000-0000-0000685B0000}"/>
    <cellStyle name="Normal 2 3 3 3 6 2 4" xfId="23709" xr:uid="{00000000-0005-0000-0000-0000695B0000}"/>
    <cellStyle name="Normal 2 3 3 3 6 2 4 2" xfId="23710" xr:uid="{00000000-0005-0000-0000-00006A5B0000}"/>
    <cellStyle name="Normal 2 3 3 3 6 2 5" xfId="23711" xr:uid="{00000000-0005-0000-0000-00006B5B0000}"/>
    <cellStyle name="Normal 2 3 3 3 6 2 5 2" xfId="23712" xr:uid="{00000000-0005-0000-0000-00006C5B0000}"/>
    <cellStyle name="Normal 2 3 3 3 6 2 6" xfId="23713" xr:uid="{00000000-0005-0000-0000-00006D5B0000}"/>
    <cellStyle name="Normal 2 3 3 3 6 2 6 2" xfId="23714" xr:uid="{00000000-0005-0000-0000-00006E5B0000}"/>
    <cellStyle name="Normal 2 3 3 3 6 2 7" xfId="23715" xr:uid="{00000000-0005-0000-0000-00006F5B0000}"/>
    <cellStyle name="Normal 2 3 3 3 6 2 7 2" xfId="23716" xr:uid="{00000000-0005-0000-0000-0000705B0000}"/>
    <cellStyle name="Normal 2 3 3 3 6 2 8" xfId="23717" xr:uid="{00000000-0005-0000-0000-0000715B0000}"/>
    <cellStyle name="Normal 2 3 3 3 6 2 8 2" xfId="23718" xr:uid="{00000000-0005-0000-0000-0000725B0000}"/>
    <cellStyle name="Normal 2 3 3 3 6 2 9" xfId="23719" xr:uid="{00000000-0005-0000-0000-0000735B0000}"/>
    <cellStyle name="Normal 2 3 3 3 6 2 9 2" xfId="23720" xr:uid="{00000000-0005-0000-0000-0000745B0000}"/>
    <cellStyle name="Normal 2 3 3 3 6 3" xfId="23721" xr:uid="{00000000-0005-0000-0000-0000755B0000}"/>
    <cellStyle name="Normal 2 3 3 3 6 3 10" xfId="23722" xr:uid="{00000000-0005-0000-0000-0000765B0000}"/>
    <cellStyle name="Normal 2 3 3 3 6 3 10 2" xfId="23723" xr:uid="{00000000-0005-0000-0000-0000775B0000}"/>
    <cellStyle name="Normal 2 3 3 3 6 3 11" xfId="23724" xr:uid="{00000000-0005-0000-0000-0000785B0000}"/>
    <cellStyle name="Normal 2 3 3 3 6 3 2" xfId="23725" xr:uid="{00000000-0005-0000-0000-0000795B0000}"/>
    <cellStyle name="Normal 2 3 3 3 6 3 2 2" xfId="23726" xr:uid="{00000000-0005-0000-0000-00007A5B0000}"/>
    <cellStyle name="Normal 2 3 3 3 6 3 3" xfId="23727" xr:uid="{00000000-0005-0000-0000-00007B5B0000}"/>
    <cellStyle name="Normal 2 3 3 3 6 3 3 2" xfId="23728" xr:uid="{00000000-0005-0000-0000-00007C5B0000}"/>
    <cellStyle name="Normal 2 3 3 3 6 3 4" xfId="23729" xr:uid="{00000000-0005-0000-0000-00007D5B0000}"/>
    <cellStyle name="Normal 2 3 3 3 6 3 4 2" xfId="23730" xr:uid="{00000000-0005-0000-0000-00007E5B0000}"/>
    <cellStyle name="Normal 2 3 3 3 6 3 5" xfId="23731" xr:uid="{00000000-0005-0000-0000-00007F5B0000}"/>
    <cellStyle name="Normal 2 3 3 3 6 3 5 2" xfId="23732" xr:uid="{00000000-0005-0000-0000-0000805B0000}"/>
    <cellStyle name="Normal 2 3 3 3 6 3 6" xfId="23733" xr:uid="{00000000-0005-0000-0000-0000815B0000}"/>
    <cellStyle name="Normal 2 3 3 3 6 3 6 2" xfId="23734" xr:uid="{00000000-0005-0000-0000-0000825B0000}"/>
    <cellStyle name="Normal 2 3 3 3 6 3 7" xfId="23735" xr:uid="{00000000-0005-0000-0000-0000835B0000}"/>
    <cellStyle name="Normal 2 3 3 3 6 3 7 2" xfId="23736" xr:uid="{00000000-0005-0000-0000-0000845B0000}"/>
    <cellStyle name="Normal 2 3 3 3 6 3 8" xfId="23737" xr:uid="{00000000-0005-0000-0000-0000855B0000}"/>
    <cellStyle name="Normal 2 3 3 3 6 3 8 2" xfId="23738" xr:uid="{00000000-0005-0000-0000-0000865B0000}"/>
    <cellStyle name="Normal 2 3 3 3 6 3 9" xfId="23739" xr:uid="{00000000-0005-0000-0000-0000875B0000}"/>
    <cellStyle name="Normal 2 3 3 3 6 3 9 2" xfId="23740" xr:uid="{00000000-0005-0000-0000-0000885B0000}"/>
    <cellStyle name="Normal 2 3 3 3 6 4" xfId="23741" xr:uid="{00000000-0005-0000-0000-0000895B0000}"/>
    <cellStyle name="Normal 2 3 3 3 6 4 2" xfId="23742" xr:uid="{00000000-0005-0000-0000-00008A5B0000}"/>
    <cellStyle name="Normal 2 3 3 3 6 5" xfId="23743" xr:uid="{00000000-0005-0000-0000-00008B5B0000}"/>
    <cellStyle name="Normal 2 3 3 3 6 5 2" xfId="23744" xr:uid="{00000000-0005-0000-0000-00008C5B0000}"/>
    <cellStyle name="Normal 2 3 3 3 6 6" xfId="23745" xr:uid="{00000000-0005-0000-0000-00008D5B0000}"/>
    <cellStyle name="Normal 2 3 3 3 6 6 2" xfId="23746" xr:uid="{00000000-0005-0000-0000-00008E5B0000}"/>
    <cellStyle name="Normal 2 3 3 3 6 7" xfId="23747" xr:uid="{00000000-0005-0000-0000-00008F5B0000}"/>
    <cellStyle name="Normal 2 3 3 3 6 7 2" xfId="23748" xr:uid="{00000000-0005-0000-0000-0000905B0000}"/>
    <cellStyle name="Normal 2 3 3 3 6 8" xfId="23749" xr:uid="{00000000-0005-0000-0000-0000915B0000}"/>
    <cellStyle name="Normal 2 3 3 3 6 8 2" xfId="23750" xr:uid="{00000000-0005-0000-0000-0000925B0000}"/>
    <cellStyle name="Normal 2 3 3 3 6 9" xfId="23751" xr:uid="{00000000-0005-0000-0000-0000935B0000}"/>
    <cellStyle name="Normal 2 3 3 3 6 9 2" xfId="23752" xr:uid="{00000000-0005-0000-0000-0000945B0000}"/>
    <cellStyle name="Normal 2 3 3 3 7" xfId="709" xr:uid="{00000000-0005-0000-0000-0000955B0000}"/>
    <cellStyle name="Normal 2 3 3 4" xfId="710" xr:uid="{00000000-0005-0000-0000-0000965B0000}"/>
    <cellStyle name="Normal 2 3 3 4 10" xfId="23753" xr:uid="{00000000-0005-0000-0000-0000975B0000}"/>
    <cellStyle name="Normal 2 3 3 4 10 2" xfId="23754" xr:uid="{00000000-0005-0000-0000-0000985B0000}"/>
    <cellStyle name="Normal 2 3 3 4 11" xfId="23755" xr:uid="{00000000-0005-0000-0000-0000995B0000}"/>
    <cellStyle name="Normal 2 3 3 4 11 2" xfId="23756" xr:uid="{00000000-0005-0000-0000-00009A5B0000}"/>
    <cellStyle name="Normal 2 3 3 4 12" xfId="23757" xr:uid="{00000000-0005-0000-0000-00009B5B0000}"/>
    <cellStyle name="Normal 2 3 3 4 12 2" xfId="23758" xr:uid="{00000000-0005-0000-0000-00009C5B0000}"/>
    <cellStyle name="Normal 2 3 3 4 13" xfId="23759" xr:uid="{00000000-0005-0000-0000-00009D5B0000}"/>
    <cellStyle name="Normal 2 3 3 4 2" xfId="23760" xr:uid="{00000000-0005-0000-0000-00009E5B0000}"/>
    <cellStyle name="Normal 2 3 3 4 2 10" xfId="23761" xr:uid="{00000000-0005-0000-0000-00009F5B0000}"/>
    <cellStyle name="Normal 2 3 3 4 2 10 2" xfId="23762" xr:uid="{00000000-0005-0000-0000-0000A05B0000}"/>
    <cellStyle name="Normal 2 3 3 4 2 11" xfId="23763" xr:uid="{00000000-0005-0000-0000-0000A15B0000}"/>
    <cellStyle name="Normal 2 3 3 4 2 11 2" xfId="23764" xr:uid="{00000000-0005-0000-0000-0000A25B0000}"/>
    <cellStyle name="Normal 2 3 3 4 2 12" xfId="23765" xr:uid="{00000000-0005-0000-0000-0000A35B0000}"/>
    <cellStyle name="Normal 2 3 3 4 2 2" xfId="23766" xr:uid="{00000000-0005-0000-0000-0000A45B0000}"/>
    <cellStyle name="Normal 2 3 3 4 2 2 10" xfId="23767" xr:uid="{00000000-0005-0000-0000-0000A55B0000}"/>
    <cellStyle name="Normal 2 3 3 4 2 2 10 2" xfId="23768" xr:uid="{00000000-0005-0000-0000-0000A65B0000}"/>
    <cellStyle name="Normal 2 3 3 4 2 2 11" xfId="23769" xr:uid="{00000000-0005-0000-0000-0000A75B0000}"/>
    <cellStyle name="Normal 2 3 3 4 2 2 2" xfId="23770" xr:uid="{00000000-0005-0000-0000-0000A85B0000}"/>
    <cellStyle name="Normal 2 3 3 4 2 2 2 2" xfId="23771" xr:uid="{00000000-0005-0000-0000-0000A95B0000}"/>
    <cellStyle name="Normal 2 3 3 4 2 2 3" xfId="23772" xr:uid="{00000000-0005-0000-0000-0000AA5B0000}"/>
    <cellStyle name="Normal 2 3 3 4 2 2 3 2" xfId="23773" xr:uid="{00000000-0005-0000-0000-0000AB5B0000}"/>
    <cellStyle name="Normal 2 3 3 4 2 2 4" xfId="23774" xr:uid="{00000000-0005-0000-0000-0000AC5B0000}"/>
    <cellStyle name="Normal 2 3 3 4 2 2 4 2" xfId="23775" xr:uid="{00000000-0005-0000-0000-0000AD5B0000}"/>
    <cellStyle name="Normal 2 3 3 4 2 2 5" xfId="23776" xr:uid="{00000000-0005-0000-0000-0000AE5B0000}"/>
    <cellStyle name="Normal 2 3 3 4 2 2 5 2" xfId="23777" xr:uid="{00000000-0005-0000-0000-0000AF5B0000}"/>
    <cellStyle name="Normal 2 3 3 4 2 2 6" xfId="23778" xr:uid="{00000000-0005-0000-0000-0000B05B0000}"/>
    <cellStyle name="Normal 2 3 3 4 2 2 6 2" xfId="23779" xr:uid="{00000000-0005-0000-0000-0000B15B0000}"/>
    <cellStyle name="Normal 2 3 3 4 2 2 7" xfId="23780" xr:uid="{00000000-0005-0000-0000-0000B25B0000}"/>
    <cellStyle name="Normal 2 3 3 4 2 2 7 2" xfId="23781" xr:uid="{00000000-0005-0000-0000-0000B35B0000}"/>
    <cellStyle name="Normal 2 3 3 4 2 2 8" xfId="23782" xr:uid="{00000000-0005-0000-0000-0000B45B0000}"/>
    <cellStyle name="Normal 2 3 3 4 2 2 8 2" xfId="23783" xr:uid="{00000000-0005-0000-0000-0000B55B0000}"/>
    <cellStyle name="Normal 2 3 3 4 2 2 9" xfId="23784" xr:uid="{00000000-0005-0000-0000-0000B65B0000}"/>
    <cellStyle name="Normal 2 3 3 4 2 2 9 2" xfId="23785" xr:uid="{00000000-0005-0000-0000-0000B75B0000}"/>
    <cellStyle name="Normal 2 3 3 4 2 3" xfId="23786" xr:uid="{00000000-0005-0000-0000-0000B85B0000}"/>
    <cellStyle name="Normal 2 3 3 4 2 3 2" xfId="23787" xr:uid="{00000000-0005-0000-0000-0000B95B0000}"/>
    <cellStyle name="Normal 2 3 3 4 2 4" xfId="23788" xr:uid="{00000000-0005-0000-0000-0000BA5B0000}"/>
    <cellStyle name="Normal 2 3 3 4 2 4 2" xfId="23789" xr:uid="{00000000-0005-0000-0000-0000BB5B0000}"/>
    <cellStyle name="Normal 2 3 3 4 2 5" xfId="23790" xr:uid="{00000000-0005-0000-0000-0000BC5B0000}"/>
    <cellStyle name="Normal 2 3 3 4 2 5 2" xfId="23791" xr:uid="{00000000-0005-0000-0000-0000BD5B0000}"/>
    <cellStyle name="Normal 2 3 3 4 2 6" xfId="23792" xr:uid="{00000000-0005-0000-0000-0000BE5B0000}"/>
    <cellStyle name="Normal 2 3 3 4 2 6 2" xfId="23793" xr:uid="{00000000-0005-0000-0000-0000BF5B0000}"/>
    <cellStyle name="Normal 2 3 3 4 2 7" xfId="23794" xr:uid="{00000000-0005-0000-0000-0000C05B0000}"/>
    <cellStyle name="Normal 2 3 3 4 2 7 2" xfId="23795" xr:uid="{00000000-0005-0000-0000-0000C15B0000}"/>
    <cellStyle name="Normal 2 3 3 4 2 8" xfId="23796" xr:uid="{00000000-0005-0000-0000-0000C25B0000}"/>
    <cellStyle name="Normal 2 3 3 4 2 8 2" xfId="23797" xr:uid="{00000000-0005-0000-0000-0000C35B0000}"/>
    <cellStyle name="Normal 2 3 3 4 2 9" xfId="23798" xr:uid="{00000000-0005-0000-0000-0000C45B0000}"/>
    <cellStyle name="Normal 2 3 3 4 2 9 2" xfId="23799" xr:uid="{00000000-0005-0000-0000-0000C55B0000}"/>
    <cellStyle name="Normal 2 3 3 4 3" xfId="23800" xr:uid="{00000000-0005-0000-0000-0000C65B0000}"/>
    <cellStyle name="Normal 2 3 3 4 3 10" xfId="23801" xr:uid="{00000000-0005-0000-0000-0000C75B0000}"/>
    <cellStyle name="Normal 2 3 3 4 3 10 2" xfId="23802" xr:uid="{00000000-0005-0000-0000-0000C85B0000}"/>
    <cellStyle name="Normal 2 3 3 4 3 11" xfId="23803" xr:uid="{00000000-0005-0000-0000-0000C95B0000}"/>
    <cellStyle name="Normal 2 3 3 4 3 2" xfId="23804" xr:uid="{00000000-0005-0000-0000-0000CA5B0000}"/>
    <cellStyle name="Normal 2 3 3 4 3 2 2" xfId="23805" xr:uid="{00000000-0005-0000-0000-0000CB5B0000}"/>
    <cellStyle name="Normal 2 3 3 4 3 3" xfId="23806" xr:uid="{00000000-0005-0000-0000-0000CC5B0000}"/>
    <cellStyle name="Normal 2 3 3 4 3 3 2" xfId="23807" xr:uid="{00000000-0005-0000-0000-0000CD5B0000}"/>
    <cellStyle name="Normal 2 3 3 4 3 4" xfId="23808" xr:uid="{00000000-0005-0000-0000-0000CE5B0000}"/>
    <cellStyle name="Normal 2 3 3 4 3 4 2" xfId="23809" xr:uid="{00000000-0005-0000-0000-0000CF5B0000}"/>
    <cellStyle name="Normal 2 3 3 4 3 5" xfId="23810" xr:uid="{00000000-0005-0000-0000-0000D05B0000}"/>
    <cellStyle name="Normal 2 3 3 4 3 5 2" xfId="23811" xr:uid="{00000000-0005-0000-0000-0000D15B0000}"/>
    <cellStyle name="Normal 2 3 3 4 3 6" xfId="23812" xr:uid="{00000000-0005-0000-0000-0000D25B0000}"/>
    <cellStyle name="Normal 2 3 3 4 3 6 2" xfId="23813" xr:uid="{00000000-0005-0000-0000-0000D35B0000}"/>
    <cellStyle name="Normal 2 3 3 4 3 7" xfId="23814" xr:uid="{00000000-0005-0000-0000-0000D45B0000}"/>
    <cellStyle name="Normal 2 3 3 4 3 7 2" xfId="23815" xr:uid="{00000000-0005-0000-0000-0000D55B0000}"/>
    <cellStyle name="Normal 2 3 3 4 3 8" xfId="23816" xr:uid="{00000000-0005-0000-0000-0000D65B0000}"/>
    <cellStyle name="Normal 2 3 3 4 3 8 2" xfId="23817" xr:uid="{00000000-0005-0000-0000-0000D75B0000}"/>
    <cellStyle name="Normal 2 3 3 4 3 9" xfId="23818" xr:uid="{00000000-0005-0000-0000-0000D85B0000}"/>
    <cellStyle name="Normal 2 3 3 4 3 9 2" xfId="23819" xr:uid="{00000000-0005-0000-0000-0000D95B0000}"/>
    <cellStyle name="Normal 2 3 3 4 4" xfId="23820" xr:uid="{00000000-0005-0000-0000-0000DA5B0000}"/>
    <cellStyle name="Normal 2 3 3 4 4 2" xfId="23821" xr:uid="{00000000-0005-0000-0000-0000DB5B0000}"/>
    <cellStyle name="Normal 2 3 3 4 5" xfId="23822" xr:uid="{00000000-0005-0000-0000-0000DC5B0000}"/>
    <cellStyle name="Normal 2 3 3 4 5 2" xfId="23823" xr:uid="{00000000-0005-0000-0000-0000DD5B0000}"/>
    <cellStyle name="Normal 2 3 3 4 6" xfId="23824" xr:uid="{00000000-0005-0000-0000-0000DE5B0000}"/>
    <cellStyle name="Normal 2 3 3 4 6 2" xfId="23825" xr:uid="{00000000-0005-0000-0000-0000DF5B0000}"/>
    <cellStyle name="Normal 2 3 3 4 7" xfId="23826" xr:uid="{00000000-0005-0000-0000-0000E05B0000}"/>
    <cellStyle name="Normal 2 3 3 4 7 2" xfId="23827" xr:uid="{00000000-0005-0000-0000-0000E15B0000}"/>
    <cellStyle name="Normal 2 3 3 4 8" xfId="23828" xr:uid="{00000000-0005-0000-0000-0000E25B0000}"/>
    <cellStyle name="Normal 2 3 3 4 8 2" xfId="23829" xr:uid="{00000000-0005-0000-0000-0000E35B0000}"/>
    <cellStyle name="Normal 2 3 3 4 9" xfId="23830" xr:uid="{00000000-0005-0000-0000-0000E45B0000}"/>
    <cellStyle name="Normal 2 3 3 4 9 2" xfId="23831" xr:uid="{00000000-0005-0000-0000-0000E55B0000}"/>
    <cellStyle name="Normal 2 3 3 5" xfId="711" xr:uid="{00000000-0005-0000-0000-0000E65B0000}"/>
    <cellStyle name="Normal 2 3 3 5 10" xfId="23832" xr:uid="{00000000-0005-0000-0000-0000E75B0000}"/>
    <cellStyle name="Normal 2 3 3 5 10 2" xfId="23833" xr:uid="{00000000-0005-0000-0000-0000E85B0000}"/>
    <cellStyle name="Normal 2 3 3 5 11" xfId="23834" xr:uid="{00000000-0005-0000-0000-0000E95B0000}"/>
    <cellStyle name="Normal 2 3 3 5 11 2" xfId="23835" xr:uid="{00000000-0005-0000-0000-0000EA5B0000}"/>
    <cellStyle name="Normal 2 3 3 5 12" xfId="23836" xr:uid="{00000000-0005-0000-0000-0000EB5B0000}"/>
    <cellStyle name="Normal 2 3 3 5 12 2" xfId="23837" xr:uid="{00000000-0005-0000-0000-0000EC5B0000}"/>
    <cellStyle name="Normal 2 3 3 5 13" xfId="23838" xr:uid="{00000000-0005-0000-0000-0000ED5B0000}"/>
    <cellStyle name="Normal 2 3 3 5 2" xfId="23839" xr:uid="{00000000-0005-0000-0000-0000EE5B0000}"/>
    <cellStyle name="Normal 2 3 3 5 2 10" xfId="23840" xr:uid="{00000000-0005-0000-0000-0000EF5B0000}"/>
    <cellStyle name="Normal 2 3 3 5 2 10 2" xfId="23841" xr:uid="{00000000-0005-0000-0000-0000F05B0000}"/>
    <cellStyle name="Normal 2 3 3 5 2 11" xfId="23842" xr:uid="{00000000-0005-0000-0000-0000F15B0000}"/>
    <cellStyle name="Normal 2 3 3 5 2 11 2" xfId="23843" xr:uid="{00000000-0005-0000-0000-0000F25B0000}"/>
    <cellStyle name="Normal 2 3 3 5 2 12" xfId="23844" xr:uid="{00000000-0005-0000-0000-0000F35B0000}"/>
    <cellStyle name="Normal 2 3 3 5 2 2" xfId="23845" xr:uid="{00000000-0005-0000-0000-0000F45B0000}"/>
    <cellStyle name="Normal 2 3 3 5 2 2 10" xfId="23846" xr:uid="{00000000-0005-0000-0000-0000F55B0000}"/>
    <cellStyle name="Normal 2 3 3 5 2 2 10 2" xfId="23847" xr:uid="{00000000-0005-0000-0000-0000F65B0000}"/>
    <cellStyle name="Normal 2 3 3 5 2 2 11" xfId="23848" xr:uid="{00000000-0005-0000-0000-0000F75B0000}"/>
    <cellStyle name="Normal 2 3 3 5 2 2 2" xfId="23849" xr:uid="{00000000-0005-0000-0000-0000F85B0000}"/>
    <cellStyle name="Normal 2 3 3 5 2 2 2 2" xfId="23850" xr:uid="{00000000-0005-0000-0000-0000F95B0000}"/>
    <cellStyle name="Normal 2 3 3 5 2 2 3" xfId="23851" xr:uid="{00000000-0005-0000-0000-0000FA5B0000}"/>
    <cellStyle name="Normal 2 3 3 5 2 2 3 2" xfId="23852" xr:uid="{00000000-0005-0000-0000-0000FB5B0000}"/>
    <cellStyle name="Normal 2 3 3 5 2 2 4" xfId="23853" xr:uid="{00000000-0005-0000-0000-0000FC5B0000}"/>
    <cellStyle name="Normal 2 3 3 5 2 2 4 2" xfId="23854" xr:uid="{00000000-0005-0000-0000-0000FD5B0000}"/>
    <cellStyle name="Normal 2 3 3 5 2 2 5" xfId="23855" xr:uid="{00000000-0005-0000-0000-0000FE5B0000}"/>
    <cellStyle name="Normal 2 3 3 5 2 2 5 2" xfId="23856" xr:uid="{00000000-0005-0000-0000-0000FF5B0000}"/>
    <cellStyle name="Normal 2 3 3 5 2 2 6" xfId="23857" xr:uid="{00000000-0005-0000-0000-0000005C0000}"/>
    <cellStyle name="Normal 2 3 3 5 2 2 6 2" xfId="23858" xr:uid="{00000000-0005-0000-0000-0000015C0000}"/>
    <cellStyle name="Normal 2 3 3 5 2 2 7" xfId="23859" xr:uid="{00000000-0005-0000-0000-0000025C0000}"/>
    <cellStyle name="Normal 2 3 3 5 2 2 7 2" xfId="23860" xr:uid="{00000000-0005-0000-0000-0000035C0000}"/>
    <cellStyle name="Normal 2 3 3 5 2 2 8" xfId="23861" xr:uid="{00000000-0005-0000-0000-0000045C0000}"/>
    <cellStyle name="Normal 2 3 3 5 2 2 8 2" xfId="23862" xr:uid="{00000000-0005-0000-0000-0000055C0000}"/>
    <cellStyle name="Normal 2 3 3 5 2 2 9" xfId="23863" xr:uid="{00000000-0005-0000-0000-0000065C0000}"/>
    <cellStyle name="Normal 2 3 3 5 2 2 9 2" xfId="23864" xr:uid="{00000000-0005-0000-0000-0000075C0000}"/>
    <cellStyle name="Normal 2 3 3 5 2 3" xfId="23865" xr:uid="{00000000-0005-0000-0000-0000085C0000}"/>
    <cellStyle name="Normal 2 3 3 5 2 3 2" xfId="23866" xr:uid="{00000000-0005-0000-0000-0000095C0000}"/>
    <cellStyle name="Normal 2 3 3 5 2 4" xfId="23867" xr:uid="{00000000-0005-0000-0000-00000A5C0000}"/>
    <cellStyle name="Normal 2 3 3 5 2 4 2" xfId="23868" xr:uid="{00000000-0005-0000-0000-00000B5C0000}"/>
    <cellStyle name="Normal 2 3 3 5 2 5" xfId="23869" xr:uid="{00000000-0005-0000-0000-00000C5C0000}"/>
    <cellStyle name="Normal 2 3 3 5 2 5 2" xfId="23870" xr:uid="{00000000-0005-0000-0000-00000D5C0000}"/>
    <cellStyle name="Normal 2 3 3 5 2 6" xfId="23871" xr:uid="{00000000-0005-0000-0000-00000E5C0000}"/>
    <cellStyle name="Normal 2 3 3 5 2 6 2" xfId="23872" xr:uid="{00000000-0005-0000-0000-00000F5C0000}"/>
    <cellStyle name="Normal 2 3 3 5 2 7" xfId="23873" xr:uid="{00000000-0005-0000-0000-0000105C0000}"/>
    <cellStyle name="Normal 2 3 3 5 2 7 2" xfId="23874" xr:uid="{00000000-0005-0000-0000-0000115C0000}"/>
    <cellStyle name="Normal 2 3 3 5 2 8" xfId="23875" xr:uid="{00000000-0005-0000-0000-0000125C0000}"/>
    <cellStyle name="Normal 2 3 3 5 2 8 2" xfId="23876" xr:uid="{00000000-0005-0000-0000-0000135C0000}"/>
    <cellStyle name="Normal 2 3 3 5 2 9" xfId="23877" xr:uid="{00000000-0005-0000-0000-0000145C0000}"/>
    <cellStyle name="Normal 2 3 3 5 2 9 2" xfId="23878" xr:uid="{00000000-0005-0000-0000-0000155C0000}"/>
    <cellStyle name="Normal 2 3 3 5 3" xfId="23879" xr:uid="{00000000-0005-0000-0000-0000165C0000}"/>
    <cellStyle name="Normal 2 3 3 5 3 10" xfId="23880" xr:uid="{00000000-0005-0000-0000-0000175C0000}"/>
    <cellStyle name="Normal 2 3 3 5 3 10 2" xfId="23881" xr:uid="{00000000-0005-0000-0000-0000185C0000}"/>
    <cellStyle name="Normal 2 3 3 5 3 11" xfId="23882" xr:uid="{00000000-0005-0000-0000-0000195C0000}"/>
    <cellStyle name="Normal 2 3 3 5 3 2" xfId="23883" xr:uid="{00000000-0005-0000-0000-00001A5C0000}"/>
    <cellStyle name="Normal 2 3 3 5 3 2 2" xfId="23884" xr:uid="{00000000-0005-0000-0000-00001B5C0000}"/>
    <cellStyle name="Normal 2 3 3 5 3 3" xfId="23885" xr:uid="{00000000-0005-0000-0000-00001C5C0000}"/>
    <cellStyle name="Normal 2 3 3 5 3 3 2" xfId="23886" xr:uid="{00000000-0005-0000-0000-00001D5C0000}"/>
    <cellStyle name="Normal 2 3 3 5 3 4" xfId="23887" xr:uid="{00000000-0005-0000-0000-00001E5C0000}"/>
    <cellStyle name="Normal 2 3 3 5 3 4 2" xfId="23888" xr:uid="{00000000-0005-0000-0000-00001F5C0000}"/>
    <cellStyle name="Normal 2 3 3 5 3 5" xfId="23889" xr:uid="{00000000-0005-0000-0000-0000205C0000}"/>
    <cellStyle name="Normal 2 3 3 5 3 5 2" xfId="23890" xr:uid="{00000000-0005-0000-0000-0000215C0000}"/>
    <cellStyle name="Normal 2 3 3 5 3 6" xfId="23891" xr:uid="{00000000-0005-0000-0000-0000225C0000}"/>
    <cellStyle name="Normal 2 3 3 5 3 6 2" xfId="23892" xr:uid="{00000000-0005-0000-0000-0000235C0000}"/>
    <cellStyle name="Normal 2 3 3 5 3 7" xfId="23893" xr:uid="{00000000-0005-0000-0000-0000245C0000}"/>
    <cellStyle name="Normal 2 3 3 5 3 7 2" xfId="23894" xr:uid="{00000000-0005-0000-0000-0000255C0000}"/>
    <cellStyle name="Normal 2 3 3 5 3 8" xfId="23895" xr:uid="{00000000-0005-0000-0000-0000265C0000}"/>
    <cellStyle name="Normal 2 3 3 5 3 8 2" xfId="23896" xr:uid="{00000000-0005-0000-0000-0000275C0000}"/>
    <cellStyle name="Normal 2 3 3 5 3 9" xfId="23897" xr:uid="{00000000-0005-0000-0000-0000285C0000}"/>
    <cellStyle name="Normal 2 3 3 5 3 9 2" xfId="23898" xr:uid="{00000000-0005-0000-0000-0000295C0000}"/>
    <cellStyle name="Normal 2 3 3 5 4" xfId="23899" xr:uid="{00000000-0005-0000-0000-00002A5C0000}"/>
    <cellStyle name="Normal 2 3 3 5 4 2" xfId="23900" xr:uid="{00000000-0005-0000-0000-00002B5C0000}"/>
    <cellStyle name="Normal 2 3 3 5 5" xfId="23901" xr:uid="{00000000-0005-0000-0000-00002C5C0000}"/>
    <cellStyle name="Normal 2 3 3 5 5 2" xfId="23902" xr:uid="{00000000-0005-0000-0000-00002D5C0000}"/>
    <cellStyle name="Normal 2 3 3 5 6" xfId="23903" xr:uid="{00000000-0005-0000-0000-00002E5C0000}"/>
    <cellStyle name="Normal 2 3 3 5 6 2" xfId="23904" xr:uid="{00000000-0005-0000-0000-00002F5C0000}"/>
    <cellStyle name="Normal 2 3 3 5 7" xfId="23905" xr:uid="{00000000-0005-0000-0000-0000305C0000}"/>
    <cellStyle name="Normal 2 3 3 5 7 2" xfId="23906" xr:uid="{00000000-0005-0000-0000-0000315C0000}"/>
    <cellStyle name="Normal 2 3 3 5 8" xfId="23907" xr:uid="{00000000-0005-0000-0000-0000325C0000}"/>
    <cellStyle name="Normal 2 3 3 5 8 2" xfId="23908" xr:uid="{00000000-0005-0000-0000-0000335C0000}"/>
    <cellStyle name="Normal 2 3 3 5 9" xfId="23909" xr:uid="{00000000-0005-0000-0000-0000345C0000}"/>
    <cellStyle name="Normal 2 3 3 5 9 2" xfId="23910" xr:uid="{00000000-0005-0000-0000-0000355C0000}"/>
    <cellStyle name="Normal 2 3 3 6" xfId="712" xr:uid="{00000000-0005-0000-0000-0000365C0000}"/>
    <cellStyle name="Normal 2 3 3 6 2" xfId="713" xr:uid="{00000000-0005-0000-0000-0000375C0000}"/>
    <cellStyle name="Normal 2 3 3 6 2 10" xfId="23911" xr:uid="{00000000-0005-0000-0000-0000385C0000}"/>
    <cellStyle name="Normal 2 3 3 6 2 10 2" xfId="23912" xr:uid="{00000000-0005-0000-0000-0000395C0000}"/>
    <cellStyle name="Normal 2 3 3 6 2 11" xfId="23913" xr:uid="{00000000-0005-0000-0000-00003A5C0000}"/>
    <cellStyle name="Normal 2 3 3 6 2 11 2" xfId="23914" xr:uid="{00000000-0005-0000-0000-00003B5C0000}"/>
    <cellStyle name="Normal 2 3 3 6 2 12" xfId="23915" xr:uid="{00000000-0005-0000-0000-00003C5C0000}"/>
    <cellStyle name="Normal 2 3 3 6 2 12 2" xfId="23916" xr:uid="{00000000-0005-0000-0000-00003D5C0000}"/>
    <cellStyle name="Normal 2 3 3 6 2 13" xfId="23917" xr:uid="{00000000-0005-0000-0000-00003E5C0000}"/>
    <cellStyle name="Normal 2 3 3 6 2 2" xfId="23918" xr:uid="{00000000-0005-0000-0000-00003F5C0000}"/>
    <cellStyle name="Normal 2 3 3 6 2 2 10" xfId="23919" xr:uid="{00000000-0005-0000-0000-0000405C0000}"/>
    <cellStyle name="Normal 2 3 3 6 2 2 10 2" xfId="23920" xr:uid="{00000000-0005-0000-0000-0000415C0000}"/>
    <cellStyle name="Normal 2 3 3 6 2 2 11" xfId="23921" xr:uid="{00000000-0005-0000-0000-0000425C0000}"/>
    <cellStyle name="Normal 2 3 3 6 2 2 11 2" xfId="23922" xr:uid="{00000000-0005-0000-0000-0000435C0000}"/>
    <cellStyle name="Normal 2 3 3 6 2 2 12" xfId="23923" xr:uid="{00000000-0005-0000-0000-0000445C0000}"/>
    <cellStyle name="Normal 2 3 3 6 2 2 2" xfId="23924" xr:uid="{00000000-0005-0000-0000-0000455C0000}"/>
    <cellStyle name="Normal 2 3 3 6 2 2 2 10" xfId="23925" xr:uid="{00000000-0005-0000-0000-0000465C0000}"/>
    <cellStyle name="Normal 2 3 3 6 2 2 2 10 2" xfId="23926" xr:uid="{00000000-0005-0000-0000-0000475C0000}"/>
    <cellStyle name="Normal 2 3 3 6 2 2 2 11" xfId="23927" xr:uid="{00000000-0005-0000-0000-0000485C0000}"/>
    <cellStyle name="Normal 2 3 3 6 2 2 2 2" xfId="23928" xr:uid="{00000000-0005-0000-0000-0000495C0000}"/>
    <cellStyle name="Normal 2 3 3 6 2 2 2 2 2" xfId="23929" xr:uid="{00000000-0005-0000-0000-00004A5C0000}"/>
    <cellStyle name="Normal 2 3 3 6 2 2 2 3" xfId="23930" xr:uid="{00000000-0005-0000-0000-00004B5C0000}"/>
    <cellStyle name="Normal 2 3 3 6 2 2 2 3 2" xfId="23931" xr:uid="{00000000-0005-0000-0000-00004C5C0000}"/>
    <cellStyle name="Normal 2 3 3 6 2 2 2 4" xfId="23932" xr:uid="{00000000-0005-0000-0000-00004D5C0000}"/>
    <cellStyle name="Normal 2 3 3 6 2 2 2 4 2" xfId="23933" xr:uid="{00000000-0005-0000-0000-00004E5C0000}"/>
    <cellStyle name="Normal 2 3 3 6 2 2 2 5" xfId="23934" xr:uid="{00000000-0005-0000-0000-00004F5C0000}"/>
    <cellStyle name="Normal 2 3 3 6 2 2 2 5 2" xfId="23935" xr:uid="{00000000-0005-0000-0000-0000505C0000}"/>
    <cellStyle name="Normal 2 3 3 6 2 2 2 6" xfId="23936" xr:uid="{00000000-0005-0000-0000-0000515C0000}"/>
    <cellStyle name="Normal 2 3 3 6 2 2 2 6 2" xfId="23937" xr:uid="{00000000-0005-0000-0000-0000525C0000}"/>
    <cellStyle name="Normal 2 3 3 6 2 2 2 7" xfId="23938" xr:uid="{00000000-0005-0000-0000-0000535C0000}"/>
    <cellStyle name="Normal 2 3 3 6 2 2 2 7 2" xfId="23939" xr:uid="{00000000-0005-0000-0000-0000545C0000}"/>
    <cellStyle name="Normal 2 3 3 6 2 2 2 8" xfId="23940" xr:uid="{00000000-0005-0000-0000-0000555C0000}"/>
    <cellStyle name="Normal 2 3 3 6 2 2 2 8 2" xfId="23941" xr:uid="{00000000-0005-0000-0000-0000565C0000}"/>
    <cellStyle name="Normal 2 3 3 6 2 2 2 9" xfId="23942" xr:uid="{00000000-0005-0000-0000-0000575C0000}"/>
    <cellStyle name="Normal 2 3 3 6 2 2 2 9 2" xfId="23943" xr:uid="{00000000-0005-0000-0000-0000585C0000}"/>
    <cellStyle name="Normal 2 3 3 6 2 2 3" xfId="23944" xr:uid="{00000000-0005-0000-0000-0000595C0000}"/>
    <cellStyle name="Normal 2 3 3 6 2 2 3 2" xfId="23945" xr:uid="{00000000-0005-0000-0000-00005A5C0000}"/>
    <cellStyle name="Normal 2 3 3 6 2 2 4" xfId="23946" xr:uid="{00000000-0005-0000-0000-00005B5C0000}"/>
    <cellStyle name="Normal 2 3 3 6 2 2 4 2" xfId="23947" xr:uid="{00000000-0005-0000-0000-00005C5C0000}"/>
    <cellStyle name="Normal 2 3 3 6 2 2 5" xfId="23948" xr:uid="{00000000-0005-0000-0000-00005D5C0000}"/>
    <cellStyle name="Normal 2 3 3 6 2 2 5 2" xfId="23949" xr:uid="{00000000-0005-0000-0000-00005E5C0000}"/>
    <cellStyle name="Normal 2 3 3 6 2 2 6" xfId="23950" xr:uid="{00000000-0005-0000-0000-00005F5C0000}"/>
    <cellStyle name="Normal 2 3 3 6 2 2 6 2" xfId="23951" xr:uid="{00000000-0005-0000-0000-0000605C0000}"/>
    <cellStyle name="Normal 2 3 3 6 2 2 7" xfId="23952" xr:uid="{00000000-0005-0000-0000-0000615C0000}"/>
    <cellStyle name="Normal 2 3 3 6 2 2 7 2" xfId="23953" xr:uid="{00000000-0005-0000-0000-0000625C0000}"/>
    <cellStyle name="Normal 2 3 3 6 2 2 8" xfId="23954" xr:uid="{00000000-0005-0000-0000-0000635C0000}"/>
    <cellStyle name="Normal 2 3 3 6 2 2 8 2" xfId="23955" xr:uid="{00000000-0005-0000-0000-0000645C0000}"/>
    <cellStyle name="Normal 2 3 3 6 2 2 9" xfId="23956" xr:uid="{00000000-0005-0000-0000-0000655C0000}"/>
    <cellStyle name="Normal 2 3 3 6 2 2 9 2" xfId="23957" xr:uid="{00000000-0005-0000-0000-0000665C0000}"/>
    <cellStyle name="Normal 2 3 3 6 2 3" xfId="23958" xr:uid="{00000000-0005-0000-0000-0000675C0000}"/>
    <cellStyle name="Normal 2 3 3 6 2 3 10" xfId="23959" xr:uid="{00000000-0005-0000-0000-0000685C0000}"/>
    <cellStyle name="Normal 2 3 3 6 2 3 10 2" xfId="23960" xr:uid="{00000000-0005-0000-0000-0000695C0000}"/>
    <cellStyle name="Normal 2 3 3 6 2 3 11" xfId="23961" xr:uid="{00000000-0005-0000-0000-00006A5C0000}"/>
    <cellStyle name="Normal 2 3 3 6 2 3 2" xfId="23962" xr:uid="{00000000-0005-0000-0000-00006B5C0000}"/>
    <cellStyle name="Normal 2 3 3 6 2 3 2 2" xfId="23963" xr:uid="{00000000-0005-0000-0000-00006C5C0000}"/>
    <cellStyle name="Normal 2 3 3 6 2 3 3" xfId="23964" xr:uid="{00000000-0005-0000-0000-00006D5C0000}"/>
    <cellStyle name="Normal 2 3 3 6 2 3 3 2" xfId="23965" xr:uid="{00000000-0005-0000-0000-00006E5C0000}"/>
    <cellStyle name="Normal 2 3 3 6 2 3 4" xfId="23966" xr:uid="{00000000-0005-0000-0000-00006F5C0000}"/>
    <cellStyle name="Normal 2 3 3 6 2 3 4 2" xfId="23967" xr:uid="{00000000-0005-0000-0000-0000705C0000}"/>
    <cellStyle name="Normal 2 3 3 6 2 3 5" xfId="23968" xr:uid="{00000000-0005-0000-0000-0000715C0000}"/>
    <cellStyle name="Normal 2 3 3 6 2 3 5 2" xfId="23969" xr:uid="{00000000-0005-0000-0000-0000725C0000}"/>
    <cellStyle name="Normal 2 3 3 6 2 3 6" xfId="23970" xr:uid="{00000000-0005-0000-0000-0000735C0000}"/>
    <cellStyle name="Normal 2 3 3 6 2 3 6 2" xfId="23971" xr:uid="{00000000-0005-0000-0000-0000745C0000}"/>
    <cellStyle name="Normal 2 3 3 6 2 3 7" xfId="23972" xr:uid="{00000000-0005-0000-0000-0000755C0000}"/>
    <cellStyle name="Normal 2 3 3 6 2 3 7 2" xfId="23973" xr:uid="{00000000-0005-0000-0000-0000765C0000}"/>
    <cellStyle name="Normal 2 3 3 6 2 3 8" xfId="23974" xr:uid="{00000000-0005-0000-0000-0000775C0000}"/>
    <cellStyle name="Normal 2 3 3 6 2 3 8 2" xfId="23975" xr:uid="{00000000-0005-0000-0000-0000785C0000}"/>
    <cellStyle name="Normal 2 3 3 6 2 3 9" xfId="23976" xr:uid="{00000000-0005-0000-0000-0000795C0000}"/>
    <cellStyle name="Normal 2 3 3 6 2 3 9 2" xfId="23977" xr:uid="{00000000-0005-0000-0000-00007A5C0000}"/>
    <cellStyle name="Normal 2 3 3 6 2 4" xfId="23978" xr:uid="{00000000-0005-0000-0000-00007B5C0000}"/>
    <cellStyle name="Normal 2 3 3 6 2 4 2" xfId="23979" xr:uid="{00000000-0005-0000-0000-00007C5C0000}"/>
    <cellStyle name="Normal 2 3 3 6 2 5" xfId="23980" xr:uid="{00000000-0005-0000-0000-00007D5C0000}"/>
    <cellStyle name="Normal 2 3 3 6 2 5 2" xfId="23981" xr:uid="{00000000-0005-0000-0000-00007E5C0000}"/>
    <cellStyle name="Normal 2 3 3 6 2 6" xfId="23982" xr:uid="{00000000-0005-0000-0000-00007F5C0000}"/>
    <cellStyle name="Normal 2 3 3 6 2 6 2" xfId="23983" xr:uid="{00000000-0005-0000-0000-0000805C0000}"/>
    <cellStyle name="Normal 2 3 3 6 2 7" xfId="23984" xr:uid="{00000000-0005-0000-0000-0000815C0000}"/>
    <cellStyle name="Normal 2 3 3 6 2 7 2" xfId="23985" xr:uid="{00000000-0005-0000-0000-0000825C0000}"/>
    <cellStyle name="Normal 2 3 3 6 2 8" xfId="23986" xr:uid="{00000000-0005-0000-0000-0000835C0000}"/>
    <cellStyle name="Normal 2 3 3 6 2 8 2" xfId="23987" xr:uid="{00000000-0005-0000-0000-0000845C0000}"/>
    <cellStyle name="Normal 2 3 3 6 2 9" xfId="23988" xr:uid="{00000000-0005-0000-0000-0000855C0000}"/>
    <cellStyle name="Normal 2 3 3 6 2 9 2" xfId="23989" xr:uid="{00000000-0005-0000-0000-0000865C0000}"/>
    <cellStyle name="Normal 2 3 3 6 3" xfId="714" xr:uid="{00000000-0005-0000-0000-0000875C0000}"/>
    <cellStyle name="Normal 2 3 3 6 3 10" xfId="23990" xr:uid="{00000000-0005-0000-0000-0000885C0000}"/>
    <cellStyle name="Normal 2 3 3 6 3 10 2" xfId="23991" xr:uid="{00000000-0005-0000-0000-0000895C0000}"/>
    <cellStyle name="Normal 2 3 3 6 3 11" xfId="23992" xr:uid="{00000000-0005-0000-0000-00008A5C0000}"/>
    <cellStyle name="Normal 2 3 3 6 3 11 2" xfId="23993" xr:uid="{00000000-0005-0000-0000-00008B5C0000}"/>
    <cellStyle name="Normal 2 3 3 6 3 12" xfId="23994" xr:uid="{00000000-0005-0000-0000-00008C5C0000}"/>
    <cellStyle name="Normal 2 3 3 6 3 12 2" xfId="23995" xr:uid="{00000000-0005-0000-0000-00008D5C0000}"/>
    <cellStyle name="Normal 2 3 3 6 3 13" xfId="23996" xr:uid="{00000000-0005-0000-0000-00008E5C0000}"/>
    <cellStyle name="Normal 2 3 3 6 3 2" xfId="23997" xr:uid="{00000000-0005-0000-0000-00008F5C0000}"/>
    <cellStyle name="Normal 2 3 3 6 3 2 10" xfId="23998" xr:uid="{00000000-0005-0000-0000-0000905C0000}"/>
    <cellStyle name="Normal 2 3 3 6 3 2 10 2" xfId="23999" xr:uid="{00000000-0005-0000-0000-0000915C0000}"/>
    <cellStyle name="Normal 2 3 3 6 3 2 11" xfId="24000" xr:uid="{00000000-0005-0000-0000-0000925C0000}"/>
    <cellStyle name="Normal 2 3 3 6 3 2 11 2" xfId="24001" xr:uid="{00000000-0005-0000-0000-0000935C0000}"/>
    <cellStyle name="Normal 2 3 3 6 3 2 12" xfId="24002" xr:uid="{00000000-0005-0000-0000-0000945C0000}"/>
    <cellStyle name="Normal 2 3 3 6 3 2 2" xfId="24003" xr:uid="{00000000-0005-0000-0000-0000955C0000}"/>
    <cellStyle name="Normal 2 3 3 6 3 2 2 10" xfId="24004" xr:uid="{00000000-0005-0000-0000-0000965C0000}"/>
    <cellStyle name="Normal 2 3 3 6 3 2 2 10 2" xfId="24005" xr:uid="{00000000-0005-0000-0000-0000975C0000}"/>
    <cellStyle name="Normal 2 3 3 6 3 2 2 11" xfId="24006" xr:uid="{00000000-0005-0000-0000-0000985C0000}"/>
    <cellStyle name="Normal 2 3 3 6 3 2 2 2" xfId="24007" xr:uid="{00000000-0005-0000-0000-0000995C0000}"/>
    <cellStyle name="Normal 2 3 3 6 3 2 2 2 2" xfId="24008" xr:uid="{00000000-0005-0000-0000-00009A5C0000}"/>
    <cellStyle name="Normal 2 3 3 6 3 2 2 3" xfId="24009" xr:uid="{00000000-0005-0000-0000-00009B5C0000}"/>
    <cellStyle name="Normal 2 3 3 6 3 2 2 3 2" xfId="24010" xr:uid="{00000000-0005-0000-0000-00009C5C0000}"/>
    <cellStyle name="Normal 2 3 3 6 3 2 2 4" xfId="24011" xr:uid="{00000000-0005-0000-0000-00009D5C0000}"/>
    <cellStyle name="Normal 2 3 3 6 3 2 2 4 2" xfId="24012" xr:uid="{00000000-0005-0000-0000-00009E5C0000}"/>
    <cellStyle name="Normal 2 3 3 6 3 2 2 5" xfId="24013" xr:uid="{00000000-0005-0000-0000-00009F5C0000}"/>
    <cellStyle name="Normal 2 3 3 6 3 2 2 5 2" xfId="24014" xr:uid="{00000000-0005-0000-0000-0000A05C0000}"/>
    <cellStyle name="Normal 2 3 3 6 3 2 2 6" xfId="24015" xr:uid="{00000000-0005-0000-0000-0000A15C0000}"/>
    <cellStyle name="Normal 2 3 3 6 3 2 2 6 2" xfId="24016" xr:uid="{00000000-0005-0000-0000-0000A25C0000}"/>
    <cellStyle name="Normal 2 3 3 6 3 2 2 7" xfId="24017" xr:uid="{00000000-0005-0000-0000-0000A35C0000}"/>
    <cellStyle name="Normal 2 3 3 6 3 2 2 7 2" xfId="24018" xr:uid="{00000000-0005-0000-0000-0000A45C0000}"/>
    <cellStyle name="Normal 2 3 3 6 3 2 2 8" xfId="24019" xr:uid="{00000000-0005-0000-0000-0000A55C0000}"/>
    <cellStyle name="Normal 2 3 3 6 3 2 2 8 2" xfId="24020" xr:uid="{00000000-0005-0000-0000-0000A65C0000}"/>
    <cellStyle name="Normal 2 3 3 6 3 2 2 9" xfId="24021" xr:uid="{00000000-0005-0000-0000-0000A75C0000}"/>
    <cellStyle name="Normal 2 3 3 6 3 2 2 9 2" xfId="24022" xr:uid="{00000000-0005-0000-0000-0000A85C0000}"/>
    <cellStyle name="Normal 2 3 3 6 3 2 3" xfId="24023" xr:uid="{00000000-0005-0000-0000-0000A95C0000}"/>
    <cellStyle name="Normal 2 3 3 6 3 2 3 2" xfId="24024" xr:uid="{00000000-0005-0000-0000-0000AA5C0000}"/>
    <cellStyle name="Normal 2 3 3 6 3 2 4" xfId="24025" xr:uid="{00000000-0005-0000-0000-0000AB5C0000}"/>
    <cellStyle name="Normal 2 3 3 6 3 2 4 2" xfId="24026" xr:uid="{00000000-0005-0000-0000-0000AC5C0000}"/>
    <cellStyle name="Normal 2 3 3 6 3 2 5" xfId="24027" xr:uid="{00000000-0005-0000-0000-0000AD5C0000}"/>
    <cellStyle name="Normal 2 3 3 6 3 2 5 2" xfId="24028" xr:uid="{00000000-0005-0000-0000-0000AE5C0000}"/>
    <cellStyle name="Normal 2 3 3 6 3 2 6" xfId="24029" xr:uid="{00000000-0005-0000-0000-0000AF5C0000}"/>
    <cellStyle name="Normal 2 3 3 6 3 2 6 2" xfId="24030" xr:uid="{00000000-0005-0000-0000-0000B05C0000}"/>
    <cellStyle name="Normal 2 3 3 6 3 2 7" xfId="24031" xr:uid="{00000000-0005-0000-0000-0000B15C0000}"/>
    <cellStyle name="Normal 2 3 3 6 3 2 7 2" xfId="24032" xr:uid="{00000000-0005-0000-0000-0000B25C0000}"/>
    <cellStyle name="Normal 2 3 3 6 3 2 8" xfId="24033" xr:uid="{00000000-0005-0000-0000-0000B35C0000}"/>
    <cellStyle name="Normal 2 3 3 6 3 2 8 2" xfId="24034" xr:uid="{00000000-0005-0000-0000-0000B45C0000}"/>
    <cellStyle name="Normal 2 3 3 6 3 2 9" xfId="24035" xr:uid="{00000000-0005-0000-0000-0000B55C0000}"/>
    <cellStyle name="Normal 2 3 3 6 3 2 9 2" xfId="24036" xr:uid="{00000000-0005-0000-0000-0000B65C0000}"/>
    <cellStyle name="Normal 2 3 3 6 3 3" xfId="24037" xr:uid="{00000000-0005-0000-0000-0000B75C0000}"/>
    <cellStyle name="Normal 2 3 3 6 3 3 10" xfId="24038" xr:uid="{00000000-0005-0000-0000-0000B85C0000}"/>
    <cellStyle name="Normal 2 3 3 6 3 3 10 2" xfId="24039" xr:uid="{00000000-0005-0000-0000-0000B95C0000}"/>
    <cellStyle name="Normal 2 3 3 6 3 3 11" xfId="24040" xr:uid="{00000000-0005-0000-0000-0000BA5C0000}"/>
    <cellStyle name="Normal 2 3 3 6 3 3 2" xfId="24041" xr:uid="{00000000-0005-0000-0000-0000BB5C0000}"/>
    <cellStyle name="Normal 2 3 3 6 3 3 2 2" xfId="24042" xr:uid="{00000000-0005-0000-0000-0000BC5C0000}"/>
    <cellStyle name="Normal 2 3 3 6 3 3 3" xfId="24043" xr:uid="{00000000-0005-0000-0000-0000BD5C0000}"/>
    <cellStyle name="Normal 2 3 3 6 3 3 3 2" xfId="24044" xr:uid="{00000000-0005-0000-0000-0000BE5C0000}"/>
    <cellStyle name="Normal 2 3 3 6 3 3 4" xfId="24045" xr:uid="{00000000-0005-0000-0000-0000BF5C0000}"/>
    <cellStyle name="Normal 2 3 3 6 3 3 4 2" xfId="24046" xr:uid="{00000000-0005-0000-0000-0000C05C0000}"/>
    <cellStyle name="Normal 2 3 3 6 3 3 5" xfId="24047" xr:uid="{00000000-0005-0000-0000-0000C15C0000}"/>
    <cellStyle name="Normal 2 3 3 6 3 3 5 2" xfId="24048" xr:uid="{00000000-0005-0000-0000-0000C25C0000}"/>
    <cellStyle name="Normal 2 3 3 6 3 3 6" xfId="24049" xr:uid="{00000000-0005-0000-0000-0000C35C0000}"/>
    <cellStyle name="Normal 2 3 3 6 3 3 6 2" xfId="24050" xr:uid="{00000000-0005-0000-0000-0000C45C0000}"/>
    <cellStyle name="Normal 2 3 3 6 3 3 7" xfId="24051" xr:uid="{00000000-0005-0000-0000-0000C55C0000}"/>
    <cellStyle name="Normal 2 3 3 6 3 3 7 2" xfId="24052" xr:uid="{00000000-0005-0000-0000-0000C65C0000}"/>
    <cellStyle name="Normal 2 3 3 6 3 3 8" xfId="24053" xr:uid="{00000000-0005-0000-0000-0000C75C0000}"/>
    <cellStyle name="Normal 2 3 3 6 3 3 8 2" xfId="24054" xr:uid="{00000000-0005-0000-0000-0000C85C0000}"/>
    <cellStyle name="Normal 2 3 3 6 3 3 9" xfId="24055" xr:uid="{00000000-0005-0000-0000-0000C95C0000}"/>
    <cellStyle name="Normal 2 3 3 6 3 3 9 2" xfId="24056" xr:uid="{00000000-0005-0000-0000-0000CA5C0000}"/>
    <cellStyle name="Normal 2 3 3 6 3 4" xfId="24057" xr:uid="{00000000-0005-0000-0000-0000CB5C0000}"/>
    <cellStyle name="Normal 2 3 3 6 3 4 2" xfId="24058" xr:uid="{00000000-0005-0000-0000-0000CC5C0000}"/>
    <cellStyle name="Normal 2 3 3 6 3 5" xfId="24059" xr:uid="{00000000-0005-0000-0000-0000CD5C0000}"/>
    <cellStyle name="Normal 2 3 3 6 3 5 2" xfId="24060" xr:uid="{00000000-0005-0000-0000-0000CE5C0000}"/>
    <cellStyle name="Normal 2 3 3 6 3 6" xfId="24061" xr:uid="{00000000-0005-0000-0000-0000CF5C0000}"/>
    <cellStyle name="Normal 2 3 3 6 3 6 2" xfId="24062" xr:uid="{00000000-0005-0000-0000-0000D05C0000}"/>
    <cellStyle name="Normal 2 3 3 6 3 7" xfId="24063" xr:uid="{00000000-0005-0000-0000-0000D15C0000}"/>
    <cellStyle name="Normal 2 3 3 6 3 7 2" xfId="24064" xr:uid="{00000000-0005-0000-0000-0000D25C0000}"/>
    <cellStyle name="Normal 2 3 3 6 3 8" xfId="24065" xr:uid="{00000000-0005-0000-0000-0000D35C0000}"/>
    <cellStyle name="Normal 2 3 3 6 3 8 2" xfId="24066" xr:uid="{00000000-0005-0000-0000-0000D45C0000}"/>
    <cellStyle name="Normal 2 3 3 6 3 9" xfId="24067" xr:uid="{00000000-0005-0000-0000-0000D55C0000}"/>
    <cellStyle name="Normal 2 3 3 6 3 9 2" xfId="24068" xr:uid="{00000000-0005-0000-0000-0000D65C0000}"/>
    <cellStyle name="Normal 2 3 3 6 4" xfId="715" xr:uid="{00000000-0005-0000-0000-0000D75C0000}"/>
    <cellStyle name="Normal 2 3 3 6 4 10" xfId="24069" xr:uid="{00000000-0005-0000-0000-0000D85C0000}"/>
    <cellStyle name="Normal 2 3 3 6 4 10 2" xfId="24070" xr:uid="{00000000-0005-0000-0000-0000D95C0000}"/>
    <cellStyle name="Normal 2 3 3 6 4 11" xfId="24071" xr:uid="{00000000-0005-0000-0000-0000DA5C0000}"/>
    <cellStyle name="Normal 2 3 3 6 4 11 2" xfId="24072" xr:uid="{00000000-0005-0000-0000-0000DB5C0000}"/>
    <cellStyle name="Normal 2 3 3 6 4 12" xfId="24073" xr:uid="{00000000-0005-0000-0000-0000DC5C0000}"/>
    <cellStyle name="Normal 2 3 3 6 4 12 2" xfId="24074" xr:uid="{00000000-0005-0000-0000-0000DD5C0000}"/>
    <cellStyle name="Normal 2 3 3 6 4 13" xfId="24075" xr:uid="{00000000-0005-0000-0000-0000DE5C0000}"/>
    <cellStyle name="Normal 2 3 3 6 4 2" xfId="24076" xr:uid="{00000000-0005-0000-0000-0000DF5C0000}"/>
    <cellStyle name="Normal 2 3 3 6 4 2 10" xfId="24077" xr:uid="{00000000-0005-0000-0000-0000E05C0000}"/>
    <cellStyle name="Normal 2 3 3 6 4 2 10 2" xfId="24078" xr:uid="{00000000-0005-0000-0000-0000E15C0000}"/>
    <cellStyle name="Normal 2 3 3 6 4 2 11" xfId="24079" xr:uid="{00000000-0005-0000-0000-0000E25C0000}"/>
    <cellStyle name="Normal 2 3 3 6 4 2 11 2" xfId="24080" xr:uid="{00000000-0005-0000-0000-0000E35C0000}"/>
    <cellStyle name="Normal 2 3 3 6 4 2 12" xfId="24081" xr:uid="{00000000-0005-0000-0000-0000E45C0000}"/>
    <cellStyle name="Normal 2 3 3 6 4 2 2" xfId="24082" xr:uid="{00000000-0005-0000-0000-0000E55C0000}"/>
    <cellStyle name="Normal 2 3 3 6 4 2 2 10" xfId="24083" xr:uid="{00000000-0005-0000-0000-0000E65C0000}"/>
    <cellStyle name="Normal 2 3 3 6 4 2 2 10 2" xfId="24084" xr:uid="{00000000-0005-0000-0000-0000E75C0000}"/>
    <cellStyle name="Normal 2 3 3 6 4 2 2 11" xfId="24085" xr:uid="{00000000-0005-0000-0000-0000E85C0000}"/>
    <cellStyle name="Normal 2 3 3 6 4 2 2 2" xfId="24086" xr:uid="{00000000-0005-0000-0000-0000E95C0000}"/>
    <cellStyle name="Normal 2 3 3 6 4 2 2 2 2" xfId="24087" xr:uid="{00000000-0005-0000-0000-0000EA5C0000}"/>
    <cellStyle name="Normal 2 3 3 6 4 2 2 3" xfId="24088" xr:uid="{00000000-0005-0000-0000-0000EB5C0000}"/>
    <cellStyle name="Normal 2 3 3 6 4 2 2 3 2" xfId="24089" xr:uid="{00000000-0005-0000-0000-0000EC5C0000}"/>
    <cellStyle name="Normal 2 3 3 6 4 2 2 4" xfId="24090" xr:uid="{00000000-0005-0000-0000-0000ED5C0000}"/>
    <cellStyle name="Normal 2 3 3 6 4 2 2 4 2" xfId="24091" xr:uid="{00000000-0005-0000-0000-0000EE5C0000}"/>
    <cellStyle name="Normal 2 3 3 6 4 2 2 5" xfId="24092" xr:uid="{00000000-0005-0000-0000-0000EF5C0000}"/>
    <cellStyle name="Normal 2 3 3 6 4 2 2 5 2" xfId="24093" xr:uid="{00000000-0005-0000-0000-0000F05C0000}"/>
    <cellStyle name="Normal 2 3 3 6 4 2 2 6" xfId="24094" xr:uid="{00000000-0005-0000-0000-0000F15C0000}"/>
    <cellStyle name="Normal 2 3 3 6 4 2 2 6 2" xfId="24095" xr:uid="{00000000-0005-0000-0000-0000F25C0000}"/>
    <cellStyle name="Normal 2 3 3 6 4 2 2 7" xfId="24096" xr:uid="{00000000-0005-0000-0000-0000F35C0000}"/>
    <cellStyle name="Normal 2 3 3 6 4 2 2 7 2" xfId="24097" xr:uid="{00000000-0005-0000-0000-0000F45C0000}"/>
    <cellStyle name="Normal 2 3 3 6 4 2 2 8" xfId="24098" xr:uid="{00000000-0005-0000-0000-0000F55C0000}"/>
    <cellStyle name="Normal 2 3 3 6 4 2 2 8 2" xfId="24099" xr:uid="{00000000-0005-0000-0000-0000F65C0000}"/>
    <cellStyle name="Normal 2 3 3 6 4 2 2 9" xfId="24100" xr:uid="{00000000-0005-0000-0000-0000F75C0000}"/>
    <cellStyle name="Normal 2 3 3 6 4 2 2 9 2" xfId="24101" xr:uid="{00000000-0005-0000-0000-0000F85C0000}"/>
    <cellStyle name="Normal 2 3 3 6 4 2 3" xfId="24102" xr:uid="{00000000-0005-0000-0000-0000F95C0000}"/>
    <cellStyle name="Normal 2 3 3 6 4 2 3 2" xfId="24103" xr:uid="{00000000-0005-0000-0000-0000FA5C0000}"/>
    <cellStyle name="Normal 2 3 3 6 4 2 4" xfId="24104" xr:uid="{00000000-0005-0000-0000-0000FB5C0000}"/>
    <cellStyle name="Normal 2 3 3 6 4 2 4 2" xfId="24105" xr:uid="{00000000-0005-0000-0000-0000FC5C0000}"/>
    <cellStyle name="Normal 2 3 3 6 4 2 5" xfId="24106" xr:uid="{00000000-0005-0000-0000-0000FD5C0000}"/>
    <cellStyle name="Normal 2 3 3 6 4 2 5 2" xfId="24107" xr:uid="{00000000-0005-0000-0000-0000FE5C0000}"/>
    <cellStyle name="Normal 2 3 3 6 4 2 6" xfId="24108" xr:uid="{00000000-0005-0000-0000-0000FF5C0000}"/>
    <cellStyle name="Normal 2 3 3 6 4 2 6 2" xfId="24109" xr:uid="{00000000-0005-0000-0000-0000005D0000}"/>
    <cellStyle name="Normal 2 3 3 6 4 2 7" xfId="24110" xr:uid="{00000000-0005-0000-0000-0000015D0000}"/>
    <cellStyle name="Normal 2 3 3 6 4 2 7 2" xfId="24111" xr:uid="{00000000-0005-0000-0000-0000025D0000}"/>
    <cellStyle name="Normal 2 3 3 6 4 2 8" xfId="24112" xr:uid="{00000000-0005-0000-0000-0000035D0000}"/>
    <cellStyle name="Normal 2 3 3 6 4 2 8 2" xfId="24113" xr:uid="{00000000-0005-0000-0000-0000045D0000}"/>
    <cellStyle name="Normal 2 3 3 6 4 2 9" xfId="24114" xr:uid="{00000000-0005-0000-0000-0000055D0000}"/>
    <cellStyle name="Normal 2 3 3 6 4 2 9 2" xfId="24115" xr:uid="{00000000-0005-0000-0000-0000065D0000}"/>
    <cellStyle name="Normal 2 3 3 6 4 3" xfId="24116" xr:uid="{00000000-0005-0000-0000-0000075D0000}"/>
    <cellStyle name="Normal 2 3 3 6 4 3 10" xfId="24117" xr:uid="{00000000-0005-0000-0000-0000085D0000}"/>
    <cellStyle name="Normal 2 3 3 6 4 3 10 2" xfId="24118" xr:uid="{00000000-0005-0000-0000-0000095D0000}"/>
    <cellStyle name="Normal 2 3 3 6 4 3 11" xfId="24119" xr:uid="{00000000-0005-0000-0000-00000A5D0000}"/>
    <cellStyle name="Normal 2 3 3 6 4 3 2" xfId="24120" xr:uid="{00000000-0005-0000-0000-00000B5D0000}"/>
    <cellStyle name="Normal 2 3 3 6 4 3 2 2" xfId="24121" xr:uid="{00000000-0005-0000-0000-00000C5D0000}"/>
    <cellStyle name="Normal 2 3 3 6 4 3 3" xfId="24122" xr:uid="{00000000-0005-0000-0000-00000D5D0000}"/>
    <cellStyle name="Normal 2 3 3 6 4 3 3 2" xfId="24123" xr:uid="{00000000-0005-0000-0000-00000E5D0000}"/>
    <cellStyle name="Normal 2 3 3 6 4 3 4" xfId="24124" xr:uid="{00000000-0005-0000-0000-00000F5D0000}"/>
    <cellStyle name="Normal 2 3 3 6 4 3 4 2" xfId="24125" xr:uid="{00000000-0005-0000-0000-0000105D0000}"/>
    <cellStyle name="Normal 2 3 3 6 4 3 5" xfId="24126" xr:uid="{00000000-0005-0000-0000-0000115D0000}"/>
    <cellStyle name="Normal 2 3 3 6 4 3 5 2" xfId="24127" xr:uid="{00000000-0005-0000-0000-0000125D0000}"/>
    <cellStyle name="Normal 2 3 3 6 4 3 6" xfId="24128" xr:uid="{00000000-0005-0000-0000-0000135D0000}"/>
    <cellStyle name="Normal 2 3 3 6 4 3 6 2" xfId="24129" xr:uid="{00000000-0005-0000-0000-0000145D0000}"/>
    <cellStyle name="Normal 2 3 3 6 4 3 7" xfId="24130" xr:uid="{00000000-0005-0000-0000-0000155D0000}"/>
    <cellStyle name="Normal 2 3 3 6 4 3 7 2" xfId="24131" xr:uid="{00000000-0005-0000-0000-0000165D0000}"/>
    <cellStyle name="Normal 2 3 3 6 4 3 8" xfId="24132" xr:uid="{00000000-0005-0000-0000-0000175D0000}"/>
    <cellStyle name="Normal 2 3 3 6 4 3 8 2" xfId="24133" xr:uid="{00000000-0005-0000-0000-0000185D0000}"/>
    <cellStyle name="Normal 2 3 3 6 4 3 9" xfId="24134" xr:uid="{00000000-0005-0000-0000-0000195D0000}"/>
    <cellStyle name="Normal 2 3 3 6 4 3 9 2" xfId="24135" xr:uid="{00000000-0005-0000-0000-00001A5D0000}"/>
    <cellStyle name="Normal 2 3 3 6 4 4" xfId="24136" xr:uid="{00000000-0005-0000-0000-00001B5D0000}"/>
    <cellStyle name="Normal 2 3 3 6 4 4 2" xfId="24137" xr:uid="{00000000-0005-0000-0000-00001C5D0000}"/>
    <cellStyle name="Normal 2 3 3 6 4 5" xfId="24138" xr:uid="{00000000-0005-0000-0000-00001D5D0000}"/>
    <cellStyle name="Normal 2 3 3 6 4 5 2" xfId="24139" xr:uid="{00000000-0005-0000-0000-00001E5D0000}"/>
    <cellStyle name="Normal 2 3 3 6 4 6" xfId="24140" xr:uid="{00000000-0005-0000-0000-00001F5D0000}"/>
    <cellStyle name="Normal 2 3 3 6 4 6 2" xfId="24141" xr:uid="{00000000-0005-0000-0000-0000205D0000}"/>
    <cellStyle name="Normal 2 3 3 6 4 7" xfId="24142" xr:uid="{00000000-0005-0000-0000-0000215D0000}"/>
    <cellStyle name="Normal 2 3 3 6 4 7 2" xfId="24143" xr:uid="{00000000-0005-0000-0000-0000225D0000}"/>
    <cellStyle name="Normal 2 3 3 6 4 8" xfId="24144" xr:uid="{00000000-0005-0000-0000-0000235D0000}"/>
    <cellStyle name="Normal 2 3 3 6 4 8 2" xfId="24145" xr:uid="{00000000-0005-0000-0000-0000245D0000}"/>
    <cellStyle name="Normal 2 3 3 6 4 9" xfId="24146" xr:uid="{00000000-0005-0000-0000-0000255D0000}"/>
    <cellStyle name="Normal 2 3 3 6 4 9 2" xfId="24147" xr:uid="{00000000-0005-0000-0000-0000265D0000}"/>
    <cellStyle name="Normal 2 3 3 6 5" xfId="716" xr:uid="{00000000-0005-0000-0000-0000275D0000}"/>
    <cellStyle name="Normal 2 3 3 6 5 10" xfId="24148" xr:uid="{00000000-0005-0000-0000-0000285D0000}"/>
    <cellStyle name="Normal 2 3 3 6 5 10 2" xfId="24149" xr:uid="{00000000-0005-0000-0000-0000295D0000}"/>
    <cellStyle name="Normal 2 3 3 6 5 11" xfId="24150" xr:uid="{00000000-0005-0000-0000-00002A5D0000}"/>
    <cellStyle name="Normal 2 3 3 6 5 11 2" xfId="24151" xr:uid="{00000000-0005-0000-0000-00002B5D0000}"/>
    <cellStyle name="Normal 2 3 3 6 5 12" xfId="24152" xr:uid="{00000000-0005-0000-0000-00002C5D0000}"/>
    <cellStyle name="Normal 2 3 3 6 5 12 2" xfId="24153" xr:uid="{00000000-0005-0000-0000-00002D5D0000}"/>
    <cellStyle name="Normal 2 3 3 6 5 13" xfId="24154" xr:uid="{00000000-0005-0000-0000-00002E5D0000}"/>
    <cellStyle name="Normal 2 3 3 6 5 2" xfId="24155" xr:uid="{00000000-0005-0000-0000-00002F5D0000}"/>
    <cellStyle name="Normal 2 3 3 6 5 2 10" xfId="24156" xr:uid="{00000000-0005-0000-0000-0000305D0000}"/>
    <cellStyle name="Normal 2 3 3 6 5 2 10 2" xfId="24157" xr:uid="{00000000-0005-0000-0000-0000315D0000}"/>
    <cellStyle name="Normal 2 3 3 6 5 2 11" xfId="24158" xr:uid="{00000000-0005-0000-0000-0000325D0000}"/>
    <cellStyle name="Normal 2 3 3 6 5 2 11 2" xfId="24159" xr:uid="{00000000-0005-0000-0000-0000335D0000}"/>
    <cellStyle name="Normal 2 3 3 6 5 2 12" xfId="24160" xr:uid="{00000000-0005-0000-0000-0000345D0000}"/>
    <cellStyle name="Normal 2 3 3 6 5 2 2" xfId="24161" xr:uid="{00000000-0005-0000-0000-0000355D0000}"/>
    <cellStyle name="Normal 2 3 3 6 5 2 2 10" xfId="24162" xr:uid="{00000000-0005-0000-0000-0000365D0000}"/>
    <cellStyle name="Normal 2 3 3 6 5 2 2 10 2" xfId="24163" xr:uid="{00000000-0005-0000-0000-0000375D0000}"/>
    <cellStyle name="Normal 2 3 3 6 5 2 2 11" xfId="24164" xr:uid="{00000000-0005-0000-0000-0000385D0000}"/>
    <cellStyle name="Normal 2 3 3 6 5 2 2 2" xfId="24165" xr:uid="{00000000-0005-0000-0000-0000395D0000}"/>
    <cellStyle name="Normal 2 3 3 6 5 2 2 2 2" xfId="24166" xr:uid="{00000000-0005-0000-0000-00003A5D0000}"/>
    <cellStyle name="Normal 2 3 3 6 5 2 2 3" xfId="24167" xr:uid="{00000000-0005-0000-0000-00003B5D0000}"/>
    <cellStyle name="Normal 2 3 3 6 5 2 2 3 2" xfId="24168" xr:uid="{00000000-0005-0000-0000-00003C5D0000}"/>
    <cellStyle name="Normal 2 3 3 6 5 2 2 4" xfId="24169" xr:uid="{00000000-0005-0000-0000-00003D5D0000}"/>
    <cellStyle name="Normal 2 3 3 6 5 2 2 4 2" xfId="24170" xr:uid="{00000000-0005-0000-0000-00003E5D0000}"/>
    <cellStyle name="Normal 2 3 3 6 5 2 2 5" xfId="24171" xr:uid="{00000000-0005-0000-0000-00003F5D0000}"/>
    <cellStyle name="Normal 2 3 3 6 5 2 2 5 2" xfId="24172" xr:uid="{00000000-0005-0000-0000-0000405D0000}"/>
    <cellStyle name="Normal 2 3 3 6 5 2 2 6" xfId="24173" xr:uid="{00000000-0005-0000-0000-0000415D0000}"/>
    <cellStyle name="Normal 2 3 3 6 5 2 2 6 2" xfId="24174" xr:uid="{00000000-0005-0000-0000-0000425D0000}"/>
    <cellStyle name="Normal 2 3 3 6 5 2 2 7" xfId="24175" xr:uid="{00000000-0005-0000-0000-0000435D0000}"/>
    <cellStyle name="Normal 2 3 3 6 5 2 2 7 2" xfId="24176" xr:uid="{00000000-0005-0000-0000-0000445D0000}"/>
    <cellStyle name="Normal 2 3 3 6 5 2 2 8" xfId="24177" xr:uid="{00000000-0005-0000-0000-0000455D0000}"/>
    <cellStyle name="Normal 2 3 3 6 5 2 2 8 2" xfId="24178" xr:uid="{00000000-0005-0000-0000-0000465D0000}"/>
    <cellStyle name="Normal 2 3 3 6 5 2 2 9" xfId="24179" xr:uid="{00000000-0005-0000-0000-0000475D0000}"/>
    <cellStyle name="Normal 2 3 3 6 5 2 2 9 2" xfId="24180" xr:uid="{00000000-0005-0000-0000-0000485D0000}"/>
    <cellStyle name="Normal 2 3 3 6 5 2 3" xfId="24181" xr:uid="{00000000-0005-0000-0000-0000495D0000}"/>
    <cellStyle name="Normal 2 3 3 6 5 2 3 2" xfId="24182" xr:uid="{00000000-0005-0000-0000-00004A5D0000}"/>
    <cellStyle name="Normal 2 3 3 6 5 2 4" xfId="24183" xr:uid="{00000000-0005-0000-0000-00004B5D0000}"/>
    <cellStyle name="Normal 2 3 3 6 5 2 4 2" xfId="24184" xr:uid="{00000000-0005-0000-0000-00004C5D0000}"/>
    <cellStyle name="Normal 2 3 3 6 5 2 5" xfId="24185" xr:uid="{00000000-0005-0000-0000-00004D5D0000}"/>
    <cellStyle name="Normal 2 3 3 6 5 2 5 2" xfId="24186" xr:uid="{00000000-0005-0000-0000-00004E5D0000}"/>
    <cellStyle name="Normal 2 3 3 6 5 2 6" xfId="24187" xr:uid="{00000000-0005-0000-0000-00004F5D0000}"/>
    <cellStyle name="Normal 2 3 3 6 5 2 6 2" xfId="24188" xr:uid="{00000000-0005-0000-0000-0000505D0000}"/>
    <cellStyle name="Normal 2 3 3 6 5 2 7" xfId="24189" xr:uid="{00000000-0005-0000-0000-0000515D0000}"/>
    <cellStyle name="Normal 2 3 3 6 5 2 7 2" xfId="24190" xr:uid="{00000000-0005-0000-0000-0000525D0000}"/>
    <cellStyle name="Normal 2 3 3 6 5 2 8" xfId="24191" xr:uid="{00000000-0005-0000-0000-0000535D0000}"/>
    <cellStyle name="Normal 2 3 3 6 5 2 8 2" xfId="24192" xr:uid="{00000000-0005-0000-0000-0000545D0000}"/>
    <cellStyle name="Normal 2 3 3 6 5 2 9" xfId="24193" xr:uid="{00000000-0005-0000-0000-0000555D0000}"/>
    <cellStyle name="Normal 2 3 3 6 5 2 9 2" xfId="24194" xr:uid="{00000000-0005-0000-0000-0000565D0000}"/>
    <cellStyle name="Normal 2 3 3 6 5 3" xfId="24195" xr:uid="{00000000-0005-0000-0000-0000575D0000}"/>
    <cellStyle name="Normal 2 3 3 6 5 3 10" xfId="24196" xr:uid="{00000000-0005-0000-0000-0000585D0000}"/>
    <cellStyle name="Normal 2 3 3 6 5 3 10 2" xfId="24197" xr:uid="{00000000-0005-0000-0000-0000595D0000}"/>
    <cellStyle name="Normal 2 3 3 6 5 3 11" xfId="24198" xr:uid="{00000000-0005-0000-0000-00005A5D0000}"/>
    <cellStyle name="Normal 2 3 3 6 5 3 2" xfId="24199" xr:uid="{00000000-0005-0000-0000-00005B5D0000}"/>
    <cellStyle name="Normal 2 3 3 6 5 3 2 2" xfId="24200" xr:uid="{00000000-0005-0000-0000-00005C5D0000}"/>
    <cellStyle name="Normal 2 3 3 6 5 3 3" xfId="24201" xr:uid="{00000000-0005-0000-0000-00005D5D0000}"/>
    <cellStyle name="Normal 2 3 3 6 5 3 3 2" xfId="24202" xr:uid="{00000000-0005-0000-0000-00005E5D0000}"/>
    <cellStyle name="Normal 2 3 3 6 5 3 4" xfId="24203" xr:uid="{00000000-0005-0000-0000-00005F5D0000}"/>
    <cellStyle name="Normal 2 3 3 6 5 3 4 2" xfId="24204" xr:uid="{00000000-0005-0000-0000-0000605D0000}"/>
    <cellStyle name="Normal 2 3 3 6 5 3 5" xfId="24205" xr:uid="{00000000-0005-0000-0000-0000615D0000}"/>
    <cellStyle name="Normal 2 3 3 6 5 3 5 2" xfId="24206" xr:uid="{00000000-0005-0000-0000-0000625D0000}"/>
    <cellStyle name="Normal 2 3 3 6 5 3 6" xfId="24207" xr:uid="{00000000-0005-0000-0000-0000635D0000}"/>
    <cellStyle name="Normal 2 3 3 6 5 3 6 2" xfId="24208" xr:uid="{00000000-0005-0000-0000-0000645D0000}"/>
    <cellStyle name="Normal 2 3 3 6 5 3 7" xfId="24209" xr:uid="{00000000-0005-0000-0000-0000655D0000}"/>
    <cellStyle name="Normal 2 3 3 6 5 3 7 2" xfId="24210" xr:uid="{00000000-0005-0000-0000-0000665D0000}"/>
    <cellStyle name="Normal 2 3 3 6 5 3 8" xfId="24211" xr:uid="{00000000-0005-0000-0000-0000675D0000}"/>
    <cellStyle name="Normal 2 3 3 6 5 3 8 2" xfId="24212" xr:uid="{00000000-0005-0000-0000-0000685D0000}"/>
    <cellStyle name="Normal 2 3 3 6 5 3 9" xfId="24213" xr:uid="{00000000-0005-0000-0000-0000695D0000}"/>
    <cellStyle name="Normal 2 3 3 6 5 3 9 2" xfId="24214" xr:uid="{00000000-0005-0000-0000-00006A5D0000}"/>
    <cellStyle name="Normal 2 3 3 6 5 4" xfId="24215" xr:uid="{00000000-0005-0000-0000-00006B5D0000}"/>
    <cellStyle name="Normal 2 3 3 6 5 4 2" xfId="24216" xr:uid="{00000000-0005-0000-0000-00006C5D0000}"/>
    <cellStyle name="Normal 2 3 3 6 5 5" xfId="24217" xr:uid="{00000000-0005-0000-0000-00006D5D0000}"/>
    <cellStyle name="Normal 2 3 3 6 5 5 2" xfId="24218" xr:uid="{00000000-0005-0000-0000-00006E5D0000}"/>
    <cellStyle name="Normal 2 3 3 6 5 6" xfId="24219" xr:uid="{00000000-0005-0000-0000-00006F5D0000}"/>
    <cellStyle name="Normal 2 3 3 6 5 6 2" xfId="24220" xr:uid="{00000000-0005-0000-0000-0000705D0000}"/>
    <cellStyle name="Normal 2 3 3 6 5 7" xfId="24221" xr:uid="{00000000-0005-0000-0000-0000715D0000}"/>
    <cellStyle name="Normal 2 3 3 6 5 7 2" xfId="24222" xr:uid="{00000000-0005-0000-0000-0000725D0000}"/>
    <cellStyle name="Normal 2 3 3 6 5 8" xfId="24223" xr:uid="{00000000-0005-0000-0000-0000735D0000}"/>
    <cellStyle name="Normal 2 3 3 6 5 8 2" xfId="24224" xr:uid="{00000000-0005-0000-0000-0000745D0000}"/>
    <cellStyle name="Normal 2 3 3 6 5 9" xfId="24225" xr:uid="{00000000-0005-0000-0000-0000755D0000}"/>
    <cellStyle name="Normal 2 3 3 6 5 9 2" xfId="24226" xr:uid="{00000000-0005-0000-0000-0000765D0000}"/>
    <cellStyle name="Normal 2 3 3 6 6" xfId="717" xr:uid="{00000000-0005-0000-0000-0000775D0000}"/>
    <cellStyle name="Normal 2 3 3 7" xfId="718" xr:uid="{00000000-0005-0000-0000-0000785D0000}"/>
    <cellStyle name="Normal 2 3 3 7 2" xfId="719" xr:uid="{00000000-0005-0000-0000-0000795D0000}"/>
    <cellStyle name="Normal 2 3 3 8" xfId="720" xr:uid="{00000000-0005-0000-0000-00007A5D0000}"/>
    <cellStyle name="Normal 2 3 3 8 2" xfId="721" xr:uid="{00000000-0005-0000-0000-00007B5D0000}"/>
    <cellStyle name="Normal 2 3 3 9" xfId="722" xr:uid="{00000000-0005-0000-0000-00007C5D0000}"/>
    <cellStyle name="Normal 2 3 3 9 2" xfId="723" xr:uid="{00000000-0005-0000-0000-00007D5D0000}"/>
    <cellStyle name="Normal 2 3 4" xfId="724" xr:uid="{00000000-0005-0000-0000-00007E5D0000}"/>
    <cellStyle name="Normal 2 3 4 2" xfId="725" xr:uid="{00000000-0005-0000-0000-00007F5D0000}"/>
    <cellStyle name="Normal 2 3 5" xfId="726" xr:uid="{00000000-0005-0000-0000-0000805D0000}"/>
    <cellStyle name="Normal 2 3 5 2" xfId="727" xr:uid="{00000000-0005-0000-0000-0000815D0000}"/>
    <cellStyle name="Normal 2 3 6" xfId="728" xr:uid="{00000000-0005-0000-0000-0000825D0000}"/>
    <cellStyle name="Normal 2 3 6 2" xfId="729" xr:uid="{00000000-0005-0000-0000-0000835D0000}"/>
    <cellStyle name="Normal 2 3 7" xfId="730" xr:uid="{00000000-0005-0000-0000-0000845D0000}"/>
    <cellStyle name="Normal 2 3 7 2" xfId="731" xr:uid="{00000000-0005-0000-0000-0000855D0000}"/>
    <cellStyle name="Normal 2 3 8" xfId="732" xr:uid="{00000000-0005-0000-0000-0000865D0000}"/>
    <cellStyle name="Normal 2 3 8 2" xfId="733" xr:uid="{00000000-0005-0000-0000-0000875D0000}"/>
    <cellStyle name="Normal 2 3 9" xfId="734" xr:uid="{00000000-0005-0000-0000-0000885D0000}"/>
    <cellStyle name="Normal 2 3 9 10" xfId="24227" xr:uid="{00000000-0005-0000-0000-0000895D0000}"/>
    <cellStyle name="Normal 2 3 9 10 2" xfId="24228" xr:uid="{00000000-0005-0000-0000-00008A5D0000}"/>
    <cellStyle name="Normal 2 3 9 11" xfId="24229" xr:uid="{00000000-0005-0000-0000-00008B5D0000}"/>
    <cellStyle name="Normal 2 3 9 11 2" xfId="24230" xr:uid="{00000000-0005-0000-0000-00008C5D0000}"/>
    <cellStyle name="Normal 2 3 9 12" xfId="24231" xr:uid="{00000000-0005-0000-0000-00008D5D0000}"/>
    <cellStyle name="Normal 2 3 9 12 2" xfId="24232" xr:uid="{00000000-0005-0000-0000-00008E5D0000}"/>
    <cellStyle name="Normal 2 3 9 13" xfId="24233" xr:uid="{00000000-0005-0000-0000-00008F5D0000}"/>
    <cellStyle name="Normal 2 3 9 13 2" xfId="24234" xr:uid="{00000000-0005-0000-0000-0000905D0000}"/>
    <cellStyle name="Normal 2 3 9 14" xfId="24235" xr:uid="{00000000-0005-0000-0000-0000915D0000}"/>
    <cellStyle name="Normal 2 3 9 14 2" xfId="24236" xr:uid="{00000000-0005-0000-0000-0000925D0000}"/>
    <cellStyle name="Normal 2 3 9 15" xfId="24237" xr:uid="{00000000-0005-0000-0000-0000935D0000}"/>
    <cellStyle name="Normal 2 3 9 15 2" xfId="24238" xr:uid="{00000000-0005-0000-0000-0000945D0000}"/>
    <cellStyle name="Normal 2 3 9 16" xfId="24239" xr:uid="{00000000-0005-0000-0000-0000955D0000}"/>
    <cellStyle name="Normal 2 3 9 16 2" xfId="24240" xr:uid="{00000000-0005-0000-0000-0000965D0000}"/>
    <cellStyle name="Normal 2 3 9 17" xfId="24241" xr:uid="{00000000-0005-0000-0000-0000975D0000}"/>
    <cellStyle name="Normal 2 3 9 17 2" xfId="24242" xr:uid="{00000000-0005-0000-0000-0000985D0000}"/>
    <cellStyle name="Normal 2 3 9 18" xfId="24243" xr:uid="{00000000-0005-0000-0000-0000995D0000}"/>
    <cellStyle name="Normal 2 3 9 2" xfId="735" xr:uid="{00000000-0005-0000-0000-00009A5D0000}"/>
    <cellStyle name="Normal 2 3 9 2 2" xfId="736" xr:uid="{00000000-0005-0000-0000-00009B5D0000}"/>
    <cellStyle name="Normal 2 3 9 2 2 10" xfId="24244" xr:uid="{00000000-0005-0000-0000-00009C5D0000}"/>
    <cellStyle name="Normal 2 3 9 2 2 10 2" xfId="24245" xr:uid="{00000000-0005-0000-0000-00009D5D0000}"/>
    <cellStyle name="Normal 2 3 9 2 2 11" xfId="24246" xr:uid="{00000000-0005-0000-0000-00009E5D0000}"/>
    <cellStyle name="Normal 2 3 9 2 2 11 2" xfId="24247" xr:uid="{00000000-0005-0000-0000-00009F5D0000}"/>
    <cellStyle name="Normal 2 3 9 2 2 12" xfId="24248" xr:uid="{00000000-0005-0000-0000-0000A05D0000}"/>
    <cellStyle name="Normal 2 3 9 2 2 12 2" xfId="24249" xr:uid="{00000000-0005-0000-0000-0000A15D0000}"/>
    <cellStyle name="Normal 2 3 9 2 2 13" xfId="24250" xr:uid="{00000000-0005-0000-0000-0000A25D0000}"/>
    <cellStyle name="Normal 2 3 9 2 2 13 2" xfId="24251" xr:uid="{00000000-0005-0000-0000-0000A35D0000}"/>
    <cellStyle name="Normal 2 3 9 2 2 14" xfId="24252" xr:uid="{00000000-0005-0000-0000-0000A45D0000}"/>
    <cellStyle name="Normal 2 3 9 2 2 14 2" xfId="24253" xr:uid="{00000000-0005-0000-0000-0000A55D0000}"/>
    <cellStyle name="Normal 2 3 9 2 2 15" xfId="24254" xr:uid="{00000000-0005-0000-0000-0000A65D0000}"/>
    <cellStyle name="Normal 2 3 9 2 2 15 2" xfId="24255" xr:uid="{00000000-0005-0000-0000-0000A75D0000}"/>
    <cellStyle name="Normal 2 3 9 2 2 16" xfId="24256" xr:uid="{00000000-0005-0000-0000-0000A85D0000}"/>
    <cellStyle name="Normal 2 3 9 2 2 16 2" xfId="24257" xr:uid="{00000000-0005-0000-0000-0000A95D0000}"/>
    <cellStyle name="Normal 2 3 9 2 2 17" xfId="24258" xr:uid="{00000000-0005-0000-0000-0000AA5D0000}"/>
    <cellStyle name="Normal 2 3 9 2 2 2" xfId="737" xr:uid="{00000000-0005-0000-0000-0000AB5D0000}"/>
    <cellStyle name="Normal 2 3 9 2 2 2 2" xfId="738" xr:uid="{00000000-0005-0000-0000-0000AC5D0000}"/>
    <cellStyle name="Normal 2 3 9 2 2 3" xfId="739" xr:uid="{00000000-0005-0000-0000-0000AD5D0000}"/>
    <cellStyle name="Normal 2 3 9 2 2 3 2" xfId="740" xr:uid="{00000000-0005-0000-0000-0000AE5D0000}"/>
    <cellStyle name="Normal 2 3 9 2 2 4" xfId="741" xr:uid="{00000000-0005-0000-0000-0000AF5D0000}"/>
    <cellStyle name="Normal 2 3 9 2 2 4 2" xfId="742" xr:uid="{00000000-0005-0000-0000-0000B05D0000}"/>
    <cellStyle name="Normal 2 3 9 2 2 5" xfId="743" xr:uid="{00000000-0005-0000-0000-0000B15D0000}"/>
    <cellStyle name="Normal 2 3 9 2 2 5 2" xfId="744" xr:uid="{00000000-0005-0000-0000-0000B25D0000}"/>
    <cellStyle name="Normal 2 3 9 2 2 6" xfId="24259" xr:uid="{00000000-0005-0000-0000-0000B35D0000}"/>
    <cellStyle name="Normal 2 3 9 2 2 6 10" xfId="24260" xr:uid="{00000000-0005-0000-0000-0000B45D0000}"/>
    <cellStyle name="Normal 2 3 9 2 2 6 10 2" xfId="24261" xr:uid="{00000000-0005-0000-0000-0000B55D0000}"/>
    <cellStyle name="Normal 2 3 9 2 2 6 11" xfId="24262" xr:uid="{00000000-0005-0000-0000-0000B65D0000}"/>
    <cellStyle name="Normal 2 3 9 2 2 6 11 2" xfId="24263" xr:uid="{00000000-0005-0000-0000-0000B75D0000}"/>
    <cellStyle name="Normal 2 3 9 2 2 6 12" xfId="24264" xr:uid="{00000000-0005-0000-0000-0000B85D0000}"/>
    <cellStyle name="Normal 2 3 9 2 2 6 2" xfId="24265" xr:uid="{00000000-0005-0000-0000-0000B95D0000}"/>
    <cellStyle name="Normal 2 3 9 2 2 6 2 10" xfId="24266" xr:uid="{00000000-0005-0000-0000-0000BA5D0000}"/>
    <cellStyle name="Normal 2 3 9 2 2 6 2 10 2" xfId="24267" xr:uid="{00000000-0005-0000-0000-0000BB5D0000}"/>
    <cellStyle name="Normal 2 3 9 2 2 6 2 11" xfId="24268" xr:uid="{00000000-0005-0000-0000-0000BC5D0000}"/>
    <cellStyle name="Normal 2 3 9 2 2 6 2 2" xfId="24269" xr:uid="{00000000-0005-0000-0000-0000BD5D0000}"/>
    <cellStyle name="Normal 2 3 9 2 2 6 2 2 2" xfId="24270" xr:uid="{00000000-0005-0000-0000-0000BE5D0000}"/>
    <cellStyle name="Normal 2 3 9 2 2 6 2 3" xfId="24271" xr:uid="{00000000-0005-0000-0000-0000BF5D0000}"/>
    <cellStyle name="Normal 2 3 9 2 2 6 2 3 2" xfId="24272" xr:uid="{00000000-0005-0000-0000-0000C05D0000}"/>
    <cellStyle name="Normal 2 3 9 2 2 6 2 4" xfId="24273" xr:uid="{00000000-0005-0000-0000-0000C15D0000}"/>
    <cellStyle name="Normal 2 3 9 2 2 6 2 4 2" xfId="24274" xr:uid="{00000000-0005-0000-0000-0000C25D0000}"/>
    <cellStyle name="Normal 2 3 9 2 2 6 2 5" xfId="24275" xr:uid="{00000000-0005-0000-0000-0000C35D0000}"/>
    <cellStyle name="Normal 2 3 9 2 2 6 2 5 2" xfId="24276" xr:uid="{00000000-0005-0000-0000-0000C45D0000}"/>
    <cellStyle name="Normal 2 3 9 2 2 6 2 6" xfId="24277" xr:uid="{00000000-0005-0000-0000-0000C55D0000}"/>
    <cellStyle name="Normal 2 3 9 2 2 6 2 6 2" xfId="24278" xr:uid="{00000000-0005-0000-0000-0000C65D0000}"/>
    <cellStyle name="Normal 2 3 9 2 2 6 2 7" xfId="24279" xr:uid="{00000000-0005-0000-0000-0000C75D0000}"/>
    <cellStyle name="Normal 2 3 9 2 2 6 2 7 2" xfId="24280" xr:uid="{00000000-0005-0000-0000-0000C85D0000}"/>
    <cellStyle name="Normal 2 3 9 2 2 6 2 8" xfId="24281" xr:uid="{00000000-0005-0000-0000-0000C95D0000}"/>
    <cellStyle name="Normal 2 3 9 2 2 6 2 8 2" xfId="24282" xr:uid="{00000000-0005-0000-0000-0000CA5D0000}"/>
    <cellStyle name="Normal 2 3 9 2 2 6 2 9" xfId="24283" xr:uid="{00000000-0005-0000-0000-0000CB5D0000}"/>
    <cellStyle name="Normal 2 3 9 2 2 6 2 9 2" xfId="24284" xr:uid="{00000000-0005-0000-0000-0000CC5D0000}"/>
    <cellStyle name="Normal 2 3 9 2 2 6 3" xfId="24285" xr:uid="{00000000-0005-0000-0000-0000CD5D0000}"/>
    <cellStyle name="Normal 2 3 9 2 2 6 3 2" xfId="24286" xr:uid="{00000000-0005-0000-0000-0000CE5D0000}"/>
    <cellStyle name="Normal 2 3 9 2 2 6 4" xfId="24287" xr:uid="{00000000-0005-0000-0000-0000CF5D0000}"/>
    <cellStyle name="Normal 2 3 9 2 2 6 4 2" xfId="24288" xr:uid="{00000000-0005-0000-0000-0000D05D0000}"/>
    <cellStyle name="Normal 2 3 9 2 2 6 5" xfId="24289" xr:uid="{00000000-0005-0000-0000-0000D15D0000}"/>
    <cellStyle name="Normal 2 3 9 2 2 6 5 2" xfId="24290" xr:uid="{00000000-0005-0000-0000-0000D25D0000}"/>
    <cellStyle name="Normal 2 3 9 2 2 6 6" xfId="24291" xr:uid="{00000000-0005-0000-0000-0000D35D0000}"/>
    <cellStyle name="Normal 2 3 9 2 2 6 6 2" xfId="24292" xr:uid="{00000000-0005-0000-0000-0000D45D0000}"/>
    <cellStyle name="Normal 2 3 9 2 2 6 7" xfId="24293" xr:uid="{00000000-0005-0000-0000-0000D55D0000}"/>
    <cellStyle name="Normal 2 3 9 2 2 6 7 2" xfId="24294" xr:uid="{00000000-0005-0000-0000-0000D65D0000}"/>
    <cellStyle name="Normal 2 3 9 2 2 6 8" xfId="24295" xr:uid="{00000000-0005-0000-0000-0000D75D0000}"/>
    <cellStyle name="Normal 2 3 9 2 2 6 8 2" xfId="24296" xr:uid="{00000000-0005-0000-0000-0000D85D0000}"/>
    <cellStyle name="Normal 2 3 9 2 2 6 9" xfId="24297" xr:uid="{00000000-0005-0000-0000-0000D95D0000}"/>
    <cellStyle name="Normal 2 3 9 2 2 6 9 2" xfId="24298" xr:uid="{00000000-0005-0000-0000-0000DA5D0000}"/>
    <cellStyle name="Normal 2 3 9 2 2 7" xfId="24299" xr:uid="{00000000-0005-0000-0000-0000DB5D0000}"/>
    <cellStyle name="Normal 2 3 9 2 2 7 10" xfId="24300" xr:uid="{00000000-0005-0000-0000-0000DC5D0000}"/>
    <cellStyle name="Normal 2 3 9 2 2 7 10 2" xfId="24301" xr:uid="{00000000-0005-0000-0000-0000DD5D0000}"/>
    <cellStyle name="Normal 2 3 9 2 2 7 11" xfId="24302" xr:uid="{00000000-0005-0000-0000-0000DE5D0000}"/>
    <cellStyle name="Normal 2 3 9 2 2 7 2" xfId="24303" xr:uid="{00000000-0005-0000-0000-0000DF5D0000}"/>
    <cellStyle name="Normal 2 3 9 2 2 7 2 2" xfId="24304" xr:uid="{00000000-0005-0000-0000-0000E05D0000}"/>
    <cellStyle name="Normal 2 3 9 2 2 7 3" xfId="24305" xr:uid="{00000000-0005-0000-0000-0000E15D0000}"/>
    <cellStyle name="Normal 2 3 9 2 2 7 3 2" xfId="24306" xr:uid="{00000000-0005-0000-0000-0000E25D0000}"/>
    <cellStyle name="Normal 2 3 9 2 2 7 4" xfId="24307" xr:uid="{00000000-0005-0000-0000-0000E35D0000}"/>
    <cellStyle name="Normal 2 3 9 2 2 7 4 2" xfId="24308" xr:uid="{00000000-0005-0000-0000-0000E45D0000}"/>
    <cellStyle name="Normal 2 3 9 2 2 7 5" xfId="24309" xr:uid="{00000000-0005-0000-0000-0000E55D0000}"/>
    <cellStyle name="Normal 2 3 9 2 2 7 5 2" xfId="24310" xr:uid="{00000000-0005-0000-0000-0000E65D0000}"/>
    <cellStyle name="Normal 2 3 9 2 2 7 6" xfId="24311" xr:uid="{00000000-0005-0000-0000-0000E75D0000}"/>
    <cellStyle name="Normal 2 3 9 2 2 7 6 2" xfId="24312" xr:uid="{00000000-0005-0000-0000-0000E85D0000}"/>
    <cellStyle name="Normal 2 3 9 2 2 7 7" xfId="24313" xr:uid="{00000000-0005-0000-0000-0000E95D0000}"/>
    <cellStyle name="Normal 2 3 9 2 2 7 7 2" xfId="24314" xr:uid="{00000000-0005-0000-0000-0000EA5D0000}"/>
    <cellStyle name="Normal 2 3 9 2 2 7 8" xfId="24315" xr:uid="{00000000-0005-0000-0000-0000EB5D0000}"/>
    <cellStyle name="Normal 2 3 9 2 2 7 8 2" xfId="24316" xr:uid="{00000000-0005-0000-0000-0000EC5D0000}"/>
    <cellStyle name="Normal 2 3 9 2 2 7 9" xfId="24317" xr:uid="{00000000-0005-0000-0000-0000ED5D0000}"/>
    <cellStyle name="Normal 2 3 9 2 2 7 9 2" xfId="24318" xr:uid="{00000000-0005-0000-0000-0000EE5D0000}"/>
    <cellStyle name="Normal 2 3 9 2 2 8" xfId="24319" xr:uid="{00000000-0005-0000-0000-0000EF5D0000}"/>
    <cellStyle name="Normal 2 3 9 2 2 8 2" xfId="24320" xr:uid="{00000000-0005-0000-0000-0000F05D0000}"/>
    <cellStyle name="Normal 2 3 9 2 2 9" xfId="24321" xr:uid="{00000000-0005-0000-0000-0000F15D0000}"/>
    <cellStyle name="Normal 2 3 9 2 2 9 2" xfId="24322" xr:uid="{00000000-0005-0000-0000-0000F25D0000}"/>
    <cellStyle name="Normal 2 3 9 2 3" xfId="745" xr:uid="{00000000-0005-0000-0000-0000F35D0000}"/>
    <cellStyle name="Normal 2 3 9 2 3 10" xfId="24323" xr:uid="{00000000-0005-0000-0000-0000F45D0000}"/>
    <cellStyle name="Normal 2 3 9 2 3 10 2" xfId="24324" xr:uid="{00000000-0005-0000-0000-0000F55D0000}"/>
    <cellStyle name="Normal 2 3 9 2 3 11" xfId="24325" xr:uid="{00000000-0005-0000-0000-0000F65D0000}"/>
    <cellStyle name="Normal 2 3 9 2 3 11 2" xfId="24326" xr:uid="{00000000-0005-0000-0000-0000F75D0000}"/>
    <cellStyle name="Normal 2 3 9 2 3 12" xfId="24327" xr:uid="{00000000-0005-0000-0000-0000F85D0000}"/>
    <cellStyle name="Normal 2 3 9 2 3 12 2" xfId="24328" xr:uid="{00000000-0005-0000-0000-0000F95D0000}"/>
    <cellStyle name="Normal 2 3 9 2 3 13" xfId="24329" xr:uid="{00000000-0005-0000-0000-0000FA5D0000}"/>
    <cellStyle name="Normal 2 3 9 2 3 2" xfId="24330" xr:uid="{00000000-0005-0000-0000-0000FB5D0000}"/>
    <cellStyle name="Normal 2 3 9 2 3 2 10" xfId="24331" xr:uid="{00000000-0005-0000-0000-0000FC5D0000}"/>
    <cellStyle name="Normal 2 3 9 2 3 2 10 2" xfId="24332" xr:uid="{00000000-0005-0000-0000-0000FD5D0000}"/>
    <cellStyle name="Normal 2 3 9 2 3 2 11" xfId="24333" xr:uid="{00000000-0005-0000-0000-0000FE5D0000}"/>
    <cellStyle name="Normal 2 3 9 2 3 2 11 2" xfId="24334" xr:uid="{00000000-0005-0000-0000-0000FF5D0000}"/>
    <cellStyle name="Normal 2 3 9 2 3 2 12" xfId="24335" xr:uid="{00000000-0005-0000-0000-0000005E0000}"/>
    <cellStyle name="Normal 2 3 9 2 3 2 2" xfId="24336" xr:uid="{00000000-0005-0000-0000-0000015E0000}"/>
    <cellStyle name="Normal 2 3 9 2 3 2 2 10" xfId="24337" xr:uid="{00000000-0005-0000-0000-0000025E0000}"/>
    <cellStyle name="Normal 2 3 9 2 3 2 2 10 2" xfId="24338" xr:uid="{00000000-0005-0000-0000-0000035E0000}"/>
    <cellStyle name="Normal 2 3 9 2 3 2 2 11" xfId="24339" xr:uid="{00000000-0005-0000-0000-0000045E0000}"/>
    <cellStyle name="Normal 2 3 9 2 3 2 2 2" xfId="24340" xr:uid="{00000000-0005-0000-0000-0000055E0000}"/>
    <cellStyle name="Normal 2 3 9 2 3 2 2 2 2" xfId="24341" xr:uid="{00000000-0005-0000-0000-0000065E0000}"/>
    <cellStyle name="Normal 2 3 9 2 3 2 2 3" xfId="24342" xr:uid="{00000000-0005-0000-0000-0000075E0000}"/>
    <cellStyle name="Normal 2 3 9 2 3 2 2 3 2" xfId="24343" xr:uid="{00000000-0005-0000-0000-0000085E0000}"/>
    <cellStyle name="Normal 2 3 9 2 3 2 2 4" xfId="24344" xr:uid="{00000000-0005-0000-0000-0000095E0000}"/>
    <cellStyle name="Normal 2 3 9 2 3 2 2 4 2" xfId="24345" xr:uid="{00000000-0005-0000-0000-00000A5E0000}"/>
    <cellStyle name="Normal 2 3 9 2 3 2 2 5" xfId="24346" xr:uid="{00000000-0005-0000-0000-00000B5E0000}"/>
    <cellStyle name="Normal 2 3 9 2 3 2 2 5 2" xfId="24347" xr:uid="{00000000-0005-0000-0000-00000C5E0000}"/>
    <cellStyle name="Normal 2 3 9 2 3 2 2 6" xfId="24348" xr:uid="{00000000-0005-0000-0000-00000D5E0000}"/>
    <cellStyle name="Normal 2 3 9 2 3 2 2 6 2" xfId="24349" xr:uid="{00000000-0005-0000-0000-00000E5E0000}"/>
    <cellStyle name="Normal 2 3 9 2 3 2 2 7" xfId="24350" xr:uid="{00000000-0005-0000-0000-00000F5E0000}"/>
    <cellStyle name="Normal 2 3 9 2 3 2 2 7 2" xfId="24351" xr:uid="{00000000-0005-0000-0000-0000105E0000}"/>
    <cellStyle name="Normal 2 3 9 2 3 2 2 8" xfId="24352" xr:uid="{00000000-0005-0000-0000-0000115E0000}"/>
    <cellStyle name="Normal 2 3 9 2 3 2 2 8 2" xfId="24353" xr:uid="{00000000-0005-0000-0000-0000125E0000}"/>
    <cellStyle name="Normal 2 3 9 2 3 2 2 9" xfId="24354" xr:uid="{00000000-0005-0000-0000-0000135E0000}"/>
    <cellStyle name="Normal 2 3 9 2 3 2 2 9 2" xfId="24355" xr:uid="{00000000-0005-0000-0000-0000145E0000}"/>
    <cellStyle name="Normal 2 3 9 2 3 2 3" xfId="24356" xr:uid="{00000000-0005-0000-0000-0000155E0000}"/>
    <cellStyle name="Normal 2 3 9 2 3 2 3 2" xfId="24357" xr:uid="{00000000-0005-0000-0000-0000165E0000}"/>
    <cellStyle name="Normal 2 3 9 2 3 2 4" xfId="24358" xr:uid="{00000000-0005-0000-0000-0000175E0000}"/>
    <cellStyle name="Normal 2 3 9 2 3 2 4 2" xfId="24359" xr:uid="{00000000-0005-0000-0000-0000185E0000}"/>
    <cellStyle name="Normal 2 3 9 2 3 2 5" xfId="24360" xr:uid="{00000000-0005-0000-0000-0000195E0000}"/>
    <cellStyle name="Normal 2 3 9 2 3 2 5 2" xfId="24361" xr:uid="{00000000-0005-0000-0000-00001A5E0000}"/>
    <cellStyle name="Normal 2 3 9 2 3 2 6" xfId="24362" xr:uid="{00000000-0005-0000-0000-00001B5E0000}"/>
    <cellStyle name="Normal 2 3 9 2 3 2 6 2" xfId="24363" xr:uid="{00000000-0005-0000-0000-00001C5E0000}"/>
    <cellStyle name="Normal 2 3 9 2 3 2 7" xfId="24364" xr:uid="{00000000-0005-0000-0000-00001D5E0000}"/>
    <cellStyle name="Normal 2 3 9 2 3 2 7 2" xfId="24365" xr:uid="{00000000-0005-0000-0000-00001E5E0000}"/>
    <cellStyle name="Normal 2 3 9 2 3 2 8" xfId="24366" xr:uid="{00000000-0005-0000-0000-00001F5E0000}"/>
    <cellStyle name="Normal 2 3 9 2 3 2 8 2" xfId="24367" xr:uid="{00000000-0005-0000-0000-0000205E0000}"/>
    <cellStyle name="Normal 2 3 9 2 3 2 9" xfId="24368" xr:uid="{00000000-0005-0000-0000-0000215E0000}"/>
    <cellStyle name="Normal 2 3 9 2 3 2 9 2" xfId="24369" xr:uid="{00000000-0005-0000-0000-0000225E0000}"/>
    <cellStyle name="Normal 2 3 9 2 3 3" xfId="24370" xr:uid="{00000000-0005-0000-0000-0000235E0000}"/>
    <cellStyle name="Normal 2 3 9 2 3 3 10" xfId="24371" xr:uid="{00000000-0005-0000-0000-0000245E0000}"/>
    <cellStyle name="Normal 2 3 9 2 3 3 10 2" xfId="24372" xr:uid="{00000000-0005-0000-0000-0000255E0000}"/>
    <cellStyle name="Normal 2 3 9 2 3 3 11" xfId="24373" xr:uid="{00000000-0005-0000-0000-0000265E0000}"/>
    <cellStyle name="Normal 2 3 9 2 3 3 2" xfId="24374" xr:uid="{00000000-0005-0000-0000-0000275E0000}"/>
    <cellStyle name="Normal 2 3 9 2 3 3 2 2" xfId="24375" xr:uid="{00000000-0005-0000-0000-0000285E0000}"/>
    <cellStyle name="Normal 2 3 9 2 3 3 3" xfId="24376" xr:uid="{00000000-0005-0000-0000-0000295E0000}"/>
    <cellStyle name="Normal 2 3 9 2 3 3 3 2" xfId="24377" xr:uid="{00000000-0005-0000-0000-00002A5E0000}"/>
    <cellStyle name="Normal 2 3 9 2 3 3 4" xfId="24378" xr:uid="{00000000-0005-0000-0000-00002B5E0000}"/>
    <cellStyle name="Normal 2 3 9 2 3 3 4 2" xfId="24379" xr:uid="{00000000-0005-0000-0000-00002C5E0000}"/>
    <cellStyle name="Normal 2 3 9 2 3 3 5" xfId="24380" xr:uid="{00000000-0005-0000-0000-00002D5E0000}"/>
    <cellStyle name="Normal 2 3 9 2 3 3 5 2" xfId="24381" xr:uid="{00000000-0005-0000-0000-00002E5E0000}"/>
    <cellStyle name="Normal 2 3 9 2 3 3 6" xfId="24382" xr:uid="{00000000-0005-0000-0000-00002F5E0000}"/>
    <cellStyle name="Normal 2 3 9 2 3 3 6 2" xfId="24383" xr:uid="{00000000-0005-0000-0000-0000305E0000}"/>
    <cellStyle name="Normal 2 3 9 2 3 3 7" xfId="24384" xr:uid="{00000000-0005-0000-0000-0000315E0000}"/>
    <cellStyle name="Normal 2 3 9 2 3 3 7 2" xfId="24385" xr:uid="{00000000-0005-0000-0000-0000325E0000}"/>
    <cellStyle name="Normal 2 3 9 2 3 3 8" xfId="24386" xr:uid="{00000000-0005-0000-0000-0000335E0000}"/>
    <cellStyle name="Normal 2 3 9 2 3 3 8 2" xfId="24387" xr:uid="{00000000-0005-0000-0000-0000345E0000}"/>
    <cellStyle name="Normal 2 3 9 2 3 3 9" xfId="24388" xr:uid="{00000000-0005-0000-0000-0000355E0000}"/>
    <cellStyle name="Normal 2 3 9 2 3 3 9 2" xfId="24389" xr:uid="{00000000-0005-0000-0000-0000365E0000}"/>
    <cellStyle name="Normal 2 3 9 2 3 4" xfId="24390" xr:uid="{00000000-0005-0000-0000-0000375E0000}"/>
    <cellStyle name="Normal 2 3 9 2 3 4 2" xfId="24391" xr:uid="{00000000-0005-0000-0000-0000385E0000}"/>
    <cellStyle name="Normal 2 3 9 2 3 5" xfId="24392" xr:uid="{00000000-0005-0000-0000-0000395E0000}"/>
    <cellStyle name="Normal 2 3 9 2 3 5 2" xfId="24393" xr:uid="{00000000-0005-0000-0000-00003A5E0000}"/>
    <cellStyle name="Normal 2 3 9 2 3 6" xfId="24394" xr:uid="{00000000-0005-0000-0000-00003B5E0000}"/>
    <cellStyle name="Normal 2 3 9 2 3 6 2" xfId="24395" xr:uid="{00000000-0005-0000-0000-00003C5E0000}"/>
    <cellStyle name="Normal 2 3 9 2 3 7" xfId="24396" xr:uid="{00000000-0005-0000-0000-00003D5E0000}"/>
    <cellStyle name="Normal 2 3 9 2 3 7 2" xfId="24397" xr:uid="{00000000-0005-0000-0000-00003E5E0000}"/>
    <cellStyle name="Normal 2 3 9 2 3 8" xfId="24398" xr:uid="{00000000-0005-0000-0000-00003F5E0000}"/>
    <cellStyle name="Normal 2 3 9 2 3 8 2" xfId="24399" xr:uid="{00000000-0005-0000-0000-0000405E0000}"/>
    <cellStyle name="Normal 2 3 9 2 3 9" xfId="24400" xr:uid="{00000000-0005-0000-0000-0000415E0000}"/>
    <cellStyle name="Normal 2 3 9 2 3 9 2" xfId="24401" xr:uid="{00000000-0005-0000-0000-0000425E0000}"/>
    <cellStyle name="Normal 2 3 9 2 4" xfId="746" xr:uid="{00000000-0005-0000-0000-0000435E0000}"/>
    <cellStyle name="Normal 2 3 9 2 4 10" xfId="24402" xr:uid="{00000000-0005-0000-0000-0000445E0000}"/>
    <cellStyle name="Normal 2 3 9 2 4 10 2" xfId="24403" xr:uid="{00000000-0005-0000-0000-0000455E0000}"/>
    <cellStyle name="Normal 2 3 9 2 4 11" xfId="24404" xr:uid="{00000000-0005-0000-0000-0000465E0000}"/>
    <cellStyle name="Normal 2 3 9 2 4 11 2" xfId="24405" xr:uid="{00000000-0005-0000-0000-0000475E0000}"/>
    <cellStyle name="Normal 2 3 9 2 4 12" xfId="24406" xr:uid="{00000000-0005-0000-0000-0000485E0000}"/>
    <cellStyle name="Normal 2 3 9 2 4 12 2" xfId="24407" xr:uid="{00000000-0005-0000-0000-0000495E0000}"/>
    <cellStyle name="Normal 2 3 9 2 4 13" xfId="24408" xr:uid="{00000000-0005-0000-0000-00004A5E0000}"/>
    <cellStyle name="Normal 2 3 9 2 4 2" xfId="24409" xr:uid="{00000000-0005-0000-0000-00004B5E0000}"/>
    <cellStyle name="Normal 2 3 9 2 4 2 10" xfId="24410" xr:uid="{00000000-0005-0000-0000-00004C5E0000}"/>
    <cellStyle name="Normal 2 3 9 2 4 2 10 2" xfId="24411" xr:uid="{00000000-0005-0000-0000-00004D5E0000}"/>
    <cellStyle name="Normal 2 3 9 2 4 2 11" xfId="24412" xr:uid="{00000000-0005-0000-0000-00004E5E0000}"/>
    <cellStyle name="Normal 2 3 9 2 4 2 11 2" xfId="24413" xr:uid="{00000000-0005-0000-0000-00004F5E0000}"/>
    <cellStyle name="Normal 2 3 9 2 4 2 12" xfId="24414" xr:uid="{00000000-0005-0000-0000-0000505E0000}"/>
    <cellStyle name="Normal 2 3 9 2 4 2 2" xfId="24415" xr:uid="{00000000-0005-0000-0000-0000515E0000}"/>
    <cellStyle name="Normal 2 3 9 2 4 2 2 10" xfId="24416" xr:uid="{00000000-0005-0000-0000-0000525E0000}"/>
    <cellStyle name="Normal 2 3 9 2 4 2 2 10 2" xfId="24417" xr:uid="{00000000-0005-0000-0000-0000535E0000}"/>
    <cellStyle name="Normal 2 3 9 2 4 2 2 11" xfId="24418" xr:uid="{00000000-0005-0000-0000-0000545E0000}"/>
    <cellStyle name="Normal 2 3 9 2 4 2 2 2" xfId="24419" xr:uid="{00000000-0005-0000-0000-0000555E0000}"/>
    <cellStyle name="Normal 2 3 9 2 4 2 2 2 2" xfId="24420" xr:uid="{00000000-0005-0000-0000-0000565E0000}"/>
    <cellStyle name="Normal 2 3 9 2 4 2 2 3" xfId="24421" xr:uid="{00000000-0005-0000-0000-0000575E0000}"/>
    <cellStyle name="Normal 2 3 9 2 4 2 2 3 2" xfId="24422" xr:uid="{00000000-0005-0000-0000-0000585E0000}"/>
    <cellStyle name="Normal 2 3 9 2 4 2 2 4" xfId="24423" xr:uid="{00000000-0005-0000-0000-0000595E0000}"/>
    <cellStyle name="Normal 2 3 9 2 4 2 2 4 2" xfId="24424" xr:uid="{00000000-0005-0000-0000-00005A5E0000}"/>
    <cellStyle name="Normal 2 3 9 2 4 2 2 5" xfId="24425" xr:uid="{00000000-0005-0000-0000-00005B5E0000}"/>
    <cellStyle name="Normal 2 3 9 2 4 2 2 5 2" xfId="24426" xr:uid="{00000000-0005-0000-0000-00005C5E0000}"/>
    <cellStyle name="Normal 2 3 9 2 4 2 2 6" xfId="24427" xr:uid="{00000000-0005-0000-0000-00005D5E0000}"/>
    <cellStyle name="Normal 2 3 9 2 4 2 2 6 2" xfId="24428" xr:uid="{00000000-0005-0000-0000-00005E5E0000}"/>
    <cellStyle name="Normal 2 3 9 2 4 2 2 7" xfId="24429" xr:uid="{00000000-0005-0000-0000-00005F5E0000}"/>
    <cellStyle name="Normal 2 3 9 2 4 2 2 7 2" xfId="24430" xr:uid="{00000000-0005-0000-0000-0000605E0000}"/>
    <cellStyle name="Normal 2 3 9 2 4 2 2 8" xfId="24431" xr:uid="{00000000-0005-0000-0000-0000615E0000}"/>
    <cellStyle name="Normal 2 3 9 2 4 2 2 8 2" xfId="24432" xr:uid="{00000000-0005-0000-0000-0000625E0000}"/>
    <cellStyle name="Normal 2 3 9 2 4 2 2 9" xfId="24433" xr:uid="{00000000-0005-0000-0000-0000635E0000}"/>
    <cellStyle name="Normal 2 3 9 2 4 2 2 9 2" xfId="24434" xr:uid="{00000000-0005-0000-0000-0000645E0000}"/>
    <cellStyle name="Normal 2 3 9 2 4 2 3" xfId="24435" xr:uid="{00000000-0005-0000-0000-0000655E0000}"/>
    <cellStyle name="Normal 2 3 9 2 4 2 3 2" xfId="24436" xr:uid="{00000000-0005-0000-0000-0000665E0000}"/>
    <cellStyle name="Normal 2 3 9 2 4 2 4" xfId="24437" xr:uid="{00000000-0005-0000-0000-0000675E0000}"/>
    <cellStyle name="Normal 2 3 9 2 4 2 4 2" xfId="24438" xr:uid="{00000000-0005-0000-0000-0000685E0000}"/>
    <cellStyle name="Normal 2 3 9 2 4 2 5" xfId="24439" xr:uid="{00000000-0005-0000-0000-0000695E0000}"/>
    <cellStyle name="Normal 2 3 9 2 4 2 5 2" xfId="24440" xr:uid="{00000000-0005-0000-0000-00006A5E0000}"/>
    <cellStyle name="Normal 2 3 9 2 4 2 6" xfId="24441" xr:uid="{00000000-0005-0000-0000-00006B5E0000}"/>
    <cellStyle name="Normal 2 3 9 2 4 2 6 2" xfId="24442" xr:uid="{00000000-0005-0000-0000-00006C5E0000}"/>
    <cellStyle name="Normal 2 3 9 2 4 2 7" xfId="24443" xr:uid="{00000000-0005-0000-0000-00006D5E0000}"/>
    <cellStyle name="Normal 2 3 9 2 4 2 7 2" xfId="24444" xr:uid="{00000000-0005-0000-0000-00006E5E0000}"/>
    <cellStyle name="Normal 2 3 9 2 4 2 8" xfId="24445" xr:uid="{00000000-0005-0000-0000-00006F5E0000}"/>
    <cellStyle name="Normal 2 3 9 2 4 2 8 2" xfId="24446" xr:uid="{00000000-0005-0000-0000-0000705E0000}"/>
    <cellStyle name="Normal 2 3 9 2 4 2 9" xfId="24447" xr:uid="{00000000-0005-0000-0000-0000715E0000}"/>
    <cellStyle name="Normal 2 3 9 2 4 2 9 2" xfId="24448" xr:uid="{00000000-0005-0000-0000-0000725E0000}"/>
    <cellStyle name="Normal 2 3 9 2 4 3" xfId="24449" xr:uid="{00000000-0005-0000-0000-0000735E0000}"/>
    <cellStyle name="Normal 2 3 9 2 4 3 10" xfId="24450" xr:uid="{00000000-0005-0000-0000-0000745E0000}"/>
    <cellStyle name="Normal 2 3 9 2 4 3 10 2" xfId="24451" xr:uid="{00000000-0005-0000-0000-0000755E0000}"/>
    <cellStyle name="Normal 2 3 9 2 4 3 11" xfId="24452" xr:uid="{00000000-0005-0000-0000-0000765E0000}"/>
    <cellStyle name="Normal 2 3 9 2 4 3 2" xfId="24453" xr:uid="{00000000-0005-0000-0000-0000775E0000}"/>
    <cellStyle name="Normal 2 3 9 2 4 3 2 2" xfId="24454" xr:uid="{00000000-0005-0000-0000-0000785E0000}"/>
    <cellStyle name="Normal 2 3 9 2 4 3 3" xfId="24455" xr:uid="{00000000-0005-0000-0000-0000795E0000}"/>
    <cellStyle name="Normal 2 3 9 2 4 3 3 2" xfId="24456" xr:uid="{00000000-0005-0000-0000-00007A5E0000}"/>
    <cellStyle name="Normal 2 3 9 2 4 3 4" xfId="24457" xr:uid="{00000000-0005-0000-0000-00007B5E0000}"/>
    <cellStyle name="Normal 2 3 9 2 4 3 4 2" xfId="24458" xr:uid="{00000000-0005-0000-0000-00007C5E0000}"/>
    <cellStyle name="Normal 2 3 9 2 4 3 5" xfId="24459" xr:uid="{00000000-0005-0000-0000-00007D5E0000}"/>
    <cellStyle name="Normal 2 3 9 2 4 3 5 2" xfId="24460" xr:uid="{00000000-0005-0000-0000-00007E5E0000}"/>
    <cellStyle name="Normal 2 3 9 2 4 3 6" xfId="24461" xr:uid="{00000000-0005-0000-0000-00007F5E0000}"/>
    <cellStyle name="Normal 2 3 9 2 4 3 6 2" xfId="24462" xr:uid="{00000000-0005-0000-0000-0000805E0000}"/>
    <cellStyle name="Normal 2 3 9 2 4 3 7" xfId="24463" xr:uid="{00000000-0005-0000-0000-0000815E0000}"/>
    <cellStyle name="Normal 2 3 9 2 4 3 7 2" xfId="24464" xr:uid="{00000000-0005-0000-0000-0000825E0000}"/>
    <cellStyle name="Normal 2 3 9 2 4 3 8" xfId="24465" xr:uid="{00000000-0005-0000-0000-0000835E0000}"/>
    <cellStyle name="Normal 2 3 9 2 4 3 8 2" xfId="24466" xr:uid="{00000000-0005-0000-0000-0000845E0000}"/>
    <cellStyle name="Normal 2 3 9 2 4 3 9" xfId="24467" xr:uid="{00000000-0005-0000-0000-0000855E0000}"/>
    <cellStyle name="Normal 2 3 9 2 4 3 9 2" xfId="24468" xr:uid="{00000000-0005-0000-0000-0000865E0000}"/>
    <cellStyle name="Normal 2 3 9 2 4 4" xfId="24469" xr:uid="{00000000-0005-0000-0000-0000875E0000}"/>
    <cellStyle name="Normal 2 3 9 2 4 4 2" xfId="24470" xr:uid="{00000000-0005-0000-0000-0000885E0000}"/>
    <cellStyle name="Normal 2 3 9 2 4 5" xfId="24471" xr:uid="{00000000-0005-0000-0000-0000895E0000}"/>
    <cellStyle name="Normal 2 3 9 2 4 5 2" xfId="24472" xr:uid="{00000000-0005-0000-0000-00008A5E0000}"/>
    <cellStyle name="Normal 2 3 9 2 4 6" xfId="24473" xr:uid="{00000000-0005-0000-0000-00008B5E0000}"/>
    <cellStyle name="Normal 2 3 9 2 4 6 2" xfId="24474" xr:uid="{00000000-0005-0000-0000-00008C5E0000}"/>
    <cellStyle name="Normal 2 3 9 2 4 7" xfId="24475" xr:uid="{00000000-0005-0000-0000-00008D5E0000}"/>
    <cellStyle name="Normal 2 3 9 2 4 7 2" xfId="24476" xr:uid="{00000000-0005-0000-0000-00008E5E0000}"/>
    <cellStyle name="Normal 2 3 9 2 4 8" xfId="24477" xr:uid="{00000000-0005-0000-0000-00008F5E0000}"/>
    <cellStyle name="Normal 2 3 9 2 4 8 2" xfId="24478" xr:uid="{00000000-0005-0000-0000-0000905E0000}"/>
    <cellStyle name="Normal 2 3 9 2 4 9" xfId="24479" xr:uid="{00000000-0005-0000-0000-0000915E0000}"/>
    <cellStyle name="Normal 2 3 9 2 4 9 2" xfId="24480" xr:uid="{00000000-0005-0000-0000-0000925E0000}"/>
    <cellStyle name="Normal 2 3 9 2 5" xfId="747" xr:uid="{00000000-0005-0000-0000-0000935E0000}"/>
    <cellStyle name="Normal 2 3 9 2 5 10" xfId="24481" xr:uid="{00000000-0005-0000-0000-0000945E0000}"/>
    <cellStyle name="Normal 2 3 9 2 5 10 2" xfId="24482" xr:uid="{00000000-0005-0000-0000-0000955E0000}"/>
    <cellStyle name="Normal 2 3 9 2 5 11" xfId="24483" xr:uid="{00000000-0005-0000-0000-0000965E0000}"/>
    <cellStyle name="Normal 2 3 9 2 5 11 2" xfId="24484" xr:uid="{00000000-0005-0000-0000-0000975E0000}"/>
    <cellStyle name="Normal 2 3 9 2 5 12" xfId="24485" xr:uid="{00000000-0005-0000-0000-0000985E0000}"/>
    <cellStyle name="Normal 2 3 9 2 5 12 2" xfId="24486" xr:uid="{00000000-0005-0000-0000-0000995E0000}"/>
    <cellStyle name="Normal 2 3 9 2 5 13" xfId="24487" xr:uid="{00000000-0005-0000-0000-00009A5E0000}"/>
    <cellStyle name="Normal 2 3 9 2 5 2" xfId="24488" xr:uid="{00000000-0005-0000-0000-00009B5E0000}"/>
    <cellStyle name="Normal 2 3 9 2 5 2 10" xfId="24489" xr:uid="{00000000-0005-0000-0000-00009C5E0000}"/>
    <cellStyle name="Normal 2 3 9 2 5 2 10 2" xfId="24490" xr:uid="{00000000-0005-0000-0000-00009D5E0000}"/>
    <cellStyle name="Normal 2 3 9 2 5 2 11" xfId="24491" xr:uid="{00000000-0005-0000-0000-00009E5E0000}"/>
    <cellStyle name="Normal 2 3 9 2 5 2 11 2" xfId="24492" xr:uid="{00000000-0005-0000-0000-00009F5E0000}"/>
    <cellStyle name="Normal 2 3 9 2 5 2 12" xfId="24493" xr:uid="{00000000-0005-0000-0000-0000A05E0000}"/>
    <cellStyle name="Normal 2 3 9 2 5 2 2" xfId="24494" xr:uid="{00000000-0005-0000-0000-0000A15E0000}"/>
    <cellStyle name="Normal 2 3 9 2 5 2 2 10" xfId="24495" xr:uid="{00000000-0005-0000-0000-0000A25E0000}"/>
    <cellStyle name="Normal 2 3 9 2 5 2 2 10 2" xfId="24496" xr:uid="{00000000-0005-0000-0000-0000A35E0000}"/>
    <cellStyle name="Normal 2 3 9 2 5 2 2 11" xfId="24497" xr:uid="{00000000-0005-0000-0000-0000A45E0000}"/>
    <cellStyle name="Normal 2 3 9 2 5 2 2 2" xfId="24498" xr:uid="{00000000-0005-0000-0000-0000A55E0000}"/>
    <cellStyle name="Normal 2 3 9 2 5 2 2 2 2" xfId="24499" xr:uid="{00000000-0005-0000-0000-0000A65E0000}"/>
    <cellStyle name="Normal 2 3 9 2 5 2 2 3" xfId="24500" xr:uid="{00000000-0005-0000-0000-0000A75E0000}"/>
    <cellStyle name="Normal 2 3 9 2 5 2 2 3 2" xfId="24501" xr:uid="{00000000-0005-0000-0000-0000A85E0000}"/>
    <cellStyle name="Normal 2 3 9 2 5 2 2 4" xfId="24502" xr:uid="{00000000-0005-0000-0000-0000A95E0000}"/>
    <cellStyle name="Normal 2 3 9 2 5 2 2 4 2" xfId="24503" xr:uid="{00000000-0005-0000-0000-0000AA5E0000}"/>
    <cellStyle name="Normal 2 3 9 2 5 2 2 5" xfId="24504" xr:uid="{00000000-0005-0000-0000-0000AB5E0000}"/>
    <cellStyle name="Normal 2 3 9 2 5 2 2 5 2" xfId="24505" xr:uid="{00000000-0005-0000-0000-0000AC5E0000}"/>
    <cellStyle name="Normal 2 3 9 2 5 2 2 6" xfId="24506" xr:uid="{00000000-0005-0000-0000-0000AD5E0000}"/>
    <cellStyle name="Normal 2 3 9 2 5 2 2 6 2" xfId="24507" xr:uid="{00000000-0005-0000-0000-0000AE5E0000}"/>
    <cellStyle name="Normal 2 3 9 2 5 2 2 7" xfId="24508" xr:uid="{00000000-0005-0000-0000-0000AF5E0000}"/>
    <cellStyle name="Normal 2 3 9 2 5 2 2 7 2" xfId="24509" xr:uid="{00000000-0005-0000-0000-0000B05E0000}"/>
    <cellStyle name="Normal 2 3 9 2 5 2 2 8" xfId="24510" xr:uid="{00000000-0005-0000-0000-0000B15E0000}"/>
    <cellStyle name="Normal 2 3 9 2 5 2 2 8 2" xfId="24511" xr:uid="{00000000-0005-0000-0000-0000B25E0000}"/>
    <cellStyle name="Normal 2 3 9 2 5 2 2 9" xfId="24512" xr:uid="{00000000-0005-0000-0000-0000B35E0000}"/>
    <cellStyle name="Normal 2 3 9 2 5 2 2 9 2" xfId="24513" xr:uid="{00000000-0005-0000-0000-0000B45E0000}"/>
    <cellStyle name="Normal 2 3 9 2 5 2 3" xfId="24514" xr:uid="{00000000-0005-0000-0000-0000B55E0000}"/>
    <cellStyle name="Normal 2 3 9 2 5 2 3 2" xfId="24515" xr:uid="{00000000-0005-0000-0000-0000B65E0000}"/>
    <cellStyle name="Normal 2 3 9 2 5 2 4" xfId="24516" xr:uid="{00000000-0005-0000-0000-0000B75E0000}"/>
    <cellStyle name="Normal 2 3 9 2 5 2 4 2" xfId="24517" xr:uid="{00000000-0005-0000-0000-0000B85E0000}"/>
    <cellStyle name="Normal 2 3 9 2 5 2 5" xfId="24518" xr:uid="{00000000-0005-0000-0000-0000B95E0000}"/>
    <cellStyle name="Normal 2 3 9 2 5 2 5 2" xfId="24519" xr:uid="{00000000-0005-0000-0000-0000BA5E0000}"/>
    <cellStyle name="Normal 2 3 9 2 5 2 6" xfId="24520" xr:uid="{00000000-0005-0000-0000-0000BB5E0000}"/>
    <cellStyle name="Normal 2 3 9 2 5 2 6 2" xfId="24521" xr:uid="{00000000-0005-0000-0000-0000BC5E0000}"/>
    <cellStyle name="Normal 2 3 9 2 5 2 7" xfId="24522" xr:uid="{00000000-0005-0000-0000-0000BD5E0000}"/>
    <cellStyle name="Normal 2 3 9 2 5 2 7 2" xfId="24523" xr:uid="{00000000-0005-0000-0000-0000BE5E0000}"/>
    <cellStyle name="Normal 2 3 9 2 5 2 8" xfId="24524" xr:uid="{00000000-0005-0000-0000-0000BF5E0000}"/>
    <cellStyle name="Normal 2 3 9 2 5 2 8 2" xfId="24525" xr:uid="{00000000-0005-0000-0000-0000C05E0000}"/>
    <cellStyle name="Normal 2 3 9 2 5 2 9" xfId="24526" xr:uid="{00000000-0005-0000-0000-0000C15E0000}"/>
    <cellStyle name="Normal 2 3 9 2 5 2 9 2" xfId="24527" xr:uid="{00000000-0005-0000-0000-0000C25E0000}"/>
    <cellStyle name="Normal 2 3 9 2 5 3" xfId="24528" xr:uid="{00000000-0005-0000-0000-0000C35E0000}"/>
    <cellStyle name="Normal 2 3 9 2 5 3 10" xfId="24529" xr:uid="{00000000-0005-0000-0000-0000C45E0000}"/>
    <cellStyle name="Normal 2 3 9 2 5 3 10 2" xfId="24530" xr:uid="{00000000-0005-0000-0000-0000C55E0000}"/>
    <cellStyle name="Normal 2 3 9 2 5 3 11" xfId="24531" xr:uid="{00000000-0005-0000-0000-0000C65E0000}"/>
    <cellStyle name="Normal 2 3 9 2 5 3 2" xfId="24532" xr:uid="{00000000-0005-0000-0000-0000C75E0000}"/>
    <cellStyle name="Normal 2 3 9 2 5 3 2 2" xfId="24533" xr:uid="{00000000-0005-0000-0000-0000C85E0000}"/>
    <cellStyle name="Normal 2 3 9 2 5 3 3" xfId="24534" xr:uid="{00000000-0005-0000-0000-0000C95E0000}"/>
    <cellStyle name="Normal 2 3 9 2 5 3 3 2" xfId="24535" xr:uid="{00000000-0005-0000-0000-0000CA5E0000}"/>
    <cellStyle name="Normal 2 3 9 2 5 3 4" xfId="24536" xr:uid="{00000000-0005-0000-0000-0000CB5E0000}"/>
    <cellStyle name="Normal 2 3 9 2 5 3 4 2" xfId="24537" xr:uid="{00000000-0005-0000-0000-0000CC5E0000}"/>
    <cellStyle name="Normal 2 3 9 2 5 3 5" xfId="24538" xr:uid="{00000000-0005-0000-0000-0000CD5E0000}"/>
    <cellStyle name="Normal 2 3 9 2 5 3 5 2" xfId="24539" xr:uid="{00000000-0005-0000-0000-0000CE5E0000}"/>
    <cellStyle name="Normal 2 3 9 2 5 3 6" xfId="24540" xr:uid="{00000000-0005-0000-0000-0000CF5E0000}"/>
    <cellStyle name="Normal 2 3 9 2 5 3 6 2" xfId="24541" xr:uid="{00000000-0005-0000-0000-0000D05E0000}"/>
    <cellStyle name="Normal 2 3 9 2 5 3 7" xfId="24542" xr:uid="{00000000-0005-0000-0000-0000D15E0000}"/>
    <cellStyle name="Normal 2 3 9 2 5 3 7 2" xfId="24543" xr:uid="{00000000-0005-0000-0000-0000D25E0000}"/>
    <cellStyle name="Normal 2 3 9 2 5 3 8" xfId="24544" xr:uid="{00000000-0005-0000-0000-0000D35E0000}"/>
    <cellStyle name="Normal 2 3 9 2 5 3 8 2" xfId="24545" xr:uid="{00000000-0005-0000-0000-0000D45E0000}"/>
    <cellStyle name="Normal 2 3 9 2 5 3 9" xfId="24546" xr:uid="{00000000-0005-0000-0000-0000D55E0000}"/>
    <cellStyle name="Normal 2 3 9 2 5 3 9 2" xfId="24547" xr:uid="{00000000-0005-0000-0000-0000D65E0000}"/>
    <cellStyle name="Normal 2 3 9 2 5 4" xfId="24548" xr:uid="{00000000-0005-0000-0000-0000D75E0000}"/>
    <cellStyle name="Normal 2 3 9 2 5 4 2" xfId="24549" xr:uid="{00000000-0005-0000-0000-0000D85E0000}"/>
    <cellStyle name="Normal 2 3 9 2 5 5" xfId="24550" xr:uid="{00000000-0005-0000-0000-0000D95E0000}"/>
    <cellStyle name="Normal 2 3 9 2 5 5 2" xfId="24551" xr:uid="{00000000-0005-0000-0000-0000DA5E0000}"/>
    <cellStyle name="Normal 2 3 9 2 5 6" xfId="24552" xr:uid="{00000000-0005-0000-0000-0000DB5E0000}"/>
    <cellStyle name="Normal 2 3 9 2 5 6 2" xfId="24553" xr:uid="{00000000-0005-0000-0000-0000DC5E0000}"/>
    <cellStyle name="Normal 2 3 9 2 5 7" xfId="24554" xr:uid="{00000000-0005-0000-0000-0000DD5E0000}"/>
    <cellStyle name="Normal 2 3 9 2 5 7 2" xfId="24555" xr:uid="{00000000-0005-0000-0000-0000DE5E0000}"/>
    <cellStyle name="Normal 2 3 9 2 5 8" xfId="24556" xr:uid="{00000000-0005-0000-0000-0000DF5E0000}"/>
    <cellStyle name="Normal 2 3 9 2 5 8 2" xfId="24557" xr:uid="{00000000-0005-0000-0000-0000E05E0000}"/>
    <cellStyle name="Normal 2 3 9 2 5 9" xfId="24558" xr:uid="{00000000-0005-0000-0000-0000E15E0000}"/>
    <cellStyle name="Normal 2 3 9 2 5 9 2" xfId="24559" xr:uid="{00000000-0005-0000-0000-0000E25E0000}"/>
    <cellStyle name="Normal 2 3 9 2 6" xfId="748" xr:uid="{00000000-0005-0000-0000-0000E35E0000}"/>
    <cellStyle name="Normal 2 3 9 3" xfId="749" xr:uid="{00000000-0005-0000-0000-0000E45E0000}"/>
    <cellStyle name="Normal 2 3 9 3 2" xfId="750" xr:uid="{00000000-0005-0000-0000-0000E55E0000}"/>
    <cellStyle name="Normal 2 3 9 4" xfId="751" xr:uid="{00000000-0005-0000-0000-0000E65E0000}"/>
    <cellStyle name="Normal 2 3 9 4 2" xfId="752" xr:uid="{00000000-0005-0000-0000-0000E75E0000}"/>
    <cellStyle name="Normal 2 3 9 5" xfId="753" xr:uid="{00000000-0005-0000-0000-0000E85E0000}"/>
    <cellStyle name="Normal 2 3 9 5 2" xfId="754" xr:uid="{00000000-0005-0000-0000-0000E95E0000}"/>
    <cellStyle name="Normal 2 3 9 6" xfId="755" xr:uid="{00000000-0005-0000-0000-0000EA5E0000}"/>
    <cellStyle name="Normal 2 3 9 6 2" xfId="756" xr:uid="{00000000-0005-0000-0000-0000EB5E0000}"/>
    <cellStyle name="Normal 2 3 9 7" xfId="24560" xr:uid="{00000000-0005-0000-0000-0000EC5E0000}"/>
    <cellStyle name="Normal 2 3 9 7 10" xfId="24561" xr:uid="{00000000-0005-0000-0000-0000ED5E0000}"/>
    <cellStyle name="Normal 2 3 9 7 10 2" xfId="24562" xr:uid="{00000000-0005-0000-0000-0000EE5E0000}"/>
    <cellStyle name="Normal 2 3 9 7 11" xfId="24563" xr:uid="{00000000-0005-0000-0000-0000EF5E0000}"/>
    <cellStyle name="Normal 2 3 9 7 11 2" xfId="24564" xr:uid="{00000000-0005-0000-0000-0000F05E0000}"/>
    <cellStyle name="Normal 2 3 9 7 12" xfId="24565" xr:uid="{00000000-0005-0000-0000-0000F15E0000}"/>
    <cellStyle name="Normal 2 3 9 7 2" xfId="24566" xr:uid="{00000000-0005-0000-0000-0000F25E0000}"/>
    <cellStyle name="Normal 2 3 9 7 2 10" xfId="24567" xr:uid="{00000000-0005-0000-0000-0000F35E0000}"/>
    <cellStyle name="Normal 2 3 9 7 2 10 2" xfId="24568" xr:uid="{00000000-0005-0000-0000-0000F45E0000}"/>
    <cellStyle name="Normal 2 3 9 7 2 11" xfId="24569" xr:uid="{00000000-0005-0000-0000-0000F55E0000}"/>
    <cellStyle name="Normal 2 3 9 7 2 2" xfId="24570" xr:uid="{00000000-0005-0000-0000-0000F65E0000}"/>
    <cellStyle name="Normal 2 3 9 7 2 2 2" xfId="24571" xr:uid="{00000000-0005-0000-0000-0000F75E0000}"/>
    <cellStyle name="Normal 2 3 9 7 2 3" xfId="24572" xr:uid="{00000000-0005-0000-0000-0000F85E0000}"/>
    <cellStyle name="Normal 2 3 9 7 2 3 2" xfId="24573" xr:uid="{00000000-0005-0000-0000-0000F95E0000}"/>
    <cellStyle name="Normal 2 3 9 7 2 4" xfId="24574" xr:uid="{00000000-0005-0000-0000-0000FA5E0000}"/>
    <cellStyle name="Normal 2 3 9 7 2 4 2" xfId="24575" xr:uid="{00000000-0005-0000-0000-0000FB5E0000}"/>
    <cellStyle name="Normal 2 3 9 7 2 5" xfId="24576" xr:uid="{00000000-0005-0000-0000-0000FC5E0000}"/>
    <cellStyle name="Normal 2 3 9 7 2 5 2" xfId="24577" xr:uid="{00000000-0005-0000-0000-0000FD5E0000}"/>
    <cellStyle name="Normal 2 3 9 7 2 6" xfId="24578" xr:uid="{00000000-0005-0000-0000-0000FE5E0000}"/>
    <cellStyle name="Normal 2 3 9 7 2 6 2" xfId="24579" xr:uid="{00000000-0005-0000-0000-0000FF5E0000}"/>
    <cellStyle name="Normal 2 3 9 7 2 7" xfId="24580" xr:uid="{00000000-0005-0000-0000-0000005F0000}"/>
    <cellStyle name="Normal 2 3 9 7 2 7 2" xfId="24581" xr:uid="{00000000-0005-0000-0000-0000015F0000}"/>
    <cellStyle name="Normal 2 3 9 7 2 8" xfId="24582" xr:uid="{00000000-0005-0000-0000-0000025F0000}"/>
    <cellStyle name="Normal 2 3 9 7 2 8 2" xfId="24583" xr:uid="{00000000-0005-0000-0000-0000035F0000}"/>
    <cellStyle name="Normal 2 3 9 7 2 9" xfId="24584" xr:uid="{00000000-0005-0000-0000-0000045F0000}"/>
    <cellStyle name="Normal 2 3 9 7 2 9 2" xfId="24585" xr:uid="{00000000-0005-0000-0000-0000055F0000}"/>
    <cellStyle name="Normal 2 3 9 7 3" xfId="24586" xr:uid="{00000000-0005-0000-0000-0000065F0000}"/>
    <cellStyle name="Normal 2 3 9 7 3 2" xfId="24587" xr:uid="{00000000-0005-0000-0000-0000075F0000}"/>
    <cellStyle name="Normal 2 3 9 7 4" xfId="24588" xr:uid="{00000000-0005-0000-0000-0000085F0000}"/>
    <cellStyle name="Normal 2 3 9 7 4 2" xfId="24589" xr:uid="{00000000-0005-0000-0000-0000095F0000}"/>
    <cellStyle name="Normal 2 3 9 7 5" xfId="24590" xr:uid="{00000000-0005-0000-0000-00000A5F0000}"/>
    <cellStyle name="Normal 2 3 9 7 5 2" xfId="24591" xr:uid="{00000000-0005-0000-0000-00000B5F0000}"/>
    <cellStyle name="Normal 2 3 9 7 6" xfId="24592" xr:uid="{00000000-0005-0000-0000-00000C5F0000}"/>
    <cellStyle name="Normal 2 3 9 7 6 2" xfId="24593" xr:uid="{00000000-0005-0000-0000-00000D5F0000}"/>
    <cellStyle name="Normal 2 3 9 7 7" xfId="24594" xr:uid="{00000000-0005-0000-0000-00000E5F0000}"/>
    <cellStyle name="Normal 2 3 9 7 7 2" xfId="24595" xr:uid="{00000000-0005-0000-0000-00000F5F0000}"/>
    <cellStyle name="Normal 2 3 9 7 8" xfId="24596" xr:uid="{00000000-0005-0000-0000-0000105F0000}"/>
    <cellStyle name="Normal 2 3 9 7 8 2" xfId="24597" xr:uid="{00000000-0005-0000-0000-0000115F0000}"/>
    <cellStyle name="Normal 2 3 9 7 9" xfId="24598" xr:uid="{00000000-0005-0000-0000-0000125F0000}"/>
    <cellStyle name="Normal 2 3 9 7 9 2" xfId="24599" xr:uid="{00000000-0005-0000-0000-0000135F0000}"/>
    <cellStyle name="Normal 2 3 9 8" xfId="24600" xr:uid="{00000000-0005-0000-0000-0000145F0000}"/>
    <cellStyle name="Normal 2 3 9 8 10" xfId="24601" xr:uid="{00000000-0005-0000-0000-0000155F0000}"/>
    <cellStyle name="Normal 2 3 9 8 10 2" xfId="24602" xr:uid="{00000000-0005-0000-0000-0000165F0000}"/>
    <cellStyle name="Normal 2 3 9 8 11" xfId="24603" xr:uid="{00000000-0005-0000-0000-0000175F0000}"/>
    <cellStyle name="Normal 2 3 9 8 2" xfId="24604" xr:uid="{00000000-0005-0000-0000-0000185F0000}"/>
    <cellStyle name="Normal 2 3 9 8 2 2" xfId="24605" xr:uid="{00000000-0005-0000-0000-0000195F0000}"/>
    <cellStyle name="Normal 2 3 9 8 3" xfId="24606" xr:uid="{00000000-0005-0000-0000-00001A5F0000}"/>
    <cellStyle name="Normal 2 3 9 8 3 2" xfId="24607" xr:uid="{00000000-0005-0000-0000-00001B5F0000}"/>
    <cellStyle name="Normal 2 3 9 8 4" xfId="24608" xr:uid="{00000000-0005-0000-0000-00001C5F0000}"/>
    <cellStyle name="Normal 2 3 9 8 4 2" xfId="24609" xr:uid="{00000000-0005-0000-0000-00001D5F0000}"/>
    <cellStyle name="Normal 2 3 9 8 5" xfId="24610" xr:uid="{00000000-0005-0000-0000-00001E5F0000}"/>
    <cellStyle name="Normal 2 3 9 8 5 2" xfId="24611" xr:uid="{00000000-0005-0000-0000-00001F5F0000}"/>
    <cellStyle name="Normal 2 3 9 8 6" xfId="24612" xr:uid="{00000000-0005-0000-0000-0000205F0000}"/>
    <cellStyle name="Normal 2 3 9 8 6 2" xfId="24613" xr:uid="{00000000-0005-0000-0000-0000215F0000}"/>
    <cellStyle name="Normal 2 3 9 8 7" xfId="24614" xr:uid="{00000000-0005-0000-0000-0000225F0000}"/>
    <cellStyle name="Normal 2 3 9 8 7 2" xfId="24615" xr:uid="{00000000-0005-0000-0000-0000235F0000}"/>
    <cellStyle name="Normal 2 3 9 8 8" xfId="24616" xr:uid="{00000000-0005-0000-0000-0000245F0000}"/>
    <cellStyle name="Normal 2 3 9 8 8 2" xfId="24617" xr:uid="{00000000-0005-0000-0000-0000255F0000}"/>
    <cellStyle name="Normal 2 3 9 8 9" xfId="24618" xr:uid="{00000000-0005-0000-0000-0000265F0000}"/>
    <cellStyle name="Normal 2 3 9 8 9 2" xfId="24619" xr:uid="{00000000-0005-0000-0000-0000275F0000}"/>
    <cellStyle name="Normal 2 3 9 9" xfId="24620" xr:uid="{00000000-0005-0000-0000-0000285F0000}"/>
    <cellStyle name="Normal 2 3 9 9 2" xfId="24621" xr:uid="{00000000-0005-0000-0000-0000295F0000}"/>
    <cellStyle name="Normal 2 4" xfId="757" xr:uid="{00000000-0005-0000-0000-00002A5F0000}"/>
    <cellStyle name="Normal 2 4 10" xfId="758" xr:uid="{00000000-0005-0000-0000-00002B5F0000}"/>
    <cellStyle name="Normal 2 4 11" xfId="24622" xr:uid="{00000000-0005-0000-0000-00002C5F0000}"/>
    <cellStyle name="Normal 2 4 12" xfId="24623" xr:uid="{00000000-0005-0000-0000-00002D5F0000}"/>
    <cellStyle name="Normal 2 4 13" xfId="24624" xr:uid="{00000000-0005-0000-0000-00002E5F0000}"/>
    <cellStyle name="Normal 2 4 14" xfId="24625" xr:uid="{00000000-0005-0000-0000-00002F5F0000}"/>
    <cellStyle name="Normal 2 4 15" xfId="24626" xr:uid="{00000000-0005-0000-0000-0000305F0000}"/>
    <cellStyle name="Normal 2 4 16" xfId="24627" xr:uid="{00000000-0005-0000-0000-0000315F0000}"/>
    <cellStyle name="Normal 2 4 17" xfId="24628" xr:uid="{00000000-0005-0000-0000-0000325F0000}"/>
    <cellStyle name="Normal 2 4 18" xfId="24629" xr:uid="{00000000-0005-0000-0000-0000335F0000}"/>
    <cellStyle name="Normal 2 4 19" xfId="24630" xr:uid="{00000000-0005-0000-0000-0000345F0000}"/>
    <cellStyle name="Normal 2 4 2" xfId="759" xr:uid="{00000000-0005-0000-0000-0000355F0000}"/>
    <cellStyle name="Normal 2 4 2 10" xfId="24631" xr:uid="{00000000-0005-0000-0000-0000365F0000}"/>
    <cellStyle name="Normal 2 4 2 10 10" xfId="24632" xr:uid="{00000000-0005-0000-0000-0000375F0000}"/>
    <cellStyle name="Normal 2 4 2 10 10 2" xfId="24633" xr:uid="{00000000-0005-0000-0000-0000385F0000}"/>
    <cellStyle name="Normal 2 4 2 10 11" xfId="24634" xr:uid="{00000000-0005-0000-0000-0000395F0000}"/>
    <cellStyle name="Normal 2 4 2 10 11 2" xfId="24635" xr:uid="{00000000-0005-0000-0000-00003A5F0000}"/>
    <cellStyle name="Normal 2 4 2 10 12" xfId="24636" xr:uid="{00000000-0005-0000-0000-00003B5F0000}"/>
    <cellStyle name="Normal 2 4 2 10 12 2" xfId="24637" xr:uid="{00000000-0005-0000-0000-00003C5F0000}"/>
    <cellStyle name="Normal 2 4 2 10 13" xfId="24638" xr:uid="{00000000-0005-0000-0000-00003D5F0000}"/>
    <cellStyle name="Normal 2 4 2 10 2" xfId="24639" xr:uid="{00000000-0005-0000-0000-00003E5F0000}"/>
    <cellStyle name="Normal 2 4 2 10 2 10" xfId="24640" xr:uid="{00000000-0005-0000-0000-00003F5F0000}"/>
    <cellStyle name="Normal 2 4 2 10 2 10 2" xfId="24641" xr:uid="{00000000-0005-0000-0000-0000405F0000}"/>
    <cellStyle name="Normal 2 4 2 10 2 11" xfId="24642" xr:uid="{00000000-0005-0000-0000-0000415F0000}"/>
    <cellStyle name="Normal 2 4 2 10 2 11 2" xfId="24643" xr:uid="{00000000-0005-0000-0000-0000425F0000}"/>
    <cellStyle name="Normal 2 4 2 10 2 12" xfId="24644" xr:uid="{00000000-0005-0000-0000-0000435F0000}"/>
    <cellStyle name="Normal 2 4 2 10 2 2" xfId="24645" xr:uid="{00000000-0005-0000-0000-0000445F0000}"/>
    <cellStyle name="Normal 2 4 2 10 2 2 10" xfId="24646" xr:uid="{00000000-0005-0000-0000-0000455F0000}"/>
    <cellStyle name="Normal 2 4 2 10 2 2 10 2" xfId="24647" xr:uid="{00000000-0005-0000-0000-0000465F0000}"/>
    <cellStyle name="Normal 2 4 2 10 2 2 11" xfId="24648" xr:uid="{00000000-0005-0000-0000-0000475F0000}"/>
    <cellStyle name="Normal 2 4 2 10 2 2 2" xfId="24649" xr:uid="{00000000-0005-0000-0000-0000485F0000}"/>
    <cellStyle name="Normal 2 4 2 10 2 2 2 2" xfId="24650" xr:uid="{00000000-0005-0000-0000-0000495F0000}"/>
    <cellStyle name="Normal 2 4 2 10 2 2 3" xfId="24651" xr:uid="{00000000-0005-0000-0000-00004A5F0000}"/>
    <cellStyle name="Normal 2 4 2 10 2 2 3 2" xfId="24652" xr:uid="{00000000-0005-0000-0000-00004B5F0000}"/>
    <cellStyle name="Normal 2 4 2 10 2 2 4" xfId="24653" xr:uid="{00000000-0005-0000-0000-00004C5F0000}"/>
    <cellStyle name="Normal 2 4 2 10 2 2 4 2" xfId="24654" xr:uid="{00000000-0005-0000-0000-00004D5F0000}"/>
    <cellStyle name="Normal 2 4 2 10 2 2 5" xfId="24655" xr:uid="{00000000-0005-0000-0000-00004E5F0000}"/>
    <cellStyle name="Normal 2 4 2 10 2 2 5 2" xfId="24656" xr:uid="{00000000-0005-0000-0000-00004F5F0000}"/>
    <cellStyle name="Normal 2 4 2 10 2 2 6" xfId="24657" xr:uid="{00000000-0005-0000-0000-0000505F0000}"/>
    <cellStyle name="Normal 2 4 2 10 2 2 6 2" xfId="24658" xr:uid="{00000000-0005-0000-0000-0000515F0000}"/>
    <cellStyle name="Normal 2 4 2 10 2 2 7" xfId="24659" xr:uid="{00000000-0005-0000-0000-0000525F0000}"/>
    <cellStyle name="Normal 2 4 2 10 2 2 7 2" xfId="24660" xr:uid="{00000000-0005-0000-0000-0000535F0000}"/>
    <cellStyle name="Normal 2 4 2 10 2 2 8" xfId="24661" xr:uid="{00000000-0005-0000-0000-0000545F0000}"/>
    <cellStyle name="Normal 2 4 2 10 2 2 8 2" xfId="24662" xr:uid="{00000000-0005-0000-0000-0000555F0000}"/>
    <cellStyle name="Normal 2 4 2 10 2 2 9" xfId="24663" xr:uid="{00000000-0005-0000-0000-0000565F0000}"/>
    <cellStyle name="Normal 2 4 2 10 2 2 9 2" xfId="24664" xr:uid="{00000000-0005-0000-0000-0000575F0000}"/>
    <cellStyle name="Normal 2 4 2 10 2 3" xfId="24665" xr:uid="{00000000-0005-0000-0000-0000585F0000}"/>
    <cellStyle name="Normal 2 4 2 10 2 3 2" xfId="24666" xr:uid="{00000000-0005-0000-0000-0000595F0000}"/>
    <cellStyle name="Normal 2 4 2 10 2 4" xfId="24667" xr:uid="{00000000-0005-0000-0000-00005A5F0000}"/>
    <cellStyle name="Normal 2 4 2 10 2 4 2" xfId="24668" xr:uid="{00000000-0005-0000-0000-00005B5F0000}"/>
    <cellStyle name="Normal 2 4 2 10 2 5" xfId="24669" xr:uid="{00000000-0005-0000-0000-00005C5F0000}"/>
    <cellStyle name="Normal 2 4 2 10 2 5 2" xfId="24670" xr:uid="{00000000-0005-0000-0000-00005D5F0000}"/>
    <cellStyle name="Normal 2 4 2 10 2 6" xfId="24671" xr:uid="{00000000-0005-0000-0000-00005E5F0000}"/>
    <cellStyle name="Normal 2 4 2 10 2 6 2" xfId="24672" xr:uid="{00000000-0005-0000-0000-00005F5F0000}"/>
    <cellStyle name="Normal 2 4 2 10 2 7" xfId="24673" xr:uid="{00000000-0005-0000-0000-0000605F0000}"/>
    <cellStyle name="Normal 2 4 2 10 2 7 2" xfId="24674" xr:uid="{00000000-0005-0000-0000-0000615F0000}"/>
    <cellStyle name="Normal 2 4 2 10 2 8" xfId="24675" xr:uid="{00000000-0005-0000-0000-0000625F0000}"/>
    <cellStyle name="Normal 2 4 2 10 2 8 2" xfId="24676" xr:uid="{00000000-0005-0000-0000-0000635F0000}"/>
    <cellStyle name="Normal 2 4 2 10 2 9" xfId="24677" xr:uid="{00000000-0005-0000-0000-0000645F0000}"/>
    <cellStyle name="Normal 2 4 2 10 2 9 2" xfId="24678" xr:uid="{00000000-0005-0000-0000-0000655F0000}"/>
    <cellStyle name="Normal 2 4 2 10 3" xfId="24679" xr:uid="{00000000-0005-0000-0000-0000665F0000}"/>
    <cellStyle name="Normal 2 4 2 10 3 10" xfId="24680" xr:uid="{00000000-0005-0000-0000-0000675F0000}"/>
    <cellStyle name="Normal 2 4 2 10 3 10 2" xfId="24681" xr:uid="{00000000-0005-0000-0000-0000685F0000}"/>
    <cellStyle name="Normal 2 4 2 10 3 11" xfId="24682" xr:uid="{00000000-0005-0000-0000-0000695F0000}"/>
    <cellStyle name="Normal 2 4 2 10 3 2" xfId="24683" xr:uid="{00000000-0005-0000-0000-00006A5F0000}"/>
    <cellStyle name="Normal 2 4 2 10 3 2 2" xfId="24684" xr:uid="{00000000-0005-0000-0000-00006B5F0000}"/>
    <cellStyle name="Normal 2 4 2 10 3 3" xfId="24685" xr:uid="{00000000-0005-0000-0000-00006C5F0000}"/>
    <cellStyle name="Normal 2 4 2 10 3 3 2" xfId="24686" xr:uid="{00000000-0005-0000-0000-00006D5F0000}"/>
    <cellStyle name="Normal 2 4 2 10 3 4" xfId="24687" xr:uid="{00000000-0005-0000-0000-00006E5F0000}"/>
    <cellStyle name="Normal 2 4 2 10 3 4 2" xfId="24688" xr:uid="{00000000-0005-0000-0000-00006F5F0000}"/>
    <cellStyle name="Normal 2 4 2 10 3 5" xfId="24689" xr:uid="{00000000-0005-0000-0000-0000705F0000}"/>
    <cellStyle name="Normal 2 4 2 10 3 5 2" xfId="24690" xr:uid="{00000000-0005-0000-0000-0000715F0000}"/>
    <cellStyle name="Normal 2 4 2 10 3 6" xfId="24691" xr:uid="{00000000-0005-0000-0000-0000725F0000}"/>
    <cellStyle name="Normal 2 4 2 10 3 6 2" xfId="24692" xr:uid="{00000000-0005-0000-0000-0000735F0000}"/>
    <cellStyle name="Normal 2 4 2 10 3 7" xfId="24693" xr:uid="{00000000-0005-0000-0000-0000745F0000}"/>
    <cellStyle name="Normal 2 4 2 10 3 7 2" xfId="24694" xr:uid="{00000000-0005-0000-0000-0000755F0000}"/>
    <cellStyle name="Normal 2 4 2 10 3 8" xfId="24695" xr:uid="{00000000-0005-0000-0000-0000765F0000}"/>
    <cellStyle name="Normal 2 4 2 10 3 8 2" xfId="24696" xr:uid="{00000000-0005-0000-0000-0000775F0000}"/>
    <cellStyle name="Normal 2 4 2 10 3 9" xfId="24697" xr:uid="{00000000-0005-0000-0000-0000785F0000}"/>
    <cellStyle name="Normal 2 4 2 10 3 9 2" xfId="24698" xr:uid="{00000000-0005-0000-0000-0000795F0000}"/>
    <cellStyle name="Normal 2 4 2 10 4" xfId="24699" xr:uid="{00000000-0005-0000-0000-00007A5F0000}"/>
    <cellStyle name="Normal 2 4 2 10 4 2" xfId="24700" xr:uid="{00000000-0005-0000-0000-00007B5F0000}"/>
    <cellStyle name="Normal 2 4 2 10 5" xfId="24701" xr:uid="{00000000-0005-0000-0000-00007C5F0000}"/>
    <cellStyle name="Normal 2 4 2 10 5 2" xfId="24702" xr:uid="{00000000-0005-0000-0000-00007D5F0000}"/>
    <cellStyle name="Normal 2 4 2 10 6" xfId="24703" xr:uid="{00000000-0005-0000-0000-00007E5F0000}"/>
    <cellStyle name="Normal 2 4 2 10 6 2" xfId="24704" xr:uid="{00000000-0005-0000-0000-00007F5F0000}"/>
    <cellStyle name="Normal 2 4 2 10 7" xfId="24705" xr:uid="{00000000-0005-0000-0000-0000805F0000}"/>
    <cellStyle name="Normal 2 4 2 10 7 2" xfId="24706" xr:uid="{00000000-0005-0000-0000-0000815F0000}"/>
    <cellStyle name="Normal 2 4 2 10 8" xfId="24707" xr:uid="{00000000-0005-0000-0000-0000825F0000}"/>
    <cellStyle name="Normal 2 4 2 10 8 2" xfId="24708" xr:uid="{00000000-0005-0000-0000-0000835F0000}"/>
    <cellStyle name="Normal 2 4 2 10 9" xfId="24709" xr:uid="{00000000-0005-0000-0000-0000845F0000}"/>
    <cellStyle name="Normal 2 4 2 10 9 2" xfId="24710" xr:uid="{00000000-0005-0000-0000-0000855F0000}"/>
    <cellStyle name="Normal 2 4 2 2" xfId="760" xr:uid="{00000000-0005-0000-0000-0000865F0000}"/>
    <cellStyle name="Normal 2 4 2 2 2" xfId="761" xr:uid="{00000000-0005-0000-0000-0000875F0000}"/>
    <cellStyle name="Normal 2 4 2 2 2 10" xfId="24711" xr:uid="{00000000-0005-0000-0000-0000885F0000}"/>
    <cellStyle name="Normal 2 4 2 2 2 10 2" xfId="24712" xr:uid="{00000000-0005-0000-0000-0000895F0000}"/>
    <cellStyle name="Normal 2 4 2 2 2 11" xfId="24713" xr:uid="{00000000-0005-0000-0000-00008A5F0000}"/>
    <cellStyle name="Normal 2 4 2 2 2 11 2" xfId="24714" xr:uid="{00000000-0005-0000-0000-00008B5F0000}"/>
    <cellStyle name="Normal 2 4 2 2 2 12" xfId="24715" xr:uid="{00000000-0005-0000-0000-00008C5F0000}"/>
    <cellStyle name="Normal 2 4 2 2 2 12 2" xfId="24716" xr:uid="{00000000-0005-0000-0000-00008D5F0000}"/>
    <cellStyle name="Normal 2 4 2 2 2 13" xfId="24717" xr:uid="{00000000-0005-0000-0000-00008E5F0000}"/>
    <cellStyle name="Normal 2 4 2 2 2 13 2" xfId="24718" xr:uid="{00000000-0005-0000-0000-00008F5F0000}"/>
    <cellStyle name="Normal 2 4 2 2 2 14" xfId="24719" xr:uid="{00000000-0005-0000-0000-0000905F0000}"/>
    <cellStyle name="Normal 2 4 2 2 2 14 2" xfId="24720" xr:uid="{00000000-0005-0000-0000-0000915F0000}"/>
    <cellStyle name="Normal 2 4 2 2 2 15" xfId="24721" xr:uid="{00000000-0005-0000-0000-0000925F0000}"/>
    <cellStyle name="Normal 2 4 2 2 2 15 2" xfId="24722" xr:uid="{00000000-0005-0000-0000-0000935F0000}"/>
    <cellStyle name="Normal 2 4 2 2 2 16" xfId="24723" xr:uid="{00000000-0005-0000-0000-0000945F0000}"/>
    <cellStyle name="Normal 2 4 2 2 2 16 2" xfId="24724" xr:uid="{00000000-0005-0000-0000-0000955F0000}"/>
    <cellStyle name="Normal 2 4 2 2 2 17" xfId="24725" xr:uid="{00000000-0005-0000-0000-0000965F0000}"/>
    <cellStyle name="Normal 2 4 2 2 2 2" xfId="762" xr:uid="{00000000-0005-0000-0000-0000975F0000}"/>
    <cellStyle name="Normal 2 4 2 2 2 2 2" xfId="763" xr:uid="{00000000-0005-0000-0000-0000985F0000}"/>
    <cellStyle name="Normal 2 4 2 2 2 2 2 10" xfId="24726" xr:uid="{00000000-0005-0000-0000-0000995F0000}"/>
    <cellStyle name="Normal 2 4 2 2 2 2 2 10 2" xfId="24727" xr:uid="{00000000-0005-0000-0000-00009A5F0000}"/>
    <cellStyle name="Normal 2 4 2 2 2 2 2 11" xfId="24728" xr:uid="{00000000-0005-0000-0000-00009B5F0000}"/>
    <cellStyle name="Normal 2 4 2 2 2 2 2 11 2" xfId="24729" xr:uid="{00000000-0005-0000-0000-00009C5F0000}"/>
    <cellStyle name="Normal 2 4 2 2 2 2 2 12" xfId="24730" xr:uid="{00000000-0005-0000-0000-00009D5F0000}"/>
    <cellStyle name="Normal 2 4 2 2 2 2 2 12 2" xfId="24731" xr:uid="{00000000-0005-0000-0000-00009E5F0000}"/>
    <cellStyle name="Normal 2 4 2 2 2 2 2 13" xfId="24732" xr:uid="{00000000-0005-0000-0000-00009F5F0000}"/>
    <cellStyle name="Normal 2 4 2 2 2 2 2 2" xfId="24733" xr:uid="{00000000-0005-0000-0000-0000A05F0000}"/>
    <cellStyle name="Normal 2 4 2 2 2 2 2 2 10" xfId="24734" xr:uid="{00000000-0005-0000-0000-0000A15F0000}"/>
    <cellStyle name="Normal 2 4 2 2 2 2 2 2 10 2" xfId="24735" xr:uid="{00000000-0005-0000-0000-0000A25F0000}"/>
    <cellStyle name="Normal 2 4 2 2 2 2 2 2 11" xfId="24736" xr:uid="{00000000-0005-0000-0000-0000A35F0000}"/>
    <cellStyle name="Normal 2 4 2 2 2 2 2 2 11 2" xfId="24737" xr:uid="{00000000-0005-0000-0000-0000A45F0000}"/>
    <cellStyle name="Normal 2 4 2 2 2 2 2 2 12" xfId="24738" xr:uid="{00000000-0005-0000-0000-0000A55F0000}"/>
    <cellStyle name="Normal 2 4 2 2 2 2 2 2 2" xfId="24739" xr:uid="{00000000-0005-0000-0000-0000A65F0000}"/>
    <cellStyle name="Normal 2 4 2 2 2 2 2 2 2 10" xfId="24740" xr:uid="{00000000-0005-0000-0000-0000A75F0000}"/>
    <cellStyle name="Normal 2 4 2 2 2 2 2 2 2 10 2" xfId="24741" xr:uid="{00000000-0005-0000-0000-0000A85F0000}"/>
    <cellStyle name="Normal 2 4 2 2 2 2 2 2 2 11" xfId="24742" xr:uid="{00000000-0005-0000-0000-0000A95F0000}"/>
    <cellStyle name="Normal 2 4 2 2 2 2 2 2 2 2" xfId="24743" xr:uid="{00000000-0005-0000-0000-0000AA5F0000}"/>
    <cellStyle name="Normal 2 4 2 2 2 2 2 2 2 2 2" xfId="24744" xr:uid="{00000000-0005-0000-0000-0000AB5F0000}"/>
    <cellStyle name="Normal 2 4 2 2 2 2 2 2 2 3" xfId="24745" xr:uid="{00000000-0005-0000-0000-0000AC5F0000}"/>
    <cellStyle name="Normal 2 4 2 2 2 2 2 2 2 3 2" xfId="24746" xr:uid="{00000000-0005-0000-0000-0000AD5F0000}"/>
    <cellStyle name="Normal 2 4 2 2 2 2 2 2 2 4" xfId="24747" xr:uid="{00000000-0005-0000-0000-0000AE5F0000}"/>
    <cellStyle name="Normal 2 4 2 2 2 2 2 2 2 4 2" xfId="24748" xr:uid="{00000000-0005-0000-0000-0000AF5F0000}"/>
    <cellStyle name="Normal 2 4 2 2 2 2 2 2 2 5" xfId="24749" xr:uid="{00000000-0005-0000-0000-0000B05F0000}"/>
    <cellStyle name="Normal 2 4 2 2 2 2 2 2 2 5 2" xfId="24750" xr:uid="{00000000-0005-0000-0000-0000B15F0000}"/>
    <cellStyle name="Normal 2 4 2 2 2 2 2 2 2 6" xfId="24751" xr:uid="{00000000-0005-0000-0000-0000B25F0000}"/>
    <cellStyle name="Normal 2 4 2 2 2 2 2 2 2 6 2" xfId="24752" xr:uid="{00000000-0005-0000-0000-0000B35F0000}"/>
    <cellStyle name="Normal 2 4 2 2 2 2 2 2 2 7" xfId="24753" xr:uid="{00000000-0005-0000-0000-0000B45F0000}"/>
    <cellStyle name="Normal 2 4 2 2 2 2 2 2 2 7 2" xfId="24754" xr:uid="{00000000-0005-0000-0000-0000B55F0000}"/>
    <cellStyle name="Normal 2 4 2 2 2 2 2 2 2 8" xfId="24755" xr:uid="{00000000-0005-0000-0000-0000B65F0000}"/>
    <cellStyle name="Normal 2 4 2 2 2 2 2 2 2 8 2" xfId="24756" xr:uid="{00000000-0005-0000-0000-0000B75F0000}"/>
    <cellStyle name="Normal 2 4 2 2 2 2 2 2 2 9" xfId="24757" xr:uid="{00000000-0005-0000-0000-0000B85F0000}"/>
    <cellStyle name="Normal 2 4 2 2 2 2 2 2 2 9 2" xfId="24758" xr:uid="{00000000-0005-0000-0000-0000B95F0000}"/>
    <cellStyle name="Normal 2 4 2 2 2 2 2 2 3" xfId="24759" xr:uid="{00000000-0005-0000-0000-0000BA5F0000}"/>
    <cellStyle name="Normal 2 4 2 2 2 2 2 2 3 2" xfId="24760" xr:uid="{00000000-0005-0000-0000-0000BB5F0000}"/>
    <cellStyle name="Normal 2 4 2 2 2 2 2 2 4" xfId="24761" xr:uid="{00000000-0005-0000-0000-0000BC5F0000}"/>
    <cellStyle name="Normal 2 4 2 2 2 2 2 2 4 2" xfId="24762" xr:uid="{00000000-0005-0000-0000-0000BD5F0000}"/>
    <cellStyle name="Normal 2 4 2 2 2 2 2 2 5" xfId="24763" xr:uid="{00000000-0005-0000-0000-0000BE5F0000}"/>
    <cellStyle name="Normal 2 4 2 2 2 2 2 2 5 2" xfId="24764" xr:uid="{00000000-0005-0000-0000-0000BF5F0000}"/>
    <cellStyle name="Normal 2 4 2 2 2 2 2 2 6" xfId="24765" xr:uid="{00000000-0005-0000-0000-0000C05F0000}"/>
    <cellStyle name="Normal 2 4 2 2 2 2 2 2 6 2" xfId="24766" xr:uid="{00000000-0005-0000-0000-0000C15F0000}"/>
    <cellStyle name="Normal 2 4 2 2 2 2 2 2 7" xfId="24767" xr:uid="{00000000-0005-0000-0000-0000C25F0000}"/>
    <cellStyle name="Normal 2 4 2 2 2 2 2 2 7 2" xfId="24768" xr:uid="{00000000-0005-0000-0000-0000C35F0000}"/>
    <cellStyle name="Normal 2 4 2 2 2 2 2 2 8" xfId="24769" xr:uid="{00000000-0005-0000-0000-0000C45F0000}"/>
    <cellStyle name="Normal 2 4 2 2 2 2 2 2 8 2" xfId="24770" xr:uid="{00000000-0005-0000-0000-0000C55F0000}"/>
    <cellStyle name="Normal 2 4 2 2 2 2 2 2 9" xfId="24771" xr:uid="{00000000-0005-0000-0000-0000C65F0000}"/>
    <cellStyle name="Normal 2 4 2 2 2 2 2 2 9 2" xfId="24772" xr:uid="{00000000-0005-0000-0000-0000C75F0000}"/>
    <cellStyle name="Normal 2 4 2 2 2 2 2 3" xfId="24773" xr:uid="{00000000-0005-0000-0000-0000C85F0000}"/>
    <cellStyle name="Normal 2 4 2 2 2 2 2 3 10" xfId="24774" xr:uid="{00000000-0005-0000-0000-0000C95F0000}"/>
    <cellStyle name="Normal 2 4 2 2 2 2 2 3 10 2" xfId="24775" xr:uid="{00000000-0005-0000-0000-0000CA5F0000}"/>
    <cellStyle name="Normal 2 4 2 2 2 2 2 3 11" xfId="24776" xr:uid="{00000000-0005-0000-0000-0000CB5F0000}"/>
    <cellStyle name="Normal 2 4 2 2 2 2 2 3 2" xfId="24777" xr:uid="{00000000-0005-0000-0000-0000CC5F0000}"/>
    <cellStyle name="Normal 2 4 2 2 2 2 2 3 2 2" xfId="24778" xr:uid="{00000000-0005-0000-0000-0000CD5F0000}"/>
    <cellStyle name="Normal 2 4 2 2 2 2 2 3 3" xfId="24779" xr:uid="{00000000-0005-0000-0000-0000CE5F0000}"/>
    <cellStyle name="Normal 2 4 2 2 2 2 2 3 3 2" xfId="24780" xr:uid="{00000000-0005-0000-0000-0000CF5F0000}"/>
    <cellStyle name="Normal 2 4 2 2 2 2 2 3 4" xfId="24781" xr:uid="{00000000-0005-0000-0000-0000D05F0000}"/>
    <cellStyle name="Normal 2 4 2 2 2 2 2 3 4 2" xfId="24782" xr:uid="{00000000-0005-0000-0000-0000D15F0000}"/>
    <cellStyle name="Normal 2 4 2 2 2 2 2 3 5" xfId="24783" xr:uid="{00000000-0005-0000-0000-0000D25F0000}"/>
    <cellStyle name="Normal 2 4 2 2 2 2 2 3 5 2" xfId="24784" xr:uid="{00000000-0005-0000-0000-0000D35F0000}"/>
    <cellStyle name="Normal 2 4 2 2 2 2 2 3 6" xfId="24785" xr:uid="{00000000-0005-0000-0000-0000D45F0000}"/>
    <cellStyle name="Normal 2 4 2 2 2 2 2 3 6 2" xfId="24786" xr:uid="{00000000-0005-0000-0000-0000D55F0000}"/>
    <cellStyle name="Normal 2 4 2 2 2 2 2 3 7" xfId="24787" xr:uid="{00000000-0005-0000-0000-0000D65F0000}"/>
    <cellStyle name="Normal 2 4 2 2 2 2 2 3 7 2" xfId="24788" xr:uid="{00000000-0005-0000-0000-0000D75F0000}"/>
    <cellStyle name="Normal 2 4 2 2 2 2 2 3 8" xfId="24789" xr:uid="{00000000-0005-0000-0000-0000D85F0000}"/>
    <cellStyle name="Normal 2 4 2 2 2 2 2 3 8 2" xfId="24790" xr:uid="{00000000-0005-0000-0000-0000D95F0000}"/>
    <cellStyle name="Normal 2 4 2 2 2 2 2 3 9" xfId="24791" xr:uid="{00000000-0005-0000-0000-0000DA5F0000}"/>
    <cellStyle name="Normal 2 4 2 2 2 2 2 3 9 2" xfId="24792" xr:uid="{00000000-0005-0000-0000-0000DB5F0000}"/>
    <cellStyle name="Normal 2 4 2 2 2 2 2 4" xfId="24793" xr:uid="{00000000-0005-0000-0000-0000DC5F0000}"/>
    <cellStyle name="Normal 2 4 2 2 2 2 2 4 2" xfId="24794" xr:uid="{00000000-0005-0000-0000-0000DD5F0000}"/>
    <cellStyle name="Normal 2 4 2 2 2 2 2 5" xfId="24795" xr:uid="{00000000-0005-0000-0000-0000DE5F0000}"/>
    <cellStyle name="Normal 2 4 2 2 2 2 2 5 2" xfId="24796" xr:uid="{00000000-0005-0000-0000-0000DF5F0000}"/>
    <cellStyle name="Normal 2 4 2 2 2 2 2 6" xfId="24797" xr:uid="{00000000-0005-0000-0000-0000E05F0000}"/>
    <cellStyle name="Normal 2 4 2 2 2 2 2 6 2" xfId="24798" xr:uid="{00000000-0005-0000-0000-0000E15F0000}"/>
    <cellStyle name="Normal 2 4 2 2 2 2 2 7" xfId="24799" xr:uid="{00000000-0005-0000-0000-0000E25F0000}"/>
    <cellStyle name="Normal 2 4 2 2 2 2 2 7 2" xfId="24800" xr:uid="{00000000-0005-0000-0000-0000E35F0000}"/>
    <cellStyle name="Normal 2 4 2 2 2 2 2 8" xfId="24801" xr:uid="{00000000-0005-0000-0000-0000E45F0000}"/>
    <cellStyle name="Normal 2 4 2 2 2 2 2 8 2" xfId="24802" xr:uid="{00000000-0005-0000-0000-0000E55F0000}"/>
    <cellStyle name="Normal 2 4 2 2 2 2 2 9" xfId="24803" xr:uid="{00000000-0005-0000-0000-0000E65F0000}"/>
    <cellStyle name="Normal 2 4 2 2 2 2 2 9 2" xfId="24804" xr:uid="{00000000-0005-0000-0000-0000E75F0000}"/>
    <cellStyle name="Normal 2 4 2 2 2 2 3" xfId="764" xr:uid="{00000000-0005-0000-0000-0000E85F0000}"/>
    <cellStyle name="Normal 2 4 2 2 2 2 3 10" xfId="24805" xr:uid="{00000000-0005-0000-0000-0000E95F0000}"/>
    <cellStyle name="Normal 2 4 2 2 2 2 3 10 2" xfId="24806" xr:uid="{00000000-0005-0000-0000-0000EA5F0000}"/>
    <cellStyle name="Normal 2 4 2 2 2 2 3 11" xfId="24807" xr:uid="{00000000-0005-0000-0000-0000EB5F0000}"/>
    <cellStyle name="Normal 2 4 2 2 2 2 3 11 2" xfId="24808" xr:uid="{00000000-0005-0000-0000-0000EC5F0000}"/>
    <cellStyle name="Normal 2 4 2 2 2 2 3 12" xfId="24809" xr:uid="{00000000-0005-0000-0000-0000ED5F0000}"/>
    <cellStyle name="Normal 2 4 2 2 2 2 3 12 2" xfId="24810" xr:uid="{00000000-0005-0000-0000-0000EE5F0000}"/>
    <cellStyle name="Normal 2 4 2 2 2 2 3 13" xfId="24811" xr:uid="{00000000-0005-0000-0000-0000EF5F0000}"/>
    <cellStyle name="Normal 2 4 2 2 2 2 3 2" xfId="24812" xr:uid="{00000000-0005-0000-0000-0000F05F0000}"/>
    <cellStyle name="Normal 2 4 2 2 2 2 3 2 10" xfId="24813" xr:uid="{00000000-0005-0000-0000-0000F15F0000}"/>
    <cellStyle name="Normal 2 4 2 2 2 2 3 2 10 2" xfId="24814" xr:uid="{00000000-0005-0000-0000-0000F25F0000}"/>
    <cellStyle name="Normal 2 4 2 2 2 2 3 2 11" xfId="24815" xr:uid="{00000000-0005-0000-0000-0000F35F0000}"/>
    <cellStyle name="Normal 2 4 2 2 2 2 3 2 11 2" xfId="24816" xr:uid="{00000000-0005-0000-0000-0000F45F0000}"/>
    <cellStyle name="Normal 2 4 2 2 2 2 3 2 12" xfId="24817" xr:uid="{00000000-0005-0000-0000-0000F55F0000}"/>
    <cellStyle name="Normal 2 4 2 2 2 2 3 2 2" xfId="24818" xr:uid="{00000000-0005-0000-0000-0000F65F0000}"/>
    <cellStyle name="Normal 2 4 2 2 2 2 3 2 2 10" xfId="24819" xr:uid="{00000000-0005-0000-0000-0000F75F0000}"/>
    <cellStyle name="Normal 2 4 2 2 2 2 3 2 2 10 2" xfId="24820" xr:uid="{00000000-0005-0000-0000-0000F85F0000}"/>
    <cellStyle name="Normal 2 4 2 2 2 2 3 2 2 11" xfId="24821" xr:uid="{00000000-0005-0000-0000-0000F95F0000}"/>
    <cellStyle name="Normal 2 4 2 2 2 2 3 2 2 2" xfId="24822" xr:uid="{00000000-0005-0000-0000-0000FA5F0000}"/>
    <cellStyle name="Normal 2 4 2 2 2 2 3 2 2 2 2" xfId="24823" xr:uid="{00000000-0005-0000-0000-0000FB5F0000}"/>
    <cellStyle name="Normal 2 4 2 2 2 2 3 2 2 3" xfId="24824" xr:uid="{00000000-0005-0000-0000-0000FC5F0000}"/>
    <cellStyle name="Normal 2 4 2 2 2 2 3 2 2 3 2" xfId="24825" xr:uid="{00000000-0005-0000-0000-0000FD5F0000}"/>
    <cellStyle name="Normal 2 4 2 2 2 2 3 2 2 4" xfId="24826" xr:uid="{00000000-0005-0000-0000-0000FE5F0000}"/>
    <cellStyle name="Normal 2 4 2 2 2 2 3 2 2 4 2" xfId="24827" xr:uid="{00000000-0005-0000-0000-0000FF5F0000}"/>
    <cellStyle name="Normal 2 4 2 2 2 2 3 2 2 5" xfId="24828" xr:uid="{00000000-0005-0000-0000-000000600000}"/>
    <cellStyle name="Normal 2 4 2 2 2 2 3 2 2 5 2" xfId="24829" xr:uid="{00000000-0005-0000-0000-000001600000}"/>
    <cellStyle name="Normal 2 4 2 2 2 2 3 2 2 6" xfId="24830" xr:uid="{00000000-0005-0000-0000-000002600000}"/>
    <cellStyle name="Normal 2 4 2 2 2 2 3 2 2 6 2" xfId="24831" xr:uid="{00000000-0005-0000-0000-000003600000}"/>
    <cellStyle name="Normal 2 4 2 2 2 2 3 2 2 7" xfId="24832" xr:uid="{00000000-0005-0000-0000-000004600000}"/>
    <cellStyle name="Normal 2 4 2 2 2 2 3 2 2 7 2" xfId="24833" xr:uid="{00000000-0005-0000-0000-000005600000}"/>
    <cellStyle name="Normal 2 4 2 2 2 2 3 2 2 8" xfId="24834" xr:uid="{00000000-0005-0000-0000-000006600000}"/>
    <cellStyle name="Normal 2 4 2 2 2 2 3 2 2 8 2" xfId="24835" xr:uid="{00000000-0005-0000-0000-000007600000}"/>
    <cellStyle name="Normal 2 4 2 2 2 2 3 2 2 9" xfId="24836" xr:uid="{00000000-0005-0000-0000-000008600000}"/>
    <cellStyle name="Normal 2 4 2 2 2 2 3 2 2 9 2" xfId="24837" xr:uid="{00000000-0005-0000-0000-000009600000}"/>
    <cellStyle name="Normal 2 4 2 2 2 2 3 2 3" xfId="24838" xr:uid="{00000000-0005-0000-0000-00000A600000}"/>
    <cellStyle name="Normal 2 4 2 2 2 2 3 2 3 2" xfId="24839" xr:uid="{00000000-0005-0000-0000-00000B600000}"/>
    <cellStyle name="Normal 2 4 2 2 2 2 3 2 4" xfId="24840" xr:uid="{00000000-0005-0000-0000-00000C600000}"/>
    <cellStyle name="Normal 2 4 2 2 2 2 3 2 4 2" xfId="24841" xr:uid="{00000000-0005-0000-0000-00000D600000}"/>
    <cellStyle name="Normal 2 4 2 2 2 2 3 2 5" xfId="24842" xr:uid="{00000000-0005-0000-0000-00000E600000}"/>
    <cellStyle name="Normal 2 4 2 2 2 2 3 2 5 2" xfId="24843" xr:uid="{00000000-0005-0000-0000-00000F600000}"/>
    <cellStyle name="Normal 2 4 2 2 2 2 3 2 6" xfId="24844" xr:uid="{00000000-0005-0000-0000-000010600000}"/>
    <cellStyle name="Normal 2 4 2 2 2 2 3 2 6 2" xfId="24845" xr:uid="{00000000-0005-0000-0000-000011600000}"/>
    <cellStyle name="Normal 2 4 2 2 2 2 3 2 7" xfId="24846" xr:uid="{00000000-0005-0000-0000-000012600000}"/>
    <cellStyle name="Normal 2 4 2 2 2 2 3 2 7 2" xfId="24847" xr:uid="{00000000-0005-0000-0000-000013600000}"/>
    <cellStyle name="Normal 2 4 2 2 2 2 3 2 8" xfId="24848" xr:uid="{00000000-0005-0000-0000-000014600000}"/>
    <cellStyle name="Normal 2 4 2 2 2 2 3 2 8 2" xfId="24849" xr:uid="{00000000-0005-0000-0000-000015600000}"/>
    <cellStyle name="Normal 2 4 2 2 2 2 3 2 9" xfId="24850" xr:uid="{00000000-0005-0000-0000-000016600000}"/>
    <cellStyle name="Normal 2 4 2 2 2 2 3 2 9 2" xfId="24851" xr:uid="{00000000-0005-0000-0000-000017600000}"/>
    <cellStyle name="Normal 2 4 2 2 2 2 3 3" xfId="24852" xr:uid="{00000000-0005-0000-0000-000018600000}"/>
    <cellStyle name="Normal 2 4 2 2 2 2 3 3 10" xfId="24853" xr:uid="{00000000-0005-0000-0000-000019600000}"/>
    <cellStyle name="Normal 2 4 2 2 2 2 3 3 10 2" xfId="24854" xr:uid="{00000000-0005-0000-0000-00001A600000}"/>
    <cellStyle name="Normal 2 4 2 2 2 2 3 3 11" xfId="24855" xr:uid="{00000000-0005-0000-0000-00001B600000}"/>
    <cellStyle name="Normal 2 4 2 2 2 2 3 3 2" xfId="24856" xr:uid="{00000000-0005-0000-0000-00001C600000}"/>
    <cellStyle name="Normal 2 4 2 2 2 2 3 3 2 2" xfId="24857" xr:uid="{00000000-0005-0000-0000-00001D600000}"/>
    <cellStyle name="Normal 2 4 2 2 2 2 3 3 3" xfId="24858" xr:uid="{00000000-0005-0000-0000-00001E600000}"/>
    <cellStyle name="Normal 2 4 2 2 2 2 3 3 3 2" xfId="24859" xr:uid="{00000000-0005-0000-0000-00001F600000}"/>
    <cellStyle name="Normal 2 4 2 2 2 2 3 3 4" xfId="24860" xr:uid="{00000000-0005-0000-0000-000020600000}"/>
    <cellStyle name="Normal 2 4 2 2 2 2 3 3 4 2" xfId="24861" xr:uid="{00000000-0005-0000-0000-000021600000}"/>
    <cellStyle name="Normal 2 4 2 2 2 2 3 3 5" xfId="24862" xr:uid="{00000000-0005-0000-0000-000022600000}"/>
    <cellStyle name="Normal 2 4 2 2 2 2 3 3 5 2" xfId="24863" xr:uid="{00000000-0005-0000-0000-000023600000}"/>
    <cellStyle name="Normal 2 4 2 2 2 2 3 3 6" xfId="24864" xr:uid="{00000000-0005-0000-0000-000024600000}"/>
    <cellStyle name="Normal 2 4 2 2 2 2 3 3 6 2" xfId="24865" xr:uid="{00000000-0005-0000-0000-000025600000}"/>
    <cellStyle name="Normal 2 4 2 2 2 2 3 3 7" xfId="24866" xr:uid="{00000000-0005-0000-0000-000026600000}"/>
    <cellStyle name="Normal 2 4 2 2 2 2 3 3 7 2" xfId="24867" xr:uid="{00000000-0005-0000-0000-000027600000}"/>
    <cellStyle name="Normal 2 4 2 2 2 2 3 3 8" xfId="24868" xr:uid="{00000000-0005-0000-0000-000028600000}"/>
    <cellStyle name="Normal 2 4 2 2 2 2 3 3 8 2" xfId="24869" xr:uid="{00000000-0005-0000-0000-000029600000}"/>
    <cellStyle name="Normal 2 4 2 2 2 2 3 3 9" xfId="24870" xr:uid="{00000000-0005-0000-0000-00002A600000}"/>
    <cellStyle name="Normal 2 4 2 2 2 2 3 3 9 2" xfId="24871" xr:uid="{00000000-0005-0000-0000-00002B600000}"/>
    <cellStyle name="Normal 2 4 2 2 2 2 3 4" xfId="24872" xr:uid="{00000000-0005-0000-0000-00002C600000}"/>
    <cellStyle name="Normal 2 4 2 2 2 2 3 4 2" xfId="24873" xr:uid="{00000000-0005-0000-0000-00002D600000}"/>
    <cellStyle name="Normal 2 4 2 2 2 2 3 5" xfId="24874" xr:uid="{00000000-0005-0000-0000-00002E600000}"/>
    <cellStyle name="Normal 2 4 2 2 2 2 3 5 2" xfId="24875" xr:uid="{00000000-0005-0000-0000-00002F600000}"/>
    <cellStyle name="Normal 2 4 2 2 2 2 3 6" xfId="24876" xr:uid="{00000000-0005-0000-0000-000030600000}"/>
    <cellStyle name="Normal 2 4 2 2 2 2 3 6 2" xfId="24877" xr:uid="{00000000-0005-0000-0000-000031600000}"/>
    <cellStyle name="Normal 2 4 2 2 2 2 3 7" xfId="24878" xr:uid="{00000000-0005-0000-0000-000032600000}"/>
    <cellStyle name="Normal 2 4 2 2 2 2 3 7 2" xfId="24879" xr:uid="{00000000-0005-0000-0000-000033600000}"/>
    <cellStyle name="Normal 2 4 2 2 2 2 3 8" xfId="24880" xr:uid="{00000000-0005-0000-0000-000034600000}"/>
    <cellStyle name="Normal 2 4 2 2 2 2 3 8 2" xfId="24881" xr:uid="{00000000-0005-0000-0000-000035600000}"/>
    <cellStyle name="Normal 2 4 2 2 2 2 3 9" xfId="24882" xr:uid="{00000000-0005-0000-0000-000036600000}"/>
    <cellStyle name="Normal 2 4 2 2 2 2 3 9 2" xfId="24883" xr:uid="{00000000-0005-0000-0000-000037600000}"/>
    <cellStyle name="Normal 2 4 2 2 2 2 4" xfId="765" xr:uid="{00000000-0005-0000-0000-000038600000}"/>
    <cellStyle name="Normal 2 4 2 2 2 2 4 10" xfId="24884" xr:uid="{00000000-0005-0000-0000-000039600000}"/>
    <cellStyle name="Normal 2 4 2 2 2 2 4 10 2" xfId="24885" xr:uid="{00000000-0005-0000-0000-00003A600000}"/>
    <cellStyle name="Normal 2 4 2 2 2 2 4 11" xfId="24886" xr:uid="{00000000-0005-0000-0000-00003B600000}"/>
    <cellStyle name="Normal 2 4 2 2 2 2 4 11 2" xfId="24887" xr:uid="{00000000-0005-0000-0000-00003C600000}"/>
    <cellStyle name="Normal 2 4 2 2 2 2 4 12" xfId="24888" xr:uid="{00000000-0005-0000-0000-00003D600000}"/>
    <cellStyle name="Normal 2 4 2 2 2 2 4 12 2" xfId="24889" xr:uid="{00000000-0005-0000-0000-00003E600000}"/>
    <cellStyle name="Normal 2 4 2 2 2 2 4 13" xfId="24890" xr:uid="{00000000-0005-0000-0000-00003F600000}"/>
    <cellStyle name="Normal 2 4 2 2 2 2 4 2" xfId="24891" xr:uid="{00000000-0005-0000-0000-000040600000}"/>
    <cellStyle name="Normal 2 4 2 2 2 2 4 2 10" xfId="24892" xr:uid="{00000000-0005-0000-0000-000041600000}"/>
    <cellStyle name="Normal 2 4 2 2 2 2 4 2 10 2" xfId="24893" xr:uid="{00000000-0005-0000-0000-000042600000}"/>
    <cellStyle name="Normal 2 4 2 2 2 2 4 2 11" xfId="24894" xr:uid="{00000000-0005-0000-0000-000043600000}"/>
    <cellStyle name="Normal 2 4 2 2 2 2 4 2 11 2" xfId="24895" xr:uid="{00000000-0005-0000-0000-000044600000}"/>
    <cellStyle name="Normal 2 4 2 2 2 2 4 2 12" xfId="24896" xr:uid="{00000000-0005-0000-0000-000045600000}"/>
    <cellStyle name="Normal 2 4 2 2 2 2 4 2 2" xfId="24897" xr:uid="{00000000-0005-0000-0000-000046600000}"/>
    <cellStyle name="Normal 2 4 2 2 2 2 4 2 2 10" xfId="24898" xr:uid="{00000000-0005-0000-0000-000047600000}"/>
    <cellStyle name="Normal 2 4 2 2 2 2 4 2 2 10 2" xfId="24899" xr:uid="{00000000-0005-0000-0000-000048600000}"/>
    <cellStyle name="Normal 2 4 2 2 2 2 4 2 2 11" xfId="24900" xr:uid="{00000000-0005-0000-0000-000049600000}"/>
    <cellStyle name="Normal 2 4 2 2 2 2 4 2 2 2" xfId="24901" xr:uid="{00000000-0005-0000-0000-00004A600000}"/>
    <cellStyle name="Normal 2 4 2 2 2 2 4 2 2 2 2" xfId="24902" xr:uid="{00000000-0005-0000-0000-00004B600000}"/>
    <cellStyle name="Normal 2 4 2 2 2 2 4 2 2 3" xfId="24903" xr:uid="{00000000-0005-0000-0000-00004C600000}"/>
    <cellStyle name="Normal 2 4 2 2 2 2 4 2 2 3 2" xfId="24904" xr:uid="{00000000-0005-0000-0000-00004D600000}"/>
    <cellStyle name="Normal 2 4 2 2 2 2 4 2 2 4" xfId="24905" xr:uid="{00000000-0005-0000-0000-00004E600000}"/>
    <cellStyle name="Normal 2 4 2 2 2 2 4 2 2 4 2" xfId="24906" xr:uid="{00000000-0005-0000-0000-00004F600000}"/>
    <cellStyle name="Normal 2 4 2 2 2 2 4 2 2 5" xfId="24907" xr:uid="{00000000-0005-0000-0000-000050600000}"/>
    <cellStyle name="Normal 2 4 2 2 2 2 4 2 2 5 2" xfId="24908" xr:uid="{00000000-0005-0000-0000-000051600000}"/>
    <cellStyle name="Normal 2 4 2 2 2 2 4 2 2 6" xfId="24909" xr:uid="{00000000-0005-0000-0000-000052600000}"/>
    <cellStyle name="Normal 2 4 2 2 2 2 4 2 2 6 2" xfId="24910" xr:uid="{00000000-0005-0000-0000-000053600000}"/>
    <cellStyle name="Normal 2 4 2 2 2 2 4 2 2 7" xfId="24911" xr:uid="{00000000-0005-0000-0000-000054600000}"/>
    <cellStyle name="Normal 2 4 2 2 2 2 4 2 2 7 2" xfId="24912" xr:uid="{00000000-0005-0000-0000-000055600000}"/>
    <cellStyle name="Normal 2 4 2 2 2 2 4 2 2 8" xfId="24913" xr:uid="{00000000-0005-0000-0000-000056600000}"/>
    <cellStyle name="Normal 2 4 2 2 2 2 4 2 2 8 2" xfId="24914" xr:uid="{00000000-0005-0000-0000-000057600000}"/>
    <cellStyle name="Normal 2 4 2 2 2 2 4 2 2 9" xfId="24915" xr:uid="{00000000-0005-0000-0000-000058600000}"/>
    <cellStyle name="Normal 2 4 2 2 2 2 4 2 2 9 2" xfId="24916" xr:uid="{00000000-0005-0000-0000-000059600000}"/>
    <cellStyle name="Normal 2 4 2 2 2 2 4 2 3" xfId="24917" xr:uid="{00000000-0005-0000-0000-00005A600000}"/>
    <cellStyle name="Normal 2 4 2 2 2 2 4 2 3 2" xfId="24918" xr:uid="{00000000-0005-0000-0000-00005B600000}"/>
    <cellStyle name="Normal 2 4 2 2 2 2 4 2 4" xfId="24919" xr:uid="{00000000-0005-0000-0000-00005C600000}"/>
    <cellStyle name="Normal 2 4 2 2 2 2 4 2 4 2" xfId="24920" xr:uid="{00000000-0005-0000-0000-00005D600000}"/>
    <cellStyle name="Normal 2 4 2 2 2 2 4 2 5" xfId="24921" xr:uid="{00000000-0005-0000-0000-00005E600000}"/>
    <cellStyle name="Normal 2 4 2 2 2 2 4 2 5 2" xfId="24922" xr:uid="{00000000-0005-0000-0000-00005F600000}"/>
    <cellStyle name="Normal 2 4 2 2 2 2 4 2 6" xfId="24923" xr:uid="{00000000-0005-0000-0000-000060600000}"/>
    <cellStyle name="Normal 2 4 2 2 2 2 4 2 6 2" xfId="24924" xr:uid="{00000000-0005-0000-0000-000061600000}"/>
    <cellStyle name="Normal 2 4 2 2 2 2 4 2 7" xfId="24925" xr:uid="{00000000-0005-0000-0000-000062600000}"/>
    <cellStyle name="Normal 2 4 2 2 2 2 4 2 7 2" xfId="24926" xr:uid="{00000000-0005-0000-0000-000063600000}"/>
    <cellStyle name="Normal 2 4 2 2 2 2 4 2 8" xfId="24927" xr:uid="{00000000-0005-0000-0000-000064600000}"/>
    <cellStyle name="Normal 2 4 2 2 2 2 4 2 8 2" xfId="24928" xr:uid="{00000000-0005-0000-0000-000065600000}"/>
    <cellStyle name="Normal 2 4 2 2 2 2 4 2 9" xfId="24929" xr:uid="{00000000-0005-0000-0000-000066600000}"/>
    <cellStyle name="Normal 2 4 2 2 2 2 4 2 9 2" xfId="24930" xr:uid="{00000000-0005-0000-0000-000067600000}"/>
    <cellStyle name="Normal 2 4 2 2 2 2 4 3" xfId="24931" xr:uid="{00000000-0005-0000-0000-000068600000}"/>
    <cellStyle name="Normal 2 4 2 2 2 2 4 3 10" xfId="24932" xr:uid="{00000000-0005-0000-0000-000069600000}"/>
    <cellStyle name="Normal 2 4 2 2 2 2 4 3 10 2" xfId="24933" xr:uid="{00000000-0005-0000-0000-00006A600000}"/>
    <cellStyle name="Normal 2 4 2 2 2 2 4 3 11" xfId="24934" xr:uid="{00000000-0005-0000-0000-00006B600000}"/>
    <cellStyle name="Normal 2 4 2 2 2 2 4 3 2" xfId="24935" xr:uid="{00000000-0005-0000-0000-00006C600000}"/>
    <cellStyle name="Normal 2 4 2 2 2 2 4 3 2 2" xfId="24936" xr:uid="{00000000-0005-0000-0000-00006D600000}"/>
    <cellStyle name="Normal 2 4 2 2 2 2 4 3 3" xfId="24937" xr:uid="{00000000-0005-0000-0000-00006E600000}"/>
    <cellStyle name="Normal 2 4 2 2 2 2 4 3 3 2" xfId="24938" xr:uid="{00000000-0005-0000-0000-00006F600000}"/>
    <cellStyle name="Normal 2 4 2 2 2 2 4 3 4" xfId="24939" xr:uid="{00000000-0005-0000-0000-000070600000}"/>
    <cellStyle name="Normal 2 4 2 2 2 2 4 3 4 2" xfId="24940" xr:uid="{00000000-0005-0000-0000-000071600000}"/>
    <cellStyle name="Normal 2 4 2 2 2 2 4 3 5" xfId="24941" xr:uid="{00000000-0005-0000-0000-000072600000}"/>
    <cellStyle name="Normal 2 4 2 2 2 2 4 3 5 2" xfId="24942" xr:uid="{00000000-0005-0000-0000-000073600000}"/>
    <cellStyle name="Normal 2 4 2 2 2 2 4 3 6" xfId="24943" xr:uid="{00000000-0005-0000-0000-000074600000}"/>
    <cellStyle name="Normal 2 4 2 2 2 2 4 3 6 2" xfId="24944" xr:uid="{00000000-0005-0000-0000-000075600000}"/>
    <cellStyle name="Normal 2 4 2 2 2 2 4 3 7" xfId="24945" xr:uid="{00000000-0005-0000-0000-000076600000}"/>
    <cellStyle name="Normal 2 4 2 2 2 2 4 3 7 2" xfId="24946" xr:uid="{00000000-0005-0000-0000-000077600000}"/>
    <cellStyle name="Normal 2 4 2 2 2 2 4 3 8" xfId="24947" xr:uid="{00000000-0005-0000-0000-000078600000}"/>
    <cellStyle name="Normal 2 4 2 2 2 2 4 3 8 2" xfId="24948" xr:uid="{00000000-0005-0000-0000-000079600000}"/>
    <cellStyle name="Normal 2 4 2 2 2 2 4 3 9" xfId="24949" xr:uid="{00000000-0005-0000-0000-00007A600000}"/>
    <cellStyle name="Normal 2 4 2 2 2 2 4 3 9 2" xfId="24950" xr:uid="{00000000-0005-0000-0000-00007B600000}"/>
    <cellStyle name="Normal 2 4 2 2 2 2 4 4" xfId="24951" xr:uid="{00000000-0005-0000-0000-00007C600000}"/>
    <cellStyle name="Normal 2 4 2 2 2 2 4 4 2" xfId="24952" xr:uid="{00000000-0005-0000-0000-00007D600000}"/>
    <cellStyle name="Normal 2 4 2 2 2 2 4 5" xfId="24953" xr:uid="{00000000-0005-0000-0000-00007E600000}"/>
    <cellStyle name="Normal 2 4 2 2 2 2 4 5 2" xfId="24954" xr:uid="{00000000-0005-0000-0000-00007F600000}"/>
    <cellStyle name="Normal 2 4 2 2 2 2 4 6" xfId="24955" xr:uid="{00000000-0005-0000-0000-000080600000}"/>
    <cellStyle name="Normal 2 4 2 2 2 2 4 6 2" xfId="24956" xr:uid="{00000000-0005-0000-0000-000081600000}"/>
    <cellStyle name="Normal 2 4 2 2 2 2 4 7" xfId="24957" xr:uid="{00000000-0005-0000-0000-000082600000}"/>
    <cellStyle name="Normal 2 4 2 2 2 2 4 7 2" xfId="24958" xr:uid="{00000000-0005-0000-0000-000083600000}"/>
    <cellStyle name="Normal 2 4 2 2 2 2 4 8" xfId="24959" xr:uid="{00000000-0005-0000-0000-000084600000}"/>
    <cellStyle name="Normal 2 4 2 2 2 2 4 8 2" xfId="24960" xr:uid="{00000000-0005-0000-0000-000085600000}"/>
    <cellStyle name="Normal 2 4 2 2 2 2 4 9" xfId="24961" xr:uid="{00000000-0005-0000-0000-000086600000}"/>
    <cellStyle name="Normal 2 4 2 2 2 2 4 9 2" xfId="24962" xr:uid="{00000000-0005-0000-0000-000087600000}"/>
    <cellStyle name="Normal 2 4 2 2 2 2 5" xfId="766" xr:uid="{00000000-0005-0000-0000-000088600000}"/>
    <cellStyle name="Normal 2 4 2 2 2 2 5 10" xfId="24963" xr:uid="{00000000-0005-0000-0000-000089600000}"/>
    <cellStyle name="Normal 2 4 2 2 2 2 5 10 2" xfId="24964" xr:uid="{00000000-0005-0000-0000-00008A600000}"/>
    <cellStyle name="Normal 2 4 2 2 2 2 5 11" xfId="24965" xr:uid="{00000000-0005-0000-0000-00008B600000}"/>
    <cellStyle name="Normal 2 4 2 2 2 2 5 11 2" xfId="24966" xr:uid="{00000000-0005-0000-0000-00008C600000}"/>
    <cellStyle name="Normal 2 4 2 2 2 2 5 12" xfId="24967" xr:uid="{00000000-0005-0000-0000-00008D600000}"/>
    <cellStyle name="Normal 2 4 2 2 2 2 5 12 2" xfId="24968" xr:uid="{00000000-0005-0000-0000-00008E600000}"/>
    <cellStyle name="Normal 2 4 2 2 2 2 5 13" xfId="24969" xr:uid="{00000000-0005-0000-0000-00008F600000}"/>
    <cellStyle name="Normal 2 4 2 2 2 2 5 2" xfId="24970" xr:uid="{00000000-0005-0000-0000-000090600000}"/>
    <cellStyle name="Normal 2 4 2 2 2 2 5 2 10" xfId="24971" xr:uid="{00000000-0005-0000-0000-000091600000}"/>
    <cellStyle name="Normal 2 4 2 2 2 2 5 2 10 2" xfId="24972" xr:uid="{00000000-0005-0000-0000-000092600000}"/>
    <cellStyle name="Normal 2 4 2 2 2 2 5 2 11" xfId="24973" xr:uid="{00000000-0005-0000-0000-000093600000}"/>
    <cellStyle name="Normal 2 4 2 2 2 2 5 2 11 2" xfId="24974" xr:uid="{00000000-0005-0000-0000-000094600000}"/>
    <cellStyle name="Normal 2 4 2 2 2 2 5 2 12" xfId="24975" xr:uid="{00000000-0005-0000-0000-000095600000}"/>
    <cellStyle name="Normal 2 4 2 2 2 2 5 2 2" xfId="24976" xr:uid="{00000000-0005-0000-0000-000096600000}"/>
    <cellStyle name="Normal 2 4 2 2 2 2 5 2 2 10" xfId="24977" xr:uid="{00000000-0005-0000-0000-000097600000}"/>
    <cellStyle name="Normal 2 4 2 2 2 2 5 2 2 10 2" xfId="24978" xr:uid="{00000000-0005-0000-0000-000098600000}"/>
    <cellStyle name="Normal 2 4 2 2 2 2 5 2 2 11" xfId="24979" xr:uid="{00000000-0005-0000-0000-000099600000}"/>
    <cellStyle name="Normal 2 4 2 2 2 2 5 2 2 2" xfId="24980" xr:uid="{00000000-0005-0000-0000-00009A600000}"/>
    <cellStyle name="Normal 2 4 2 2 2 2 5 2 2 2 2" xfId="24981" xr:uid="{00000000-0005-0000-0000-00009B600000}"/>
    <cellStyle name="Normal 2 4 2 2 2 2 5 2 2 3" xfId="24982" xr:uid="{00000000-0005-0000-0000-00009C600000}"/>
    <cellStyle name="Normal 2 4 2 2 2 2 5 2 2 3 2" xfId="24983" xr:uid="{00000000-0005-0000-0000-00009D600000}"/>
    <cellStyle name="Normal 2 4 2 2 2 2 5 2 2 4" xfId="24984" xr:uid="{00000000-0005-0000-0000-00009E600000}"/>
    <cellStyle name="Normal 2 4 2 2 2 2 5 2 2 4 2" xfId="24985" xr:uid="{00000000-0005-0000-0000-00009F600000}"/>
    <cellStyle name="Normal 2 4 2 2 2 2 5 2 2 5" xfId="24986" xr:uid="{00000000-0005-0000-0000-0000A0600000}"/>
    <cellStyle name="Normal 2 4 2 2 2 2 5 2 2 5 2" xfId="24987" xr:uid="{00000000-0005-0000-0000-0000A1600000}"/>
    <cellStyle name="Normal 2 4 2 2 2 2 5 2 2 6" xfId="24988" xr:uid="{00000000-0005-0000-0000-0000A2600000}"/>
    <cellStyle name="Normal 2 4 2 2 2 2 5 2 2 6 2" xfId="24989" xr:uid="{00000000-0005-0000-0000-0000A3600000}"/>
    <cellStyle name="Normal 2 4 2 2 2 2 5 2 2 7" xfId="24990" xr:uid="{00000000-0005-0000-0000-0000A4600000}"/>
    <cellStyle name="Normal 2 4 2 2 2 2 5 2 2 7 2" xfId="24991" xr:uid="{00000000-0005-0000-0000-0000A5600000}"/>
    <cellStyle name="Normal 2 4 2 2 2 2 5 2 2 8" xfId="24992" xr:uid="{00000000-0005-0000-0000-0000A6600000}"/>
    <cellStyle name="Normal 2 4 2 2 2 2 5 2 2 8 2" xfId="24993" xr:uid="{00000000-0005-0000-0000-0000A7600000}"/>
    <cellStyle name="Normal 2 4 2 2 2 2 5 2 2 9" xfId="24994" xr:uid="{00000000-0005-0000-0000-0000A8600000}"/>
    <cellStyle name="Normal 2 4 2 2 2 2 5 2 2 9 2" xfId="24995" xr:uid="{00000000-0005-0000-0000-0000A9600000}"/>
    <cellStyle name="Normal 2 4 2 2 2 2 5 2 3" xfId="24996" xr:uid="{00000000-0005-0000-0000-0000AA600000}"/>
    <cellStyle name="Normal 2 4 2 2 2 2 5 2 3 2" xfId="24997" xr:uid="{00000000-0005-0000-0000-0000AB600000}"/>
    <cellStyle name="Normal 2 4 2 2 2 2 5 2 4" xfId="24998" xr:uid="{00000000-0005-0000-0000-0000AC600000}"/>
    <cellStyle name="Normal 2 4 2 2 2 2 5 2 4 2" xfId="24999" xr:uid="{00000000-0005-0000-0000-0000AD600000}"/>
    <cellStyle name="Normal 2 4 2 2 2 2 5 2 5" xfId="25000" xr:uid="{00000000-0005-0000-0000-0000AE600000}"/>
    <cellStyle name="Normal 2 4 2 2 2 2 5 2 5 2" xfId="25001" xr:uid="{00000000-0005-0000-0000-0000AF600000}"/>
    <cellStyle name="Normal 2 4 2 2 2 2 5 2 6" xfId="25002" xr:uid="{00000000-0005-0000-0000-0000B0600000}"/>
    <cellStyle name="Normal 2 4 2 2 2 2 5 2 6 2" xfId="25003" xr:uid="{00000000-0005-0000-0000-0000B1600000}"/>
    <cellStyle name="Normal 2 4 2 2 2 2 5 2 7" xfId="25004" xr:uid="{00000000-0005-0000-0000-0000B2600000}"/>
    <cellStyle name="Normal 2 4 2 2 2 2 5 2 7 2" xfId="25005" xr:uid="{00000000-0005-0000-0000-0000B3600000}"/>
    <cellStyle name="Normal 2 4 2 2 2 2 5 2 8" xfId="25006" xr:uid="{00000000-0005-0000-0000-0000B4600000}"/>
    <cellStyle name="Normal 2 4 2 2 2 2 5 2 8 2" xfId="25007" xr:uid="{00000000-0005-0000-0000-0000B5600000}"/>
    <cellStyle name="Normal 2 4 2 2 2 2 5 2 9" xfId="25008" xr:uid="{00000000-0005-0000-0000-0000B6600000}"/>
    <cellStyle name="Normal 2 4 2 2 2 2 5 2 9 2" xfId="25009" xr:uid="{00000000-0005-0000-0000-0000B7600000}"/>
    <cellStyle name="Normal 2 4 2 2 2 2 5 3" xfId="25010" xr:uid="{00000000-0005-0000-0000-0000B8600000}"/>
    <cellStyle name="Normal 2 4 2 2 2 2 5 3 10" xfId="25011" xr:uid="{00000000-0005-0000-0000-0000B9600000}"/>
    <cellStyle name="Normal 2 4 2 2 2 2 5 3 10 2" xfId="25012" xr:uid="{00000000-0005-0000-0000-0000BA600000}"/>
    <cellStyle name="Normal 2 4 2 2 2 2 5 3 11" xfId="25013" xr:uid="{00000000-0005-0000-0000-0000BB600000}"/>
    <cellStyle name="Normal 2 4 2 2 2 2 5 3 2" xfId="25014" xr:uid="{00000000-0005-0000-0000-0000BC600000}"/>
    <cellStyle name="Normal 2 4 2 2 2 2 5 3 2 2" xfId="25015" xr:uid="{00000000-0005-0000-0000-0000BD600000}"/>
    <cellStyle name="Normal 2 4 2 2 2 2 5 3 3" xfId="25016" xr:uid="{00000000-0005-0000-0000-0000BE600000}"/>
    <cellStyle name="Normal 2 4 2 2 2 2 5 3 3 2" xfId="25017" xr:uid="{00000000-0005-0000-0000-0000BF600000}"/>
    <cellStyle name="Normal 2 4 2 2 2 2 5 3 4" xfId="25018" xr:uid="{00000000-0005-0000-0000-0000C0600000}"/>
    <cellStyle name="Normal 2 4 2 2 2 2 5 3 4 2" xfId="25019" xr:uid="{00000000-0005-0000-0000-0000C1600000}"/>
    <cellStyle name="Normal 2 4 2 2 2 2 5 3 5" xfId="25020" xr:uid="{00000000-0005-0000-0000-0000C2600000}"/>
    <cellStyle name="Normal 2 4 2 2 2 2 5 3 5 2" xfId="25021" xr:uid="{00000000-0005-0000-0000-0000C3600000}"/>
    <cellStyle name="Normal 2 4 2 2 2 2 5 3 6" xfId="25022" xr:uid="{00000000-0005-0000-0000-0000C4600000}"/>
    <cellStyle name="Normal 2 4 2 2 2 2 5 3 6 2" xfId="25023" xr:uid="{00000000-0005-0000-0000-0000C5600000}"/>
    <cellStyle name="Normal 2 4 2 2 2 2 5 3 7" xfId="25024" xr:uid="{00000000-0005-0000-0000-0000C6600000}"/>
    <cellStyle name="Normal 2 4 2 2 2 2 5 3 7 2" xfId="25025" xr:uid="{00000000-0005-0000-0000-0000C7600000}"/>
    <cellStyle name="Normal 2 4 2 2 2 2 5 3 8" xfId="25026" xr:uid="{00000000-0005-0000-0000-0000C8600000}"/>
    <cellStyle name="Normal 2 4 2 2 2 2 5 3 8 2" xfId="25027" xr:uid="{00000000-0005-0000-0000-0000C9600000}"/>
    <cellStyle name="Normal 2 4 2 2 2 2 5 3 9" xfId="25028" xr:uid="{00000000-0005-0000-0000-0000CA600000}"/>
    <cellStyle name="Normal 2 4 2 2 2 2 5 3 9 2" xfId="25029" xr:uid="{00000000-0005-0000-0000-0000CB600000}"/>
    <cellStyle name="Normal 2 4 2 2 2 2 5 4" xfId="25030" xr:uid="{00000000-0005-0000-0000-0000CC600000}"/>
    <cellStyle name="Normal 2 4 2 2 2 2 5 4 2" xfId="25031" xr:uid="{00000000-0005-0000-0000-0000CD600000}"/>
    <cellStyle name="Normal 2 4 2 2 2 2 5 5" xfId="25032" xr:uid="{00000000-0005-0000-0000-0000CE600000}"/>
    <cellStyle name="Normal 2 4 2 2 2 2 5 5 2" xfId="25033" xr:uid="{00000000-0005-0000-0000-0000CF600000}"/>
    <cellStyle name="Normal 2 4 2 2 2 2 5 6" xfId="25034" xr:uid="{00000000-0005-0000-0000-0000D0600000}"/>
    <cellStyle name="Normal 2 4 2 2 2 2 5 6 2" xfId="25035" xr:uid="{00000000-0005-0000-0000-0000D1600000}"/>
    <cellStyle name="Normal 2 4 2 2 2 2 5 7" xfId="25036" xr:uid="{00000000-0005-0000-0000-0000D2600000}"/>
    <cellStyle name="Normal 2 4 2 2 2 2 5 7 2" xfId="25037" xr:uid="{00000000-0005-0000-0000-0000D3600000}"/>
    <cellStyle name="Normal 2 4 2 2 2 2 5 8" xfId="25038" xr:uid="{00000000-0005-0000-0000-0000D4600000}"/>
    <cellStyle name="Normal 2 4 2 2 2 2 5 8 2" xfId="25039" xr:uid="{00000000-0005-0000-0000-0000D5600000}"/>
    <cellStyle name="Normal 2 4 2 2 2 2 5 9" xfId="25040" xr:uid="{00000000-0005-0000-0000-0000D6600000}"/>
    <cellStyle name="Normal 2 4 2 2 2 2 5 9 2" xfId="25041" xr:uid="{00000000-0005-0000-0000-0000D7600000}"/>
    <cellStyle name="Normal 2 4 2 2 2 2 6" xfId="767" xr:uid="{00000000-0005-0000-0000-0000D8600000}"/>
    <cellStyle name="Normal 2 4 2 2 2 3" xfId="768" xr:uid="{00000000-0005-0000-0000-0000D9600000}"/>
    <cellStyle name="Normal 2 4 2 2 2 3 2" xfId="769" xr:uid="{00000000-0005-0000-0000-0000DA600000}"/>
    <cellStyle name="Normal 2 4 2 2 2 4" xfId="770" xr:uid="{00000000-0005-0000-0000-0000DB600000}"/>
    <cellStyle name="Normal 2 4 2 2 2 4 2" xfId="771" xr:uid="{00000000-0005-0000-0000-0000DC600000}"/>
    <cellStyle name="Normal 2 4 2 2 2 5" xfId="772" xr:uid="{00000000-0005-0000-0000-0000DD600000}"/>
    <cellStyle name="Normal 2 4 2 2 2 5 2" xfId="773" xr:uid="{00000000-0005-0000-0000-0000DE600000}"/>
    <cellStyle name="Normal 2 4 2 2 2 6" xfId="25042" xr:uid="{00000000-0005-0000-0000-0000DF600000}"/>
    <cellStyle name="Normal 2 4 2 2 2 6 10" xfId="25043" xr:uid="{00000000-0005-0000-0000-0000E0600000}"/>
    <cellStyle name="Normal 2 4 2 2 2 6 10 2" xfId="25044" xr:uid="{00000000-0005-0000-0000-0000E1600000}"/>
    <cellStyle name="Normal 2 4 2 2 2 6 11" xfId="25045" xr:uid="{00000000-0005-0000-0000-0000E2600000}"/>
    <cellStyle name="Normal 2 4 2 2 2 6 11 2" xfId="25046" xr:uid="{00000000-0005-0000-0000-0000E3600000}"/>
    <cellStyle name="Normal 2 4 2 2 2 6 12" xfId="25047" xr:uid="{00000000-0005-0000-0000-0000E4600000}"/>
    <cellStyle name="Normal 2 4 2 2 2 6 2" xfId="25048" xr:uid="{00000000-0005-0000-0000-0000E5600000}"/>
    <cellStyle name="Normal 2 4 2 2 2 6 2 10" xfId="25049" xr:uid="{00000000-0005-0000-0000-0000E6600000}"/>
    <cellStyle name="Normal 2 4 2 2 2 6 2 10 2" xfId="25050" xr:uid="{00000000-0005-0000-0000-0000E7600000}"/>
    <cellStyle name="Normal 2 4 2 2 2 6 2 11" xfId="25051" xr:uid="{00000000-0005-0000-0000-0000E8600000}"/>
    <cellStyle name="Normal 2 4 2 2 2 6 2 2" xfId="25052" xr:uid="{00000000-0005-0000-0000-0000E9600000}"/>
    <cellStyle name="Normal 2 4 2 2 2 6 2 2 2" xfId="25053" xr:uid="{00000000-0005-0000-0000-0000EA600000}"/>
    <cellStyle name="Normal 2 4 2 2 2 6 2 3" xfId="25054" xr:uid="{00000000-0005-0000-0000-0000EB600000}"/>
    <cellStyle name="Normal 2 4 2 2 2 6 2 3 2" xfId="25055" xr:uid="{00000000-0005-0000-0000-0000EC600000}"/>
    <cellStyle name="Normal 2 4 2 2 2 6 2 4" xfId="25056" xr:uid="{00000000-0005-0000-0000-0000ED600000}"/>
    <cellStyle name="Normal 2 4 2 2 2 6 2 4 2" xfId="25057" xr:uid="{00000000-0005-0000-0000-0000EE600000}"/>
    <cellStyle name="Normal 2 4 2 2 2 6 2 5" xfId="25058" xr:uid="{00000000-0005-0000-0000-0000EF600000}"/>
    <cellStyle name="Normal 2 4 2 2 2 6 2 5 2" xfId="25059" xr:uid="{00000000-0005-0000-0000-0000F0600000}"/>
    <cellStyle name="Normal 2 4 2 2 2 6 2 6" xfId="25060" xr:uid="{00000000-0005-0000-0000-0000F1600000}"/>
    <cellStyle name="Normal 2 4 2 2 2 6 2 6 2" xfId="25061" xr:uid="{00000000-0005-0000-0000-0000F2600000}"/>
    <cellStyle name="Normal 2 4 2 2 2 6 2 7" xfId="25062" xr:uid="{00000000-0005-0000-0000-0000F3600000}"/>
    <cellStyle name="Normal 2 4 2 2 2 6 2 7 2" xfId="25063" xr:uid="{00000000-0005-0000-0000-0000F4600000}"/>
    <cellStyle name="Normal 2 4 2 2 2 6 2 8" xfId="25064" xr:uid="{00000000-0005-0000-0000-0000F5600000}"/>
    <cellStyle name="Normal 2 4 2 2 2 6 2 8 2" xfId="25065" xr:uid="{00000000-0005-0000-0000-0000F6600000}"/>
    <cellStyle name="Normal 2 4 2 2 2 6 2 9" xfId="25066" xr:uid="{00000000-0005-0000-0000-0000F7600000}"/>
    <cellStyle name="Normal 2 4 2 2 2 6 2 9 2" xfId="25067" xr:uid="{00000000-0005-0000-0000-0000F8600000}"/>
    <cellStyle name="Normal 2 4 2 2 2 6 3" xfId="25068" xr:uid="{00000000-0005-0000-0000-0000F9600000}"/>
    <cellStyle name="Normal 2 4 2 2 2 6 3 2" xfId="25069" xr:uid="{00000000-0005-0000-0000-0000FA600000}"/>
    <cellStyle name="Normal 2 4 2 2 2 6 4" xfId="25070" xr:uid="{00000000-0005-0000-0000-0000FB600000}"/>
    <cellStyle name="Normal 2 4 2 2 2 6 4 2" xfId="25071" xr:uid="{00000000-0005-0000-0000-0000FC600000}"/>
    <cellStyle name="Normal 2 4 2 2 2 6 5" xfId="25072" xr:uid="{00000000-0005-0000-0000-0000FD600000}"/>
    <cellStyle name="Normal 2 4 2 2 2 6 5 2" xfId="25073" xr:uid="{00000000-0005-0000-0000-0000FE600000}"/>
    <cellStyle name="Normal 2 4 2 2 2 6 6" xfId="25074" xr:uid="{00000000-0005-0000-0000-0000FF600000}"/>
    <cellStyle name="Normal 2 4 2 2 2 6 6 2" xfId="25075" xr:uid="{00000000-0005-0000-0000-000000610000}"/>
    <cellStyle name="Normal 2 4 2 2 2 6 7" xfId="25076" xr:uid="{00000000-0005-0000-0000-000001610000}"/>
    <cellStyle name="Normal 2 4 2 2 2 6 7 2" xfId="25077" xr:uid="{00000000-0005-0000-0000-000002610000}"/>
    <cellStyle name="Normal 2 4 2 2 2 6 8" xfId="25078" xr:uid="{00000000-0005-0000-0000-000003610000}"/>
    <cellStyle name="Normal 2 4 2 2 2 6 8 2" xfId="25079" xr:uid="{00000000-0005-0000-0000-000004610000}"/>
    <cellStyle name="Normal 2 4 2 2 2 6 9" xfId="25080" xr:uid="{00000000-0005-0000-0000-000005610000}"/>
    <cellStyle name="Normal 2 4 2 2 2 6 9 2" xfId="25081" xr:uid="{00000000-0005-0000-0000-000006610000}"/>
    <cellStyle name="Normal 2 4 2 2 2 7" xfId="25082" xr:uid="{00000000-0005-0000-0000-000007610000}"/>
    <cellStyle name="Normal 2 4 2 2 2 7 10" xfId="25083" xr:uid="{00000000-0005-0000-0000-000008610000}"/>
    <cellStyle name="Normal 2 4 2 2 2 7 10 2" xfId="25084" xr:uid="{00000000-0005-0000-0000-000009610000}"/>
    <cellStyle name="Normal 2 4 2 2 2 7 11" xfId="25085" xr:uid="{00000000-0005-0000-0000-00000A610000}"/>
    <cellStyle name="Normal 2 4 2 2 2 7 2" xfId="25086" xr:uid="{00000000-0005-0000-0000-00000B610000}"/>
    <cellStyle name="Normal 2 4 2 2 2 7 2 2" xfId="25087" xr:uid="{00000000-0005-0000-0000-00000C610000}"/>
    <cellStyle name="Normal 2 4 2 2 2 7 3" xfId="25088" xr:uid="{00000000-0005-0000-0000-00000D610000}"/>
    <cellStyle name="Normal 2 4 2 2 2 7 3 2" xfId="25089" xr:uid="{00000000-0005-0000-0000-00000E610000}"/>
    <cellStyle name="Normal 2 4 2 2 2 7 4" xfId="25090" xr:uid="{00000000-0005-0000-0000-00000F610000}"/>
    <cellStyle name="Normal 2 4 2 2 2 7 4 2" xfId="25091" xr:uid="{00000000-0005-0000-0000-000010610000}"/>
    <cellStyle name="Normal 2 4 2 2 2 7 5" xfId="25092" xr:uid="{00000000-0005-0000-0000-000011610000}"/>
    <cellStyle name="Normal 2 4 2 2 2 7 5 2" xfId="25093" xr:uid="{00000000-0005-0000-0000-000012610000}"/>
    <cellStyle name="Normal 2 4 2 2 2 7 6" xfId="25094" xr:uid="{00000000-0005-0000-0000-000013610000}"/>
    <cellStyle name="Normal 2 4 2 2 2 7 6 2" xfId="25095" xr:uid="{00000000-0005-0000-0000-000014610000}"/>
    <cellStyle name="Normal 2 4 2 2 2 7 7" xfId="25096" xr:uid="{00000000-0005-0000-0000-000015610000}"/>
    <cellStyle name="Normal 2 4 2 2 2 7 7 2" xfId="25097" xr:uid="{00000000-0005-0000-0000-000016610000}"/>
    <cellStyle name="Normal 2 4 2 2 2 7 8" xfId="25098" xr:uid="{00000000-0005-0000-0000-000017610000}"/>
    <cellStyle name="Normal 2 4 2 2 2 7 8 2" xfId="25099" xr:uid="{00000000-0005-0000-0000-000018610000}"/>
    <cellStyle name="Normal 2 4 2 2 2 7 9" xfId="25100" xr:uid="{00000000-0005-0000-0000-000019610000}"/>
    <cellStyle name="Normal 2 4 2 2 2 7 9 2" xfId="25101" xr:uid="{00000000-0005-0000-0000-00001A610000}"/>
    <cellStyle name="Normal 2 4 2 2 2 8" xfId="25102" xr:uid="{00000000-0005-0000-0000-00001B610000}"/>
    <cellStyle name="Normal 2 4 2 2 2 8 2" xfId="25103" xr:uid="{00000000-0005-0000-0000-00001C610000}"/>
    <cellStyle name="Normal 2 4 2 2 2 9" xfId="25104" xr:uid="{00000000-0005-0000-0000-00001D610000}"/>
    <cellStyle name="Normal 2 4 2 2 2 9 2" xfId="25105" xr:uid="{00000000-0005-0000-0000-00001E610000}"/>
    <cellStyle name="Normal 2 4 2 2 3" xfId="774" xr:uid="{00000000-0005-0000-0000-00001F610000}"/>
    <cellStyle name="Normal 2 4 2 2 3 10" xfId="25106" xr:uid="{00000000-0005-0000-0000-000020610000}"/>
    <cellStyle name="Normal 2 4 2 2 3 10 2" xfId="25107" xr:uid="{00000000-0005-0000-0000-000021610000}"/>
    <cellStyle name="Normal 2 4 2 2 3 11" xfId="25108" xr:uid="{00000000-0005-0000-0000-000022610000}"/>
    <cellStyle name="Normal 2 4 2 2 3 11 2" xfId="25109" xr:uid="{00000000-0005-0000-0000-000023610000}"/>
    <cellStyle name="Normal 2 4 2 2 3 12" xfId="25110" xr:uid="{00000000-0005-0000-0000-000024610000}"/>
    <cellStyle name="Normal 2 4 2 2 3 12 2" xfId="25111" xr:uid="{00000000-0005-0000-0000-000025610000}"/>
    <cellStyle name="Normal 2 4 2 2 3 13" xfId="25112" xr:uid="{00000000-0005-0000-0000-000026610000}"/>
    <cellStyle name="Normal 2 4 2 2 3 2" xfId="25113" xr:uid="{00000000-0005-0000-0000-000027610000}"/>
    <cellStyle name="Normal 2 4 2 2 3 2 10" xfId="25114" xr:uid="{00000000-0005-0000-0000-000028610000}"/>
    <cellStyle name="Normal 2 4 2 2 3 2 10 2" xfId="25115" xr:uid="{00000000-0005-0000-0000-000029610000}"/>
    <cellStyle name="Normal 2 4 2 2 3 2 11" xfId="25116" xr:uid="{00000000-0005-0000-0000-00002A610000}"/>
    <cellStyle name="Normal 2 4 2 2 3 2 11 2" xfId="25117" xr:uid="{00000000-0005-0000-0000-00002B610000}"/>
    <cellStyle name="Normal 2 4 2 2 3 2 12" xfId="25118" xr:uid="{00000000-0005-0000-0000-00002C610000}"/>
    <cellStyle name="Normal 2 4 2 2 3 2 2" xfId="25119" xr:uid="{00000000-0005-0000-0000-00002D610000}"/>
    <cellStyle name="Normal 2 4 2 2 3 2 2 10" xfId="25120" xr:uid="{00000000-0005-0000-0000-00002E610000}"/>
    <cellStyle name="Normal 2 4 2 2 3 2 2 10 2" xfId="25121" xr:uid="{00000000-0005-0000-0000-00002F610000}"/>
    <cellStyle name="Normal 2 4 2 2 3 2 2 11" xfId="25122" xr:uid="{00000000-0005-0000-0000-000030610000}"/>
    <cellStyle name="Normal 2 4 2 2 3 2 2 2" xfId="25123" xr:uid="{00000000-0005-0000-0000-000031610000}"/>
    <cellStyle name="Normal 2 4 2 2 3 2 2 2 2" xfId="25124" xr:uid="{00000000-0005-0000-0000-000032610000}"/>
    <cellStyle name="Normal 2 4 2 2 3 2 2 3" xfId="25125" xr:uid="{00000000-0005-0000-0000-000033610000}"/>
    <cellStyle name="Normal 2 4 2 2 3 2 2 3 2" xfId="25126" xr:uid="{00000000-0005-0000-0000-000034610000}"/>
    <cellStyle name="Normal 2 4 2 2 3 2 2 4" xfId="25127" xr:uid="{00000000-0005-0000-0000-000035610000}"/>
    <cellStyle name="Normal 2 4 2 2 3 2 2 4 2" xfId="25128" xr:uid="{00000000-0005-0000-0000-000036610000}"/>
    <cellStyle name="Normal 2 4 2 2 3 2 2 5" xfId="25129" xr:uid="{00000000-0005-0000-0000-000037610000}"/>
    <cellStyle name="Normal 2 4 2 2 3 2 2 5 2" xfId="25130" xr:uid="{00000000-0005-0000-0000-000038610000}"/>
    <cellStyle name="Normal 2 4 2 2 3 2 2 6" xfId="25131" xr:uid="{00000000-0005-0000-0000-000039610000}"/>
    <cellStyle name="Normal 2 4 2 2 3 2 2 6 2" xfId="25132" xr:uid="{00000000-0005-0000-0000-00003A610000}"/>
    <cellStyle name="Normal 2 4 2 2 3 2 2 7" xfId="25133" xr:uid="{00000000-0005-0000-0000-00003B610000}"/>
    <cellStyle name="Normal 2 4 2 2 3 2 2 7 2" xfId="25134" xr:uid="{00000000-0005-0000-0000-00003C610000}"/>
    <cellStyle name="Normal 2 4 2 2 3 2 2 8" xfId="25135" xr:uid="{00000000-0005-0000-0000-00003D610000}"/>
    <cellStyle name="Normal 2 4 2 2 3 2 2 8 2" xfId="25136" xr:uid="{00000000-0005-0000-0000-00003E610000}"/>
    <cellStyle name="Normal 2 4 2 2 3 2 2 9" xfId="25137" xr:uid="{00000000-0005-0000-0000-00003F610000}"/>
    <cellStyle name="Normal 2 4 2 2 3 2 2 9 2" xfId="25138" xr:uid="{00000000-0005-0000-0000-000040610000}"/>
    <cellStyle name="Normal 2 4 2 2 3 2 3" xfId="25139" xr:uid="{00000000-0005-0000-0000-000041610000}"/>
    <cellStyle name="Normal 2 4 2 2 3 2 3 2" xfId="25140" xr:uid="{00000000-0005-0000-0000-000042610000}"/>
    <cellStyle name="Normal 2 4 2 2 3 2 4" xfId="25141" xr:uid="{00000000-0005-0000-0000-000043610000}"/>
    <cellStyle name="Normal 2 4 2 2 3 2 4 2" xfId="25142" xr:uid="{00000000-0005-0000-0000-000044610000}"/>
    <cellStyle name="Normal 2 4 2 2 3 2 5" xfId="25143" xr:uid="{00000000-0005-0000-0000-000045610000}"/>
    <cellStyle name="Normal 2 4 2 2 3 2 5 2" xfId="25144" xr:uid="{00000000-0005-0000-0000-000046610000}"/>
    <cellStyle name="Normal 2 4 2 2 3 2 6" xfId="25145" xr:uid="{00000000-0005-0000-0000-000047610000}"/>
    <cellStyle name="Normal 2 4 2 2 3 2 6 2" xfId="25146" xr:uid="{00000000-0005-0000-0000-000048610000}"/>
    <cellStyle name="Normal 2 4 2 2 3 2 7" xfId="25147" xr:uid="{00000000-0005-0000-0000-000049610000}"/>
    <cellStyle name="Normal 2 4 2 2 3 2 7 2" xfId="25148" xr:uid="{00000000-0005-0000-0000-00004A610000}"/>
    <cellStyle name="Normal 2 4 2 2 3 2 8" xfId="25149" xr:uid="{00000000-0005-0000-0000-00004B610000}"/>
    <cellStyle name="Normal 2 4 2 2 3 2 8 2" xfId="25150" xr:uid="{00000000-0005-0000-0000-00004C610000}"/>
    <cellStyle name="Normal 2 4 2 2 3 2 9" xfId="25151" xr:uid="{00000000-0005-0000-0000-00004D610000}"/>
    <cellStyle name="Normal 2 4 2 2 3 2 9 2" xfId="25152" xr:uid="{00000000-0005-0000-0000-00004E610000}"/>
    <cellStyle name="Normal 2 4 2 2 3 3" xfId="25153" xr:uid="{00000000-0005-0000-0000-00004F610000}"/>
    <cellStyle name="Normal 2 4 2 2 3 3 10" xfId="25154" xr:uid="{00000000-0005-0000-0000-000050610000}"/>
    <cellStyle name="Normal 2 4 2 2 3 3 10 2" xfId="25155" xr:uid="{00000000-0005-0000-0000-000051610000}"/>
    <cellStyle name="Normal 2 4 2 2 3 3 11" xfId="25156" xr:uid="{00000000-0005-0000-0000-000052610000}"/>
    <cellStyle name="Normal 2 4 2 2 3 3 2" xfId="25157" xr:uid="{00000000-0005-0000-0000-000053610000}"/>
    <cellStyle name="Normal 2 4 2 2 3 3 2 2" xfId="25158" xr:uid="{00000000-0005-0000-0000-000054610000}"/>
    <cellStyle name="Normal 2 4 2 2 3 3 3" xfId="25159" xr:uid="{00000000-0005-0000-0000-000055610000}"/>
    <cellStyle name="Normal 2 4 2 2 3 3 3 2" xfId="25160" xr:uid="{00000000-0005-0000-0000-000056610000}"/>
    <cellStyle name="Normal 2 4 2 2 3 3 4" xfId="25161" xr:uid="{00000000-0005-0000-0000-000057610000}"/>
    <cellStyle name="Normal 2 4 2 2 3 3 4 2" xfId="25162" xr:uid="{00000000-0005-0000-0000-000058610000}"/>
    <cellStyle name="Normal 2 4 2 2 3 3 5" xfId="25163" xr:uid="{00000000-0005-0000-0000-000059610000}"/>
    <cellStyle name="Normal 2 4 2 2 3 3 5 2" xfId="25164" xr:uid="{00000000-0005-0000-0000-00005A610000}"/>
    <cellStyle name="Normal 2 4 2 2 3 3 6" xfId="25165" xr:uid="{00000000-0005-0000-0000-00005B610000}"/>
    <cellStyle name="Normal 2 4 2 2 3 3 6 2" xfId="25166" xr:uid="{00000000-0005-0000-0000-00005C610000}"/>
    <cellStyle name="Normal 2 4 2 2 3 3 7" xfId="25167" xr:uid="{00000000-0005-0000-0000-00005D610000}"/>
    <cellStyle name="Normal 2 4 2 2 3 3 7 2" xfId="25168" xr:uid="{00000000-0005-0000-0000-00005E610000}"/>
    <cellStyle name="Normal 2 4 2 2 3 3 8" xfId="25169" xr:uid="{00000000-0005-0000-0000-00005F610000}"/>
    <cellStyle name="Normal 2 4 2 2 3 3 8 2" xfId="25170" xr:uid="{00000000-0005-0000-0000-000060610000}"/>
    <cellStyle name="Normal 2 4 2 2 3 3 9" xfId="25171" xr:uid="{00000000-0005-0000-0000-000061610000}"/>
    <cellStyle name="Normal 2 4 2 2 3 3 9 2" xfId="25172" xr:uid="{00000000-0005-0000-0000-000062610000}"/>
    <cellStyle name="Normal 2 4 2 2 3 4" xfId="25173" xr:uid="{00000000-0005-0000-0000-000063610000}"/>
    <cellStyle name="Normal 2 4 2 2 3 4 2" xfId="25174" xr:uid="{00000000-0005-0000-0000-000064610000}"/>
    <cellStyle name="Normal 2 4 2 2 3 5" xfId="25175" xr:uid="{00000000-0005-0000-0000-000065610000}"/>
    <cellStyle name="Normal 2 4 2 2 3 5 2" xfId="25176" xr:uid="{00000000-0005-0000-0000-000066610000}"/>
    <cellStyle name="Normal 2 4 2 2 3 6" xfId="25177" xr:uid="{00000000-0005-0000-0000-000067610000}"/>
    <cellStyle name="Normal 2 4 2 2 3 6 2" xfId="25178" xr:uid="{00000000-0005-0000-0000-000068610000}"/>
    <cellStyle name="Normal 2 4 2 2 3 7" xfId="25179" xr:uid="{00000000-0005-0000-0000-000069610000}"/>
    <cellStyle name="Normal 2 4 2 2 3 7 2" xfId="25180" xr:uid="{00000000-0005-0000-0000-00006A610000}"/>
    <cellStyle name="Normal 2 4 2 2 3 8" xfId="25181" xr:uid="{00000000-0005-0000-0000-00006B610000}"/>
    <cellStyle name="Normal 2 4 2 2 3 8 2" xfId="25182" xr:uid="{00000000-0005-0000-0000-00006C610000}"/>
    <cellStyle name="Normal 2 4 2 2 3 9" xfId="25183" xr:uid="{00000000-0005-0000-0000-00006D610000}"/>
    <cellStyle name="Normal 2 4 2 2 3 9 2" xfId="25184" xr:uid="{00000000-0005-0000-0000-00006E610000}"/>
    <cellStyle name="Normal 2 4 2 2 4" xfId="775" xr:uid="{00000000-0005-0000-0000-00006F610000}"/>
    <cellStyle name="Normal 2 4 2 2 4 10" xfId="25185" xr:uid="{00000000-0005-0000-0000-000070610000}"/>
    <cellStyle name="Normal 2 4 2 2 4 10 2" xfId="25186" xr:uid="{00000000-0005-0000-0000-000071610000}"/>
    <cellStyle name="Normal 2 4 2 2 4 11" xfId="25187" xr:uid="{00000000-0005-0000-0000-000072610000}"/>
    <cellStyle name="Normal 2 4 2 2 4 11 2" xfId="25188" xr:uid="{00000000-0005-0000-0000-000073610000}"/>
    <cellStyle name="Normal 2 4 2 2 4 12" xfId="25189" xr:uid="{00000000-0005-0000-0000-000074610000}"/>
    <cellStyle name="Normal 2 4 2 2 4 12 2" xfId="25190" xr:uid="{00000000-0005-0000-0000-000075610000}"/>
    <cellStyle name="Normal 2 4 2 2 4 13" xfId="25191" xr:uid="{00000000-0005-0000-0000-000076610000}"/>
    <cellStyle name="Normal 2 4 2 2 4 2" xfId="25192" xr:uid="{00000000-0005-0000-0000-000077610000}"/>
    <cellStyle name="Normal 2 4 2 2 4 2 10" xfId="25193" xr:uid="{00000000-0005-0000-0000-000078610000}"/>
    <cellStyle name="Normal 2 4 2 2 4 2 10 2" xfId="25194" xr:uid="{00000000-0005-0000-0000-000079610000}"/>
    <cellStyle name="Normal 2 4 2 2 4 2 11" xfId="25195" xr:uid="{00000000-0005-0000-0000-00007A610000}"/>
    <cellStyle name="Normal 2 4 2 2 4 2 11 2" xfId="25196" xr:uid="{00000000-0005-0000-0000-00007B610000}"/>
    <cellStyle name="Normal 2 4 2 2 4 2 12" xfId="25197" xr:uid="{00000000-0005-0000-0000-00007C610000}"/>
    <cellStyle name="Normal 2 4 2 2 4 2 2" xfId="25198" xr:uid="{00000000-0005-0000-0000-00007D610000}"/>
    <cellStyle name="Normal 2 4 2 2 4 2 2 10" xfId="25199" xr:uid="{00000000-0005-0000-0000-00007E610000}"/>
    <cellStyle name="Normal 2 4 2 2 4 2 2 10 2" xfId="25200" xr:uid="{00000000-0005-0000-0000-00007F610000}"/>
    <cellStyle name="Normal 2 4 2 2 4 2 2 11" xfId="25201" xr:uid="{00000000-0005-0000-0000-000080610000}"/>
    <cellStyle name="Normal 2 4 2 2 4 2 2 2" xfId="25202" xr:uid="{00000000-0005-0000-0000-000081610000}"/>
    <cellStyle name="Normal 2 4 2 2 4 2 2 2 2" xfId="25203" xr:uid="{00000000-0005-0000-0000-000082610000}"/>
    <cellStyle name="Normal 2 4 2 2 4 2 2 3" xfId="25204" xr:uid="{00000000-0005-0000-0000-000083610000}"/>
    <cellStyle name="Normal 2 4 2 2 4 2 2 3 2" xfId="25205" xr:uid="{00000000-0005-0000-0000-000084610000}"/>
    <cellStyle name="Normal 2 4 2 2 4 2 2 4" xfId="25206" xr:uid="{00000000-0005-0000-0000-000085610000}"/>
    <cellStyle name="Normal 2 4 2 2 4 2 2 4 2" xfId="25207" xr:uid="{00000000-0005-0000-0000-000086610000}"/>
    <cellStyle name="Normal 2 4 2 2 4 2 2 5" xfId="25208" xr:uid="{00000000-0005-0000-0000-000087610000}"/>
    <cellStyle name="Normal 2 4 2 2 4 2 2 5 2" xfId="25209" xr:uid="{00000000-0005-0000-0000-000088610000}"/>
    <cellStyle name="Normal 2 4 2 2 4 2 2 6" xfId="25210" xr:uid="{00000000-0005-0000-0000-000089610000}"/>
    <cellStyle name="Normal 2 4 2 2 4 2 2 6 2" xfId="25211" xr:uid="{00000000-0005-0000-0000-00008A610000}"/>
    <cellStyle name="Normal 2 4 2 2 4 2 2 7" xfId="25212" xr:uid="{00000000-0005-0000-0000-00008B610000}"/>
    <cellStyle name="Normal 2 4 2 2 4 2 2 7 2" xfId="25213" xr:uid="{00000000-0005-0000-0000-00008C610000}"/>
    <cellStyle name="Normal 2 4 2 2 4 2 2 8" xfId="25214" xr:uid="{00000000-0005-0000-0000-00008D610000}"/>
    <cellStyle name="Normal 2 4 2 2 4 2 2 8 2" xfId="25215" xr:uid="{00000000-0005-0000-0000-00008E610000}"/>
    <cellStyle name="Normal 2 4 2 2 4 2 2 9" xfId="25216" xr:uid="{00000000-0005-0000-0000-00008F610000}"/>
    <cellStyle name="Normal 2 4 2 2 4 2 2 9 2" xfId="25217" xr:uid="{00000000-0005-0000-0000-000090610000}"/>
    <cellStyle name="Normal 2 4 2 2 4 2 3" xfId="25218" xr:uid="{00000000-0005-0000-0000-000091610000}"/>
    <cellStyle name="Normal 2 4 2 2 4 2 3 2" xfId="25219" xr:uid="{00000000-0005-0000-0000-000092610000}"/>
    <cellStyle name="Normal 2 4 2 2 4 2 4" xfId="25220" xr:uid="{00000000-0005-0000-0000-000093610000}"/>
    <cellStyle name="Normal 2 4 2 2 4 2 4 2" xfId="25221" xr:uid="{00000000-0005-0000-0000-000094610000}"/>
    <cellStyle name="Normal 2 4 2 2 4 2 5" xfId="25222" xr:uid="{00000000-0005-0000-0000-000095610000}"/>
    <cellStyle name="Normal 2 4 2 2 4 2 5 2" xfId="25223" xr:uid="{00000000-0005-0000-0000-000096610000}"/>
    <cellStyle name="Normal 2 4 2 2 4 2 6" xfId="25224" xr:uid="{00000000-0005-0000-0000-000097610000}"/>
    <cellStyle name="Normal 2 4 2 2 4 2 6 2" xfId="25225" xr:uid="{00000000-0005-0000-0000-000098610000}"/>
    <cellStyle name="Normal 2 4 2 2 4 2 7" xfId="25226" xr:uid="{00000000-0005-0000-0000-000099610000}"/>
    <cellStyle name="Normal 2 4 2 2 4 2 7 2" xfId="25227" xr:uid="{00000000-0005-0000-0000-00009A610000}"/>
    <cellStyle name="Normal 2 4 2 2 4 2 8" xfId="25228" xr:uid="{00000000-0005-0000-0000-00009B610000}"/>
    <cellStyle name="Normal 2 4 2 2 4 2 8 2" xfId="25229" xr:uid="{00000000-0005-0000-0000-00009C610000}"/>
    <cellStyle name="Normal 2 4 2 2 4 2 9" xfId="25230" xr:uid="{00000000-0005-0000-0000-00009D610000}"/>
    <cellStyle name="Normal 2 4 2 2 4 2 9 2" xfId="25231" xr:uid="{00000000-0005-0000-0000-00009E610000}"/>
    <cellStyle name="Normal 2 4 2 2 4 3" xfId="25232" xr:uid="{00000000-0005-0000-0000-00009F610000}"/>
    <cellStyle name="Normal 2 4 2 2 4 3 10" xfId="25233" xr:uid="{00000000-0005-0000-0000-0000A0610000}"/>
    <cellStyle name="Normal 2 4 2 2 4 3 10 2" xfId="25234" xr:uid="{00000000-0005-0000-0000-0000A1610000}"/>
    <cellStyle name="Normal 2 4 2 2 4 3 11" xfId="25235" xr:uid="{00000000-0005-0000-0000-0000A2610000}"/>
    <cellStyle name="Normal 2 4 2 2 4 3 2" xfId="25236" xr:uid="{00000000-0005-0000-0000-0000A3610000}"/>
    <cellStyle name="Normal 2 4 2 2 4 3 2 2" xfId="25237" xr:uid="{00000000-0005-0000-0000-0000A4610000}"/>
    <cellStyle name="Normal 2 4 2 2 4 3 3" xfId="25238" xr:uid="{00000000-0005-0000-0000-0000A5610000}"/>
    <cellStyle name="Normal 2 4 2 2 4 3 3 2" xfId="25239" xr:uid="{00000000-0005-0000-0000-0000A6610000}"/>
    <cellStyle name="Normal 2 4 2 2 4 3 4" xfId="25240" xr:uid="{00000000-0005-0000-0000-0000A7610000}"/>
    <cellStyle name="Normal 2 4 2 2 4 3 4 2" xfId="25241" xr:uid="{00000000-0005-0000-0000-0000A8610000}"/>
    <cellStyle name="Normal 2 4 2 2 4 3 5" xfId="25242" xr:uid="{00000000-0005-0000-0000-0000A9610000}"/>
    <cellStyle name="Normal 2 4 2 2 4 3 5 2" xfId="25243" xr:uid="{00000000-0005-0000-0000-0000AA610000}"/>
    <cellStyle name="Normal 2 4 2 2 4 3 6" xfId="25244" xr:uid="{00000000-0005-0000-0000-0000AB610000}"/>
    <cellStyle name="Normal 2 4 2 2 4 3 6 2" xfId="25245" xr:uid="{00000000-0005-0000-0000-0000AC610000}"/>
    <cellStyle name="Normal 2 4 2 2 4 3 7" xfId="25246" xr:uid="{00000000-0005-0000-0000-0000AD610000}"/>
    <cellStyle name="Normal 2 4 2 2 4 3 7 2" xfId="25247" xr:uid="{00000000-0005-0000-0000-0000AE610000}"/>
    <cellStyle name="Normal 2 4 2 2 4 3 8" xfId="25248" xr:uid="{00000000-0005-0000-0000-0000AF610000}"/>
    <cellStyle name="Normal 2 4 2 2 4 3 8 2" xfId="25249" xr:uid="{00000000-0005-0000-0000-0000B0610000}"/>
    <cellStyle name="Normal 2 4 2 2 4 3 9" xfId="25250" xr:uid="{00000000-0005-0000-0000-0000B1610000}"/>
    <cellStyle name="Normal 2 4 2 2 4 3 9 2" xfId="25251" xr:uid="{00000000-0005-0000-0000-0000B2610000}"/>
    <cellStyle name="Normal 2 4 2 2 4 4" xfId="25252" xr:uid="{00000000-0005-0000-0000-0000B3610000}"/>
    <cellStyle name="Normal 2 4 2 2 4 4 2" xfId="25253" xr:uid="{00000000-0005-0000-0000-0000B4610000}"/>
    <cellStyle name="Normal 2 4 2 2 4 5" xfId="25254" xr:uid="{00000000-0005-0000-0000-0000B5610000}"/>
    <cellStyle name="Normal 2 4 2 2 4 5 2" xfId="25255" xr:uid="{00000000-0005-0000-0000-0000B6610000}"/>
    <cellStyle name="Normal 2 4 2 2 4 6" xfId="25256" xr:uid="{00000000-0005-0000-0000-0000B7610000}"/>
    <cellStyle name="Normal 2 4 2 2 4 6 2" xfId="25257" xr:uid="{00000000-0005-0000-0000-0000B8610000}"/>
    <cellStyle name="Normal 2 4 2 2 4 7" xfId="25258" xr:uid="{00000000-0005-0000-0000-0000B9610000}"/>
    <cellStyle name="Normal 2 4 2 2 4 7 2" xfId="25259" xr:uid="{00000000-0005-0000-0000-0000BA610000}"/>
    <cellStyle name="Normal 2 4 2 2 4 8" xfId="25260" xr:uid="{00000000-0005-0000-0000-0000BB610000}"/>
    <cellStyle name="Normal 2 4 2 2 4 8 2" xfId="25261" xr:uid="{00000000-0005-0000-0000-0000BC610000}"/>
    <cellStyle name="Normal 2 4 2 2 4 9" xfId="25262" xr:uid="{00000000-0005-0000-0000-0000BD610000}"/>
    <cellStyle name="Normal 2 4 2 2 4 9 2" xfId="25263" xr:uid="{00000000-0005-0000-0000-0000BE610000}"/>
    <cellStyle name="Normal 2 4 2 2 5" xfId="776" xr:uid="{00000000-0005-0000-0000-0000BF610000}"/>
    <cellStyle name="Normal 2 4 2 2 5 10" xfId="25264" xr:uid="{00000000-0005-0000-0000-0000C0610000}"/>
    <cellStyle name="Normal 2 4 2 2 5 10 2" xfId="25265" xr:uid="{00000000-0005-0000-0000-0000C1610000}"/>
    <cellStyle name="Normal 2 4 2 2 5 11" xfId="25266" xr:uid="{00000000-0005-0000-0000-0000C2610000}"/>
    <cellStyle name="Normal 2 4 2 2 5 11 2" xfId="25267" xr:uid="{00000000-0005-0000-0000-0000C3610000}"/>
    <cellStyle name="Normal 2 4 2 2 5 12" xfId="25268" xr:uid="{00000000-0005-0000-0000-0000C4610000}"/>
    <cellStyle name="Normal 2 4 2 2 5 12 2" xfId="25269" xr:uid="{00000000-0005-0000-0000-0000C5610000}"/>
    <cellStyle name="Normal 2 4 2 2 5 13" xfId="25270" xr:uid="{00000000-0005-0000-0000-0000C6610000}"/>
    <cellStyle name="Normal 2 4 2 2 5 2" xfId="25271" xr:uid="{00000000-0005-0000-0000-0000C7610000}"/>
    <cellStyle name="Normal 2 4 2 2 5 2 10" xfId="25272" xr:uid="{00000000-0005-0000-0000-0000C8610000}"/>
    <cellStyle name="Normal 2 4 2 2 5 2 10 2" xfId="25273" xr:uid="{00000000-0005-0000-0000-0000C9610000}"/>
    <cellStyle name="Normal 2 4 2 2 5 2 11" xfId="25274" xr:uid="{00000000-0005-0000-0000-0000CA610000}"/>
    <cellStyle name="Normal 2 4 2 2 5 2 11 2" xfId="25275" xr:uid="{00000000-0005-0000-0000-0000CB610000}"/>
    <cellStyle name="Normal 2 4 2 2 5 2 12" xfId="25276" xr:uid="{00000000-0005-0000-0000-0000CC610000}"/>
    <cellStyle name="Normal 2 4 2 2 5 2 2" xfId="25277" xr:uid="{00000000-0005-0000-0000-0000CD610000}"/>
    <cellStyle name="Normal 2 4 2 2 5 2 2 10" xfId="25278" xr:uid="{00000000-0005-0000-0000-0000CE610000}"/>
    <cellStyle name="Normal 2 4 2 2 5 2 2 10 2" xfId="25279" xr:uid="{00000000-0005-0000-0000-0000CF610000}"/>
    <cellStyle name="Normal 2 4 2 2 5 2 2 11" xfId="25280" xr:uid="{00000000-0005-0000-0000-0000D0610000}"/>
    <cellStyle name="Normal 2 4 2 2 5 2 2 2" xfId="25281" xr:uid="{00000000-0005-0000-0000-0000D1610000}"/>
    <cellStyle name="Normal 2 4 2 2 5 2 2 2 2" xfId="25282" xr:uid="{00000000-0005-0000-0000-0000D2610000}"/>
    <cellStyle name="Normal 2 4 2 2 5 2 2 3" xfId="25283" xr:uid="{00000000-0005-0000-0000-0000D3610000}"/>
    <cellStyle name="Normal 2 4 2 2 5 2 2 3 2" xfId="25284" xr:uid="{00000000-0005-0000-0000-0000D4610000}"/>
    <cellStyle name="Normal 2 4 2 2 5 2 2 4" xfId="25285" xr:uid="{00000000-0005-0000-0000-0000D5610000}"/>
    <cellStyle name="Normal 2 4 2 2 5 2 2 4 2" xfId="25286" xr:uid="{00000000-0005-0000-0000-0000D6610000}"/>
    <cellStyle name="Normal 2 4 2 2 5 2 2 5" xfId="25287" xr:uid="{00000000-0005-0000-0000-0000D7610000}"/>
    <cellStyle name="Normal 2 4 2 2 5 2 2 5 2" xfId="25288" xr:uid="{00000000-0005-0000-0000-0000D8610000}"/>
    <cellStyle name="Normal 2 4 2 2 5 2 2 6" xfId="25289" xr:uid="{00000000-0005-0000-0000-0000D9610000}"/>
    <cellStyle name="Normal 2 4 2 2 5 2 2 6 2" xfId="25290" xr:uid="{00000000-0005-0000-0000-0000DA610000}"/>
    <cellStyle name="Normal 2 4 2 2 5 2 2 7" xfId="25291" xr:uid="{00000000-0005-0000-0000-0000DB610000}"/>
    <cellStyle name="Normal 2 4 2 2 5 2 2 7 2" xfId="25292" xr:uid="{00000000-0005-0000-0000-0000DC610000}"/>
    <cellStyle name="Normal 2 4 2 2 5 2 2 8" xfId="25293" xr:uid="{00000000-0005-0000-0000-0000DD610000}"/>
    <cellStyle name="Normal 2 4 2 2 5 2 2 8 2" xfId="25294" xr:uid="{00000000-0005-0000-0000-0000DE610000}"/>
    <cellStyle name="Normal 2 4 2 2 5 2 2 9" xfId="25295" xr:uid="{00000000-0005-0000-0000-0000DF610000}"/>
    <cellStyle name="Normal 2 4 2 2 5 2 2 9 2" xfId="25296" xr:uid="{00000000-0005-0000-0000-0000E0610000}"/>
    <cellStyle name="Normal 2 4 2 2 5 2 3" xfId="25297" xr:uid="{00000000-0005-0000-0000-0000E1610000}"/>
    <cellStyle name="Normal 2 4 2 2 5 2 3 2" xfId="25298" xr:uid="{00000000-0005-0000-0000-0000E2610000}"/>
    <cellStyle name="Normal 2 4 2 2 5 2 4" xfId="25299" xr:uid="{00000000-0005-0000-0000-0000E3610000}"/>
    <cellStyle name="Normal 2 4 2 2 5 2 4 2" xfId="25300" xr:uid="{00000000-0005-0000-0000-0000E4610000}"/>
    <cellStyle name="Normal 2 4 2 2 5 2 5" xfId="25301" xr:uid="{00000000-0005-0000-0000-0000E5610000}"/>
    <cellStyle name="Normal 2 4 2 2 5 2 5 2" xfId="25302" xr:uid="{00000000-0005-0000-0000-0000E6610000}"/>
    <cellStyle name="Normal 2 4 2 2 5 2 6" xfId="25303" xr:uid="{00000000-0005-0000-0000-0000E7610000}"/>
    <cellStyle name="Normal 2 4 2 2 5 2 6 2" xfId="25304" xr:uid="{00000000-0005-0000-0000-0000E8610000}"/>
    <cellStyle name="Normal 2 4 2 2 5 2 7" xfId="25305" xr:uid="{00000000-0005-0000-0000-0000E9610000}"/>
    <cellStyle name="Normal 2 4 2 2 5 2 7 2" xfId="25306" xr:uid="{00000000-0005-0000-0000-0000EA610000}"/>
    <cellStyle name="Normal 2 4 2 2 5 2 8" xfId="25307" xr:uid="{00000000-0005-0000-0000-0000EB610000}"/>
    <cellStyle name="Normal 2 4 2 2 5 2 8 2" xfId="25308" xr:uid="{00000000-0005-0000-0000-0000EC610000}"/>
    <cellStyle name="Normal 2 4 2 2 5 2 9" xfId="25309" xr:uid="{00000000-0005-0000-0000-0000ED610000}"/>
    <cellStyle name="Normal 2 4 2 2 5 2 9 2" xfId="25310" xr:uid="{00000000-0005-0000-0000-0000EE610000}"/>
    <cellStyle name="Normal 2 4 2 2 5 3" xfId="25311" xr:uid="{00000000-0005-0000-0000-0000EF610000}"/>
    <cellStyle name="Normal 2 4 2 2 5 3 10" xfId="25312" xr:uid="{00000000-0005-0000-0000-0000F0610000}"/>
    <cellStyle name="Normal 2 4 2 2 5 3 10 2" xfId="25313" xr:uid="{00000000-0005-0000-0000-0000F1610000}"/>
    <cellStyle name="Normal 2 4 2 2 5 3 11" xfId="25314" xr:uid="{00000000-0005-0000-0000-0000F2610000}"/>
    <cellStyle name="Normal 2 4 2 2 5 3 2" xfId="25315" xr:uid="{00000000-0005-0000-0000-0000F3610000}"/>
    <cellStyle name="Normal 2 4 2 2 5 3 2 2" xfId="25316" xr:uid="{00000000-0005-0000-0000-0000F4610000}"/>
    <cellStyle name="Normal 2 4 2 2 5 3 3" xfId="25317" xr:uid="{00000000-0005-0000-0000-0000F5610000}"/>
    <cellStyle name="Normal 2 4 2 2 5 3 3 2" xfId="25318" xr:uid="{00000000-0005-0000-0000-0000F6610000}"/>
    <cellStyle name="Normal 2 4 2 2 5 3 4" xfId="25319" xr:uid="{00000000-0005-0000-0000-0000F7610000}"/>
    <cellStyle name="Normal 2 4 2 2 5 3 4 2" xfId="25320" xr:uid="{00000000-0005-0000-0000-0000F8610000}"/>
    <cellStyle name="Normal 2 4 2 2 5 3 5" xfId="25321" xr:uid="{00000000-0005-0000-0000-0000F9610000}"/>
    <cellStyle name="Normal 2 4 2 2 5 3 5 2" xfId="25322" xr:uid="{00000000-0005-0000-0000-0000FA610000}"/>
    <cellStyle name="Normal 2 4 2 2 5 3 6" xfId="25323" xr:uid="{00000000-0005-0000-0000-0000FB610000}"/>
    <cellStyle name="Normal 2 4 2 2 5 3 6 2" xfId="25324" xr:uid="{00000000-0005-0000-0000-0000FC610000}"/>
    <cellStyle name="Normal 2 4 2 2 5 3 7" xfId="25325" xr:uid="{00000000-0005-0000-0000-0000FD610000}"/>
    <cellStyle name="Normal 2 4 2 2 5 3 7 2" xfId="25326" xr:uid="{00000000-0005-0000-0000-0000FE610000}"/>
    <cellStyle name="Normal 2 4 2 2 5 3 8" xfId="25327" xr:uid="{00000000-0005-0000-0000-0000FF610000}"/>
    <cellStyle name="Normal 2 4 2 2 5 3 8 2" xfId="25328" xr:uid="{00000000-0005-0000-0000-000000620000}"/>
    <cellStyle name="Normal 2 4 2 2 5 3 9" xfId="25329" xr:uid="{00000000-0005-0000-0000-000001620000}"/>
    <cellStyle name="Normal 2 4 2 2 5 3 9 2" xfId="25330" xr:uid="{00000000-0005-0000-0000-000002620000}"/>
    <cellStyle name="Normal 2 4 2 2 5 4" xfId="25331" xr:uid="{00000000-0005-0000-0000-000003620000}"/>
    <cellStyle name="Normal 2 4 2 2 5 4 2" xfId="25332" xr:uid="{00000000-0005-0000-0000-000004620000}"/>
    <cellStyle name="Normal 2 4 2 2 5 5" xfId="25333" xr:uid="{00000000-0005-0000-0000-000005620000}"/>
    <cellStyle name="Normal 2 4 2 2 5 5 2" xfId="25334" xr:uid="{00000000-0005-0000-0000-000006620000}"/>
    <cellStyle name="Normal 2 4 2 2 5 6" xfId="25335" xr:uid="{00000000-0005-0000-0000-000007620000}"/>
    <cellStyle name="Normal 2 4 2 2 5 6 2" xfId="25336" xr:uid="{00000000-0005-0000-0000-000008620000}"/>
    <cellStyle name="Normal 2 4 2 2 5 7" xfId="25337" xr:uid="{00000000-0005-0000-0000-000009620000}"/>
    <cellStyle name="Normal 2 4 2 2 5 7 2" xfId="25338" xr:uid="{00000000-0005-0000-0000-00000A620000}"/>
    <cellStyle name="Normal 2 4 2 2 5 8" xfId="25339" xr:uid="{00000000-0005-0000-0000-00000B620000}"/>
    <cellStyle name="Normal 2 4 2 2 5 8 2" xfId="25340" xr:uid="{00000000-0005-0000-0000-00000C620000}"/>
    <cellStyle name="Normal 2 4 2 2 5 9" xfId="25341" xr:uid="{00000000-0005-0000-0000-00000D620000}"/>
    <cellStyle name="Normal 2 4 2 2 5 9 2" xfId="25342" xr:uid="{00000000-0005-0000-0000-00000E620000}"/>
    <cellStyle name="Normal 2 4 2 2 6" xfId="777" xr:uid="{00000000-0005-0000-0000-00000F620000}"/>
    <cellStyle name="Normal 2 4 2 2 6 10" xfId="25343" xr:uid="{00000000-0005-0000-0000-000010620000}"/>
    <cellStyle name="Normal 2 4 2 2 6 10 2" xfId="25344" xr:uid="{00000000-0005-0000-0000-000011620000}"/>
    <cellStyle name="Normal 2 4 2 2 6 11" xfId="25345" xr:uid="{00000000-0005-0000-0000-000012620000}"/>
    <cellStyle name="Normal 2 4 2 2 6 11 2" xfId="25346" xr:uid="{00000000-0005-0000-0000-000013620000}"/>
    <cellStyle name="Normal 2 4 2 2 6 12" xfId="25347" xr:uid="{00000000-0005-0000-0000-000014620000}"/>
    <cellStyle name="Normal 2 4 2 2 6 12 2" xfId="25348" xr:uid="{00000000-0005-0000-0000-000015620000}"/>
    <cellStyle name="Normal 2 4 2 2 6 13" xfId="25349" xr:uid="{00000000-0005-0000-0000-000016620000}"/>
    <cellStyle name="Normal 2 4 2 2 6 2" xfId="25350" xr:uid="{00000000-0005-0000-0000-000017620000}"/>
    <cellStyle name="Normal 2 4 2 2 6 2 10" xfId="25351" xr:uid="{00000000-0005-0000-0000-000018620000}"/>
    <cellStyle name="Normal 2 4 2 2 6 2 10 2" xfId="25352" xr:uid="{00000000-0005-0000-0000-000019620000}"/>
    <cellStyle name="Normal 2 4 2 2 6 2 11" xfId="25353" xr:uid="{00000000-0005-0000-0000-00001A620000}"/>
    <cellStyle name="Normal 2 4 2 2 6 2 11 2" xfId="25354" xr:uid="{00000000-0005-0000-0000-00001B620000}"/>
    <cellStyle name="Normal 2 4 2 2 6 2 12" xfId="25355" xr:uid="{00000000-0005-0000-0000-00001C620000}"/>
    <cellStyle name="Normal 2 4 2 2 6 2 2" xfId="25356" xr:uid="{00000000-0005-0000-0000-00001D620000}"/>
    <cellStyle name="Normal 2 4 2 2 6 2 2 10" xfId="25357" xr:uid="{00000000-0005-0000-0000-00001E620000}"/>
    <cellStyle name="Normal 2 4 2 2 6 2 2 10 2" xfId="25358" xr:uid="{00000000-0005-0000-0000-00001F620000}"/>
    <cellStyle name="Normal 2 4 2 2 6 2 2 11" xfId="25359" xr:uid="{00000000-0005-0000-0000-000020620000}"/>
    <cellStyle name="Normal 2 4 2 2 6 2 2 2" xfId="25360" xr:uid="{00000000-0005-0000-0000-000021620000}"/>
    <cellStyle name="Normal 2 4 2 2 6 2 2 2 2" xfId="25361" xr:uid="{00000000-0005-0000-0000-000022620000}"/>
    <cellStyle name="Normal 2 4 2 2 6 2 2 3" xfId="25362" xr:uid="{00000000-0005-0000-0000-000023620000}"/>
    <cellStyle name="Normal 2 4 2 2 6 2 2 3 2" xfId="25363" xr:uid="{00000000-0005-0000-0000-000024620000}"/>
    <cellStyle name="Normal 2 4 2 2 6 2 2 4" xfId="25364" xr:uid="{00000000-0005-0000-0000-000025620000}"/>
    <cellStyle name="Normal 2 4 2 2 6 2 2 4 2" xfId="25365" xr:uid="{00000000-0005-0000-0000-000026620000}"/>
    <cellStyle name="Normal 2 4 2 2 6 2 2 5" xfId="25366" xr:uid="{00000000-0005-0000-0000-000027620000}"/>
    <cellStyle name="Normal 2 4 2 2 6 2 2 5 2" xfId="25367" xr:uid="{00000000-0005-0000-0000-000028620000}"/>
    <cellStyle name="Normal 2 4 2 2 6 2 2 6" xfId="25368" xr:uid="{00000000-0005-0000-0000-000029620000}"/>
    <cellStyle name="Normal 2 4 2 2 6 2 2 6 2" xfId="25369" xr:uid="{00000000-0005-0000-0000-00002A620000}"/>
    <cellStyle name="Normal 2 4 2 2 6 2 2 7" xfId="25370" xr:uid="{00000000-0005-0000-0000-00002B620000}"/>
    <cellStyle name="Normal 2 4 2 2 6 2 2 7 2" xfId="25371" xr:uid="{00000000-0005-0000-0000-00002C620000}"/>
    <cellStyle name="Normal 2 4 2 2 6 2 2 8" xfId="25372" xr:uid="{00000000-0005-0000-0000-00002D620000}"/>
    <cellStyle name="Normal 2 4 2 2 6 2 2 8 2" xfId="25373" xr:uid="{00000000-0005-0000-0000-00002E620000}"/>
    <cellStyle name="Normal 2 4 2 2 6 2 2 9" xfId="25374" xr:uid="{00000000-0005-0000-0000-00002F620000}"/>
    <cellStyle name="Normal 2 4 2 2 6 2 2 9 2" xfId="25375" xr:uid="{00000000-0005-0000-0000-000030620000}"/>
    <cellStyle name="Normal 2 4 2 2 6 2 3" xfId="25376" xr:uid="{00000000-0005-0000-0000-000031620000}"/>
    <cellStyle name="Normal 2 4 2 2 6 2 3 2" xfId="25377" xr:uid="{00000000-0005-0000-0000-000032620000}"/>
    <cellStyle name="Normal 2 4 2 2 6 2 4" xfId="25378" xr:uid="{00000000-0005-0000-0000-000033620000}"/>
    <cellStyle name="Normal 2 4 2 2 6 2 4 2" xfId="25379" xr:uid="{00000000-0005-0000-0000-000034620000}"/>
    <cellStyle name="Normal 2 4 2 2 6 2 5" xfId="25380" xr:uid="{00000000-0005-0000-0000-000035620000}"/>
    <cellStyle name="Normal 2 4 2 2 6 2 5 2" xfId="25381" xr:uid="{00000000-0005-0000-0000-000036620000}"/>
    <cellStyle name="Normal 2 4 2 2 6 2 6" xfId="25382" xr:uid="{00000000-0005-0000-0000-000037620000}"/>
    <cellStyle name="Normal 2 4 2 2 6 2 6 2" xfId="25383" xr:uid="{00000000-0005-0000-0000-000038620000}"/>
    <cellStyle name="Normal 2 4 2 2 6 2 7" xfId="25384" xr:uid="{00000000-0005-0000-0000-000039620000}"/>
    <cellStyle name="Normal 2 4 2 2 6 2 7 2" xfId="25385" xr:uid="{00000000-0005-0000-0000-00003A620000}"/>
    <cellStyle name="Normal 2 4 2 2 6 2 8" xfId="25386" xr:uid="{00000000-0005-0000-0000-00003B620000}"/>
    <cellStyle name="Normal 2 4 2 2 6 2 8 2" xfId="25387" xr:uid="{00000000-0005-0000-0000-00003C620000}"/>
    <cellStyle name="Normal 2 4 2 2 6 2 9" xfId="25388" xr:uid="{00000000-0005-0000-0000-00003D620000}"/>
    <cellStyle name="Normal 2 4 2 2 6 2 9 2" xfId="25389" xr:uid="{00000000-0005-0000-0000-00003E620000}"/>
    <cellStyle name="Normal 2 4 2 2 6 3" xfId="25390" xr:uid="{00000000-0005-0000-0000-00003F620000}"/>
    <cellStyle name="Normal 2 4 2 2 6 3 10" xfId="25391" xr:uid="{00000000-0005-0000-0000-000040620000}"/>
    <cellStyle name="Normal 2 4 2 2 6 3 10 2" xfId="25392" xr:uid="{00000000-0005-0000-0000-000041620000}"/>
    <cellStyle name="Normal 2 4 2 2 6 3 11" xfId="25393" xr:uid="{00000000-0005-0000-0000-000042620000}"/>
    <cellStyle name="Normal 2 4 2 2 6 3 2" xfId="25394" xr:uid="{00000000-0005-0000-0000-000043620000}"/>
    <cellStyle name="Normal 2 4 2 2 6 3 2 2" xfId="25395" xr:uid="{00000000-0005-0000-0000-000044620000}"/>
    <cellStyle name="Normal 2 4 2 2 6 3 3" xfId="25396" xr:uid="{00000000-0005-0000-0000-000045620000}"/>
    <cellStyle name="Normal 2 4 2 2 6 3 3 2" xfId="25397" xr:uid="{00000000-0005-0000-0000-000046620000}"/>
    <cellStyle name="Normal 2 4 2 2 6 3 4" xfId="25398" xr:uid="{00000000-0005-0000-0000-000047620000}"/>
    <cellStyle name="Normal 2 4 2 2 6 3 4 2" xfId="25399" xr:uid="{00000000-0005-0000-0000-000048620000}"/>
    <cellStyle name="Normal 2 4 2 2 6 3 5" xfId="25400" xr:uid="{00000000-0005-0000-0000-000049620000}"/>
    <cellStyle name="Normal 2 4 2 2 6 3 5 2" xfId="25401" xr:uid="{00000000-0005-0000-0000-00004A620000}"/>
    <cellStyle name="Normal 2 4 2 2 6 3 6" xfId="25402" xr:uid="{00000000-0005-0000-0000-00004B620000}"/>
    <cellStyle name="Normal 2 4 2 2 6 3 6 2" xfId="25403" xr:uid="{00000000-0005-0000-0000-00004C620000}"/>
    <cellStyle name="Normal 2 4 2 2 6 3 7" xfId="25404" xr:uid="{00000000-0005-0000-0000-00004D620000}"/>
    <cellStyle name="Normal 2 4 2 2 6 3 7 2" xfId="25405" xr:uid="{00000000-0005-0000-0000-00004E620000}"/>
    <cellStyle name="Normal 2 4 2 2 6 3 8" xfId="25406" xr:uid="{00000000-0005-0000-0000-00004F620000}"/>
    <cellStyle name="Normal 2 4 2 2 6 3 8 2" xfId="25407" xr:uid="{00000000-0005-0000-0000-000050620000}"/>
    <cellStyle name="Normal 2 4 2 2 6 3 9" xfId="25408" xr:uid="{00000000-0005-0000-0000-000051620000}"/>
    <cellStyle name="Normal 2 4 2 2 6 3 9 2" xfId="25409" xr:uid="{00000000-0005-0000-0000-000052620000}"/>
    <cellStyle name="Normal 2 4 2 2 6 4" xfId="25410" xr:uid="{00000000-0005-0000-0000-000053620000}"/>
    <cellStyle name="Normal 2 4 2 2 6 4 2" xfId="25411" xr:uid="{00000000-0005-0000-0000-000054620000}"/>
    <cellStyle name="Normal 2 4 2 2 6 5" xfId="25412" xr:uid="{00000000-0005-0000-0000-000055620000}"/>
    <cellStyle name="Normal 2 4 2 2 6 5 2" xfId="25413" xr:uid="{00000000-0005-0000-0000-000056620000}"/>
    <cellStyle name="Normal 2 4 2 2 6 6" xfId="25414" xr:uid="{00000000-0005-0000-0000-000057620000}"/>
    <cellStyle name="Normal 2 4 2 2 6 6 2" xfId="25415" xr:uid="{00000000-0005-0000-0000-000058620000}"/>
    <cellStyle name="Normal 2 4 2 2 6 7" xfId="25416" xr:uid="{00000000-0005-0000-0000-000059620000}"/>
    <cellStyle name="Normal 2 4 2 2 6 7 2" xfId="25417" xr:uid="{00000000-0005-0000-0000-00005A620000}"/>
    <cellStyle name="Normal 2 4 2 2 6 8" xfId="25418" xr:uid="{00000000-0005-0000-0000-00005B620000}"/>
    <cellStyle name="Normal 2 4 2 2 6 8 2" xfId="25419" xr:uid="{00000000-0005-0000-0000-00005C620000}"/>
    <cellStyle name="Normal 2 4 2 2 6 9" xfId="25420" xr:uid="{00000000-0005-0000-0000-00005D620000}"/>
    <cellStyle name="Normal 2 4 2 2 6 9 2" xfId="25421" xr:uid="{00000000-0005-0000-0000-00005E620000}"/>
    <cellStyle name="Normal 2 4 2 2 7" xfId="778" xr:uid="{00000000-0005-0000-0000-00005F620000}"/>
    <cellStyle name="Normal 2 4 2 3" xfId="779" xr:uid="{00000000-0005-0000-0000-000060620000}"/>
    <cellStyle name="Normal 2 4 2 3 10" xfId="25422" xr:uid="{00000000-0005-0000-0000-000061620000}"/>
    <cellStyle name="Normal 2 4 2 3 10 2" xfId="25423" xr:uid="{00000000-0005-0000-0000-000062620000}"/>
    <cellStyle name="Normal 2 4 2 3 11" xfId="25424" xr:uid="{00000000-0005-0000-0000-000063620000}"/>
    <cellStyle name="Normal 2 4 2 3 11 2" xfId="25425" xr:uid="{00000000-0005-0000-0000-000064620000}"/>
    <cellStyle name="Normal 2 4 2 3 12" xfId="25426" xr:uid="{00000000-0005-0000-0000-000065620000}"/>
    <cellStyle name="Normal 2 4 2 3 12 2" xfId="25427" xr:uid="{00000000-0005-0000-0000-000066620000}"/>
    <cellStyle name="Normal 2 4 2 3 13" xfId="25428" xr:uid="{00000000-0005-0000-0000-000067620000}"/>
    <cellStyle name="Normal 2 4 2 3 2" xfId="25429" xr:uid="{00000000-0005-0000-0000-000068620000}"/>
    <cellStyle name="Normal 2 4 2 3 2 10" xfId="25430" xr:uid="{00000000-0005-0000-0000-000069620000}"/>
    <cellStyle name="Normal 2 4 2 3 2 10 2" xfId="25431" xr:uid="{00000000-0005-0000-0000-00006A620000}"/>
    <cellStyle name="Normal 2 4 2 3 2 11" xfId="25432" xr:uid="{00000000-0005-0000-0000-00006B620000}"/>
    <cellStyle name="Normal 2 4 2 3 2 11 2" xfId="25433" xr:uid="{00000000-0005-0000-0000-00006C620000}"/>
    <cellStyle name="Normal 2 4 2 3 2 12" xfId="25434" xr:uid="{00000000-0005-0000-0000-00006D620000}"/>
    <cellStyle name="Normal 2 4 2 3 2 2" xfId="25435" xr:uid="{00000000-0005-0000-0000-00006E620000}"/>
    <cellStyle name="Normal 2 4 2 3 2 2 10" xfId="25436" xr:uid="{00000000-0005-0000-0000-00006F620000}"/>
    <cellStyle name="Normal 2 4 2 3 2 2 10 2" xfId="25437" xr:uid="{00000000-0005-0000-0000-000070620000}"/>
    <cellStyle name="Normal 2 4 2 3 2 2 11" xfId="25438" xr:uid="{00000000-0005-0000-0000-000071620000}"/>
    <cellStyle name="Normal 2 4 2 3 2 2 2" xfId="25439" xr:uid="{00000000-0005-0000-0000-000072620000}"/>
    <cellStyle name="Normal 2 4 2 3 2 2 2 2" xfId="25440" xr:uid="{00000000-0005-0000-0000-000073620000}"/>
    <cellStyle name="Normal 2 4 2 3 2 2 3" xfId="25441" xr:uid="{00000000-0005-0000-0000-000074620000}"/>
    <cellStyle name="Normal 2 4 2 3 2 2 3 2" xfId="25442" xr:uid="{00000000-0005-0000-0000-000075620000}"/>
    <cellStyle name="Normal 2 4 2 3 2 2 4" xfId="25443" xr:uid="{00000000-0005-0000-0000-000076620000}"/>
    <cellStyle name="Normal 2 4 2 3 2 2 4 2" xfId="25444" xr:uid="{00000000-0005-0000-0000-000077620000}"/>
    <cellStyle name="Normal 2 4 2 3 2 2 5" xfId="25445" xr:uid="{00000000-0005-0000-0000-000078620000}"/>
    <cellStyle name="Normal 2 4 2 3 2 2 5 2" xfId="25446" xr:uid="{00000000-0005-0000-0000-000079620000}"/>
    <cellStyle name="Normal 2 4 2 3 2 2 6" xfId="25447" xr:uid="{00000000-0005-0000-0000-00007A620000}"/>
    <cellStyle name="Normal 2 4 2 3 2 2 6 2" xfId="25448" xr:uid="{00000000-0005-0000-0000-00007B620000}"/>
    <cellStyle name="Normal 2 4 2 3 2 2 7" xfId="25449" xr:uid="{00000000-0005-0000-0000-00007C620000}"/>
    <cellStyle name="Normal 2 4 2 3 2 2 7 2" xfId="25450" xr:uid="{00000000-0005-0000-0000-00007D620000}"/>
    <cellStyle name="Normal 2 4 2 3 2 2 8" xfId="25451" xr:uid="{00000000-0005-0000-0000-00007E620000}"/>
    <cellStyle name="Normal 2 4 2 3 2 2 8 2" xfId="25452" xr:uid="{00000000-0005-0000-0000-00007F620000}"/>
    <cellStyle name="Normal 2 4 2 3 2 2 9" xfId="25453" xr:uid="{00000000-0005-0000-0000-000080620000}"/>
    <cellStyle name="Normal 2 4 2 3 2 2 9 2" xfId="25454" xr:uid="{00000000-0005-0000-0000-000081620000}"/>
    <cellStyle name="Normal 2 4 2 3 2 3" xfId="25455" xr:uid="{00000000-0005-0000-0000-000082620000}"/>
    <cellStyle name="Normal 2 4 2 3 2 3 2" xfId="25456" xr:uid="{00000000-0005-0000-0000-000083620000}"/>
    <cellStyle name="Normal 2 4 2 3 2 4" xfId="25457" xr:uid="{00000000-0005-0000-0000-000084620000}"/>
    <cellStyle name="Normal 2 4 2 3 2 4 2" xfId="25458" xr:uid="{00000000-0005-0000-0000-000085620000}"/>
    <cellStyle name="Normal 2 4 2 3 2 5" xfId="25459" xr:uid="{00000000-0005-0000-0000-000086620000}"/>
    <cellStyle name="Normal 2 4 2 3 2 5 2" xfId="25460" xr:uid="{00000000-0005-0000-0000-000087620000}"/>
    <cellStyle name="Normal 2 4 2 3 2 6" xfId="25461" xr:uid="{00000000-0005-0000-0000-000088620000}"/>
    <cellStyle name="Normal 2 4 2 3 2 6 2" xfId="25462" xr:uid="{00000000-0005-0000-0000-000089620000}"/>
    <cellStyle name="Normal 2 4 2 3 2 7" xfId="25463" xr:uid="{00000000-0005-0000-0000-00008A620000}"/>
    <cellStyle name="Normal 2 4 2 3 2 7 2" xfId="25464" xr:uid="{00000000-0005-0000-0000-00008B620000}"/>
    <cellStyle name="Normal 2 4 2 3 2 8" xfId="25465" xr:uid="{00000000-0005-0000-0000-00008C620000}"/>
    <cellStyle name="Normal 2 4 2 3 2 8 2" xfId="25466" xr:uid="{00000000-0005-0000-0000-00008D620000}"/>
    <cellStyle name="Normal 2 4 2 3 2 9" xfId="25467" xr:uid="{00000000-0005-0000-0000-00008E620000}"/>
    <cellStyle name="Normal 2 4 2 3 2 9 2" xfId="25468" xr:uid="{00000000-0005-0000-0000-00008F620000}"/>
    <cellStyle name="Normal 2 4 2 3 3" xfId="25469" xr:uid="{00000000-0005-0000-0000-000090620000}"/>
    <cellStyle name="Normal 2 4 2 3 3 10" xfId="25470" xr:uid="{00000000-0005-0000-0000-000091620000}"/>
    <cellStyle name="Normal 2 4 2 3 3 10 2" xfId="25471" xr:uid="{00000000-0005-0000-0000-000092620000}"/>
    <cellStyle name="Normal 2 4 2 3 3 11" xfId="25472" xr:uid="{00000000-0005-0000-0000-000093620000}"/>
    <cellStyle name="Normal 2 4 2 3 3 2" xfId="25473" xr:uid="{00000000-0005-0000-0000-000094620000}"/>
    <cellStyle name="Normal 2 4 2 3 3 2 2" xfId="25474" xr:uid="{00000000-0005-0000-0000-000095620000}"/>
    <cellStyle name="Normal 2 4 2 3 3 3" xfId="25475" xr:uid="{00000000-0005-0000-0000-000096620000}"/>
    <cellStyle name="Normal 2 4 2 3 3 3 2" xfId="25476" xr:uid="{00000000-0005-0000-0000-000097620000}"/>
    <cellStyle name="Normal 2 4 2 3 3 4" xfId="25477" xr:uid="{00000000-0005-0000-0000-000098620000}"/>
    <cellStyle name="Normal 2 4 2 3 3 4 2" xfId="25478" xr:uid="{00000000-0005-0000-0000-000099620000}"/>
    <cellStyle name="Normal 2 4 2 3 3 5" xfId="25479" xr:uid="{00000000-0005-0000-0000-00009A620000}"/>
    <cellStyle name="Normal 2 4 2 3 3 5 2" xfId="25480" xr:uid="{00000000-0005-0000-0000-00009B620000}"/>
    <cellStyle name="Normal 2 4 2 3 3 6" xfId="25481" xr:uid="{00000000-0005-0000-0000-00009C620000}"/>
    <cellStyle name="Normal 2 4 2 3 3 6 2" xfId="25482" xr:uid="{00000000-0005-0000-0000-00009D620000}"/>
    <cellStyle name="Normal 2 4 2 3 3 7" xfId="25483" xr:uid="{00000000-0005-0000-0000-00009E620000}"/>
    <cellStyle name="Normal 2 4 2 3 3 7 2" xfId="25484" xr:uid="{00000000-0005-0000-0000-00009F620000}"/>
    <cellStyle name="Normal 2 4 2 3 3 8" xfId="25485" xr:uid="{00000000-0005-0000-0000-0000A0620000}"/>
    <cellStyle name="Normal 2 4 2 3 3 8 2" xfId="25486" xr:uid="{00000000-0005-0000-0000-0000A1620000}"/>
    <cellStyle name="Normal 2 4 2 3 3 9" xfId="25487" xr:uid="{00000000-0005-0000-0000-0000A2620000}"/>
    <cellStyle name="Normal 2 4 2 3 3 9 2" xfId="25488" xr:uid="{00000000-0005-0000-0000-0000A3620000}"/>
    <cellStyle name="Normal 2 4 2 3 4" xfId="25489" xr:uid="{00000000-0005-0000-0000-0000A4620000}"/>
    <cellStyle name="Normal 2 4 2 3 4 2" xfId="25490" xr:uid="{00000000-0005-0000-0000-0000A5620000}"/>
    <cellStyle name="Normal 2 4 2 3 5" xfId="25491" xr:uid="{00000000-0005-0000-0000-0000A6620000}"/>
    <cellStyle name="Normal 2 4 2 3 5 2" xfId="25492" xr:uid="{00000000-0005-0000-0000-0000A7620000}"/>
    <cellStyle name="Normal 2 4 2 3 6" xfId="25493" xr:uid="{00000000-0005-0000-0000-0000A8620000}"/>
    <cellStyle name="Normal 2 4 2 3 6 2" xfId="25494" xr:uid="{00000000-0005-0000-0000-0000A9620000}"/>
    <cellStyle name="Normal 2 4 2 3 7" xfId="25495" xr:uid="{00000000-0005-0000-0000-0000AA620000}"/>
    <cellStyle name="Normal 2 4 2 3 7 2" xfId="25496" xr:uid="{00000000-0005-0000-0000-0000AB620000}"/>
    <cellStyle name="Normal 2 4 2 3 8" xfId="25497" xr:uid="{00000000-0005-0000-0000-0000AC620000}"/>
    <cellStyle name="Normal 2 4 2 3 8 2" xfId="25498" xr:uid="{00000000-0005-0000-0000-0000AD620000}"/>
    <cellStyle name="Normal 2 4 2 3 9" xfId="25499" xr:uid="{00000000-0005-0000-0000-0000AE620000}"/>
    <cellStyle name="Normal 2 4 2 3 9 2" xfId="25500" xr:uid="{00000000-0005-0000-0000-0000AF620000}"/>
    <cellStyle name="Normal 2 4 2 4" xfId="780" xr:uid="{00000000-0005-0000-0000-0000B0620000}"/>
    <cellStyle name="Normal 2 4 2 4 10" xfId="25501" xr:uid="{00000000-0005-0000-0000-0000B1620000}"/>
    <cellStyle name="Normal 2 4 2 4 10 2" xfId="25502" xr:uid="{00000000-0005-0000-0000-0000B2620000}"/>
    <cellStyle name="Normal 2 4 2 4 11" xfId="25503" xr:uid="{00000000-0005-0000-0000-0000B3620000}"/>
    <cellStyle name="Normal 2 4 2 4 11 2" xfId="25504" xr:uid="{00000000-0005-0000-0000-0000B4620000}"/>
    <cellStyle name="Normal 2 4 2 4 12" xfId="25505" xr:uid="{00000000-0005-0000-0000-0000B5620000}"/>
    <cellStyle name="Normal 2 4 2 4 12 2" xfId="25506" xr:uid="{00000000-0005-0000-0000-0000B6620000}"/>
    <cellStyle name="Normal 2 4 2 4 13" xfId="25507" xr:uid="{00000000-0005-0000-0000-0000B7620000}"/>
    <cellStyle name="Normal 2 4 2 4 2" xfId="25508" xr:uid="{00000000-0005-0000-0000-0000B8620000}"/>
    <cellStyle name="Normal 2 4 2 4 2 10" xfId="25509" xr:uid="{00000000-0005-0000-0000-0000B9620000}"/>
    <cellStyle name="Normal 2 4 2 4 2 10 2" xfId="25510" xr:uid="{00000000-0005-0000-0000-0000BA620000}"/>
    <cellStyle name="Normal 2 4 2 4 2 11" xfId="25511" xr:uid="{00000000-0005-0000-0000-0000BB620000}"/>
    <cellStyle name="Normal 2 4 2 4 2 11 2" xfId="25512" xr:uid="{00000000-0005-0000-0000-0000BC620000}"/>
    <cellStyle name="Normal 2 4 2 4 2 12" xfId="25513" xr:uid="{00000000-0005-0000-0000-0000BD620000}"/>
    <cellStyle name="Normal 2 4 2 4 2 2" xfId="25514" xr:uid="{00000000-0005-0000-0000-0000BE620000}"/>
    <cellStyle name="Normal 2 4 2 4 2 2 10" xfId="25515" xr:uid="{00000000-0005-0000-0000-0000BF620000}"/>
    <cellStyle name="Normal 2 4 2 4 2 2 10 2" xfId="25516" xr:uid="{00000000-0005-0000-0000-0000C0620000}"/>
    <cellStyle name="Normal 2 4 2 4 2 2 11" xfId="25517" xr:uid="{00000000-0005-0000-0000-0000C1620000}"/>
    <cellStyle name="Normal 2 4 2 4 2 2 2" xfId="25518" xr:uid="{00000000-0005-0000-0000-0000C2620000}"/>
    <cellStyle name="Normal 2 4 2 4 2 2 2 2" xfId="25519" xr:uid="{00000000-0005-0000-0000-0000C3620000}"/>
    <cellStyle name="Normal 2 4 2 4 2 2 3" xfId="25520" xr:uid="{00000000-0005-0000-0000-0000C4620000}"/>
    <cellStyle name="Normal 2 4 2 4 2 2 3 2" xfId="25521" xr:uid="{00000000-0005-0000-0000-0000C5620000}"/>
    <cellStyle name="Normal 2 4 2 4 2 2 4" xfId="25522" xr:uid="{00000000-0005-0000-0000-0000C6620000}"/>
    <cellStyle name="Normal 2 4 2 4 2 2 4 2" xfId="25523" xr:uid="{00000000-0005-0000-0000-0000C7620000}"/>
    <cellStyle name="Normal 2 4 2 4 2 2 5" xfId="25524" xr:uid="{00000000-0005-0000-0000-0000C8620000}"/>
    <cellStyle name="Normal 2 4 2 4 2 2 5 2" xfId="25525" xr:uid="{00000000-0005-0000-0000-0000C9620000}"/>
    <cellStyle name="Normal 2 4 2 4 2 2 6" xfId="25526" xr:uid="{00000000-0005-0000-0000-0000CA620000}"/>
    <cellStyle name="Normal 2 4 2 4 2 2 6 2" xfId="25527" xr:uid="{00000000-0005-0000-0000-0000CB620000}"/>
    <cellStyle name="Normal 2 4 2 4 2 2 7" xfId="25528" xr:uid="{00000000-0005-0000-0000-0000CC620000}"/>
    <cellStyle name="Normal 2 4 2 4 2 2 7 2" xfId="25529" xr:uid="{00000000-0005-0000-0000-0000CD620000}"/>
    <cellStyle name="Normal 2 4 2 4 2 2 8" xfId="25530" xr:uid="{00000000-0005-0000-0000-0000CE620000}"/>
    <cellStyle name="Normal 2 4 2 4 2 2 8 2" xfId="25531" xr:uid="{00000000-0005-0000-0000-0000CF620000}"/>
    <cellStyle name="Normal 2 4 2 4 2 2 9" xfId="25532" xr:uid="{00000000-0005-0000-0000-0000D0620000}"/>
    <cellStyle name="Normal 2 4 2 4 2 2 9 2" xfId="25533" xr:uid="{00000000-0005-0000-0000-0000D1620000}"/>
    <cellStyle name="Normal 2 4 2 4 2 3" xfId="25534" xr:uid="{00000000-0005-0000-0000-0000D2620000}"/>
    <cellStyle name="Normal 2 4 2 4 2 3 2" xfId="25535" xr:uid="{00000000-0005-0000-0000-0000D3620000}"/>
    <cellStyle name="Normal 2 4 2 4 2 4" xfId="25536" xr:uid="{00000000-0005-0000-0000-0000D4620000}"/>
    <cellStyle name="Normal 2 4 2 4 2 4 2" xfId="25537" xr:uid="{00000000-0005-0000-0000-0000D5620000}"/>
    <cellStyle name="Normal 2 4 2 4 2 5" xfId="25538" xr:uid="{00000000-0005-0000-0000-0000D6620000}"/>
    <cellStyle name="Normal 2 4 2 4 2 5 2" xfId="25539" xr:uid="{00000000-0005-0000-0000-0000D7620000}"/>
    <cellStyle name="Normal 2 4 2 4 2 6" xfId="25540" xr:uid="{00000000-0005-0000-0000-0000D8620000}"/>
    <cellStyle name="Normal 2 4 2 4 2 6 2" xfId="25541" xr:uid="{00000000-0005-0000-0000-0000D9620000}"/>
    <cellStyle name="Normal 2 4 2 4 2 7" xfId="25542" xr:uid="{00000000-0005-0000-0000-0000DA620000}"/>
    <cellStyle name="Normal 2 4 2 4 2 7 2" xfId="25543" xr:uid="{00000000-0005-0000-0000-0000DB620000}"/>
    <cellStyle name="Normal 2 4 2 4 2 8" xfId="25544" xr:uid="{00000000-0005-0000-0000-0000DC620000}"/>
    <cellStyle name="Normal 2 4 2 4 2 8 2" xfId="25545" xr:uid="{00000000-0005-0000-0000-0000DD620000}"/>
    <cellStyle name="Normal 2 4 2 4 2 9" xfId="25546" xr:uid="{00000000-0005-0000-0000-0000DE620000}"/>
    <cellStyle name="Normal 2 4 2 4 2 9 2" xfId="25547" xr:uid="{00000000-0005-0000-0000-0000DF620000}"/>
    <cellStyle name="Normal 2 4 2 4 3" xfId="25548" xr:uid="{00000000-0005-0000-0000-0000E0620000}"/>
    <cellStyle name="Normal 2 4 2 4 3 10" xfId="25549" xr:uid="{00000000-0005-0000-0000-0000E1620000}"/>
    <cellStyle name="Normal 2 4 2 4 3 10 2" xfId="25550" xr:uid="{00000000-0005-0000-0000-0000E2620000}"/>
    <cellStyle name="Normal 2 4 2 4 3 11" xfId="25551" xr:uid="{00000000-0005-0000-0000-0000E3620000}"/>
    <cellStyle name="Normal 2 4 2 4 3 2" xfId="25552" xr:uid="{00000000-0005-0000-0000-0000E4620000}"/>
    <cellStyle name="Normal 2 4 2 4 3 2 2" xfId="25553" xr:uid="{00000000-0005-0000-0000-0000E5620000}"/>
    <cellStyle name="Normal 2 4 2 4 3 3" xfId="25554" xr:uid="{00000000-0005-0000-0000-0000E6620000}"/>
    <cellStyle name="Normal 2 4 2 4 3 3 2" xfId="25555" xr:uid="{00000000-0005-0000-0000-0000E7620000}"/>
    <cellStyle name="Normal 2 4 2 4 3 4" xfId="25556" xr:uid="{00000000-0005-0000-0000-0000E8620000}"/>
    <cellStyle name="Normal 2 4 2 4 3 4 2" xfId="25557" xr:uid="{00000000-0005-0000-0000-0000E9620000}"/>
    <cellStyle name="Normal 2 4 2 4 3 5" xfId="25558" xr:uid="{00000000-0005-0000-0000-0000EA620000}"/>
    <cellStyle name="Normal 2 4 2 4 3 5 2" xfId="25559" xr:uid="{00000000-0005-0000-0000-0000EB620000}"/>
    <cellStyle name="Normal 2 4 2 4 3 6" xfId="25560" xr:uid="{00000000-0005-0000-0000-0000EC620000}"/>
    <cellStyle name="Normal 2 4 2 4 3 6 2" xfId="25561" xr:uid="{00000000-0005-0000-0000-0000ED620000}"/>
    <cellStyle name="Normal 2 4 2 4 3 7" xfId="25562" xr:uid="{00000000-0005-0000-0000-0000EE620000}"/>
    <cellStyle name="Normal 2 4 2 4 3 7 2" xfId="25563" xr:uid="{00000000-0005-0000-0000-0000EF620000}"/>
    <cellStyle name="Normal 2 4 2 4 3 8" xfId="25564" xr:uid="{00000000-0005-0000-0000-0000F0620000}"/>
    <cellStyle name="Normal 2 4 2 4 3 8 2" xfId="25565" xr:uid="{00000000-0005-0000-0000-0000F1620000}"/>
    <cellStyle name="Normal 2 4 2 4 3 9" xfId="25566" xr:uid="{00000000-0005-0000-0000-0000F2620000}"/>
    <cellStyle name="Normal 2 4 2 4 3 9 2" xfId="25567" xr:uid="{00000000-0005-0000-0000-0000F3620000}"/>
    <cellStyle name="Normal 2 4 2 4 4" xfId="25568" xr:uid="{00000000-0005-0000-0000-0000F4620000}"/>
    <cellStyle name="Normal 2 4 2 4 4 2" xfId="25569" xr:uid="{00000000-0005-0000-0000-0000F5620000}"/>
    <cellStyle name="Normal 2 4 2 4 5" xfId="25570" xr:uid="{00000000-0005-0000-0000-0000F6620000}"/>
    <cellStyle name="Normal 2 4 2 4 5 2" xfId="25571" xr:uid="{00000000-0005-0000-0000-0000F7620000}"/>
    <cellStyle name="Normal 2 4 2 4 6" xfId="25572" xr:uid="{00000000-0005-0000-0000-0000F8620000}"/>
    <cellStyle name="Normal 2 4 2 4 6 2" xfId="25573" xr:uid="{00000000-0005-0000-0000-0000F9620000}"/>
    <cellStyle name="Normal 2 4 2 4 7" xfId="25574" xr:uid="{00000000-0005-0000-0000-0000FA620000}"/>
    <cellStyle name="Normal 2 4 2 4 7 2" xfId="25575" xr:uid="{00000000-0005-0000-0000-0000FB620000}"/>
    <cellStyle name="Normal 2 4 2 4 8" xfId="25576" xr:uid="{00000000-0005-0000-0000-0000FC620000}"/>
    <cellStyle name="Normal 2 4 2 4 8 2" xfId="25577" xr:uid="{00000000-0005-0000-0000-0000FD620000}"/>
    <cellStyle name="Normal 2 4 2 4 9" xfId="25578" xr:uid="{00000000-0005-0000-0000-0000FE620000}"/>
    <cellStyle name="Normal 2 4 2 4 9 2" xfId="25579" xr:uid="{00000000-0005-0000-0000-0000FF620000}"/>
    <cellStyle name="Normal 2 4 2 5" xfId="781" xr:uid="{00000000-0005-0000-0000-000000630000}"/>
    <cellStyle name="Normal 2 4 2 5 10" xfId="25580" xr:uid="{00000000-0005-0000-0000-000001630000}"/>
    <cellStyle name="Normal 2 4 2 5 10 2" xfId="25581" xr:uid="{00000000-0005-0000-0000-000002630000}"/>
    <cellStyle name="Normal 2 4 2 5 11" xfId="25582" xr:uid="{00000000-0005-0000-0000-000003630000}"/>
    <cellStyle name="Normal 2 4 2 5 11 2" xfId="25583" xr:uid="{00000000-0005-0000-0000-000004630000}"/>
    <cellStyle name="Normal 2 4 2 5 12" xfId="25584" xr:uid="{00000000-0005-0000-0000-000005630000}"/>
    <cellStyle name="Normal 2 4 2 5 12 2" xfId="25585" xr:uid="{00000000-0005-0000-0000-000006630000}"/>
    <cellStyle name="Normal 2 4 2 5 13" xfId="25586" xr:uid="{00000000-0005-0000-0000-000007630000}"/>
    <cellStyle name="Normal 2 4 2 5 2" xfId="25587" xr:uid="{00000000-0005-0000-0000-000008630000}"/>
    <cellStyle name="Normal 2 4 2 5 2 10" xfId="25588" xr:uid="{00000000-0005-0000-0000-000009630000}"/>
    <cellStyle name="Normal 2 4 2 5 2 10 2" xfId="25589" xr:uid="{00000000-0005-0000-0000-00000A630000}"/>
    <cellStyle name="Normal 2 4 2 5 2 11" xfId="25590" xr:uid="{00000000-0005-0000-0000-00000B630000}"/>
    <cellStyle name="Normal 2 4 2 5 2 11 2" xfId="25591" xr:uid="{00000000-0005-0000-0000-00000C630000}"/>
    <cellStyle name="Normal 2 4 2 5 2 12" xfId="25592" xr:uid="{00000000-0005-0000-0000-00000D630000}"/>
    <cellStyle name="Normal 2 4 2 5 2 2" xfId="25593" xr:uid="{00000000-0005-0000-0000-00000E630000}"/>
    <cellStyle name="Normal 2 4 2 5 2 2 10" xfId="25594" xr:uid="{00000000-0005-0000-0000-00000F630000}"/>
    <cellStyle name="Normal 2 4 2 5 2 2 10 2" xfId="25595" xr:uid="{00000000-0005-0000-0000-000010630000}"/>
    <cellStyle name="Normal 2 4 2 5 2 2 11" xfId="25596" xr:uid="{00000000-0005-0000-0000-000011630000}"/>
    <cellStyle name="Normal 2 4 2 5 2 2 2" xfId="25597" xr:uid="{00000000-0005-0000-0000-000012630000}"/>
    <cellStyle name="Normal 2 4 2 5 2 2 2 2" xfId="25598" xr:uid="{00000000-0005-0000-0000-000013630000}"/>
    <cellStyle name="Normal 2 4 2 5 2 2 3" xfId="25599" xr:uid="{00000000-0005-0000-0000-000014630000}"/>
    <cellStyle name="Normal 2 4 2 5 2 2 3 2" xfId="25600" xr:uid="{00000000-0005-0000-0000-000015630000}"/>
    <cellStyle name="Normal 2 4 2 5 2 2 4" xfId="25601" xr:uid="{00000000-0005-0000-0000-000016630000}"/>
    <cellStyle name="Normal 2 4 2 5 2 2 4 2" xfId="25602" xr:uid="{00000000-0005-0000-0000-000017630000}"/>
    <cellStyle name="Normal 2 4 2 5 2 2 5" xfId="25603" xr:uid="{00000000-0005-0000-0000-000018630000}"/>
    <cellStyle name="Normal 2 4 2 5 2 2 5 2" xfId="25604" xr:uid="{00000000-0005-0000-0000-000019630000}"/>
    <cellStyle name="Normal 2 4 2 5 2 2 6" xfId="25605" xr:uid="{00000000-0005-0000-0000-00001A630000}"/>
    <cellStyle name="Normal 2 4 2 5 2 2 6 2" xfId="25606" xr:uid="{00000000-0005-0000-0000-00001B630000}"/>
    <cellStyle name="Normal 2 4 2 5 2 2 7" xfId="25607" xr:uid="{00000000-0005-0000-0000-00001C630000}"/>
    <cellStyle name="Normal 2 4 2 5 2 2 7 2" xfId="25608" xr:uid="{00000000-0005-0000-0000-00001D630000}"/>
    <cellStyle name="Normal 2 4 2 5 2 2 8" xfId="25609" xr:uid="{00000000-0005-0000-0000-00001E630000}"/>
    <cellStyle name="Normal 2 4 2 5 2 2 8 2" xfId="25610" xr:uid="{00000000-0005-0000-0000-00001F630000}"/>
    <cellStyle name="Normal 2 4 2 5 2 2 9" xfId="25611" xr:uid="{00000000-0005-0000-0000-000020630000}"/>
    <cellStyle name="Normal 2 4 2 5 2 2 9 2" xfId="25612" xr:uid="{00000000-0005-0000-0000-000021630000}"/>
    <cellStyle name="Normal 2 4 2 5 2 3" xfId="25613" xr:uid="{00000000-0005-0000-0000-000022630000}"/>
    <cellStyle name="Normal 2 4 2 5 2 3 2" xfId="25614" xr:uid="{00000000-0005-0000-0000-000023630000}"/>
    <cellStyle name="Normal 2 4 2 5 2 4" xfId="25615" xr:uid="{00000000-0005-0000-0000-000024630000}"/>
    <cellStyle name="Normal 2 4 2 5 2 4 2" xfId="25616" xr:uid="{00000000-0005-0000-0000-000025630000}"/>
    <cellStyle name="Normal 2 4 2 5 2 5" xfId="25617" xr:uid="{00000000-0005-0000-0000-000026630000}"/>
    <cellStyle name="Normal 2 4 2 5 2 5 2" xfId="25618" xr:uid="{00000000-0005-0000-0000-000027630000}"/>
    <cellStyle name="Normal 2 4 2 5 2 6" xfId="25619" xr:uid="{00000000-0005-0000-0000-000028630000}"/>
    <cellStyle name="Normal 2 4 2 5 2 6 2" xfId="25620" xr:uid="{00000000-0005-0000-0000-000029630000}"/>
    <cellStyle name="Normal 2 4 2 5 2 7" xfId="25621" xr:uid="{00000000-0005-0000-0000-00002A630000}"/>
    <cellStyle name="Normal 2 4 2 5 2 7 2" xfId="25622" xr:uid="{00000000-0005-0000-0000-00002B630000}"/>
    <cellStyle name="Normal 2 4 2 5 2 8" xfId="25623" xr:uid="{00000000-0005-0000-0000-00002C630000}"/>
    <cellStyle name="Normal 2 4 2 5 2 8 2" xfId="25624" xr:uid="{00000000-0005-0000-0000-00002D630000}"/>
    <cellStyle name="Normal 2 4 2 5 2 9" xfId="25625" xr:uid="{00000000-0005-0000-0000-00002E630000}"/>
    <cellStyle name="Normal 2 4 2 5 2 9 2" xfId="25626" xr:uid="{00000000-0005-0000-0000-00002F630000}"/>
    <cellStyle name="Normal 2 4 2 5 3" xfId="25627" xr:uid="{00000000-0005-0000-0000-000030630000}"/>
    <cellStyle name="Normal 2 4 2 5 3 10" xfId="25628" xr:uid="{00000000-0005-0000-0000-000031630000}"/>
    <cellStyle name="Normal 2 4 2 5 3 10 2" xfId="25629" xr:uid="{00000000-0005-0000-0000-000032630000}"/>
    <cellStyle name="Normal 2 4 2 5 3 11" xfId="25630" xr:uid="{00000000-0005-0000-0000-000033630000}"/>
    <cellStyle name="Normal 2 4 2 5 3 2" xfId="25631" xr:uid="{00000000-0005-0000-0000-000034630000}"/>
    <cellStyle name="Normal 2 4 2 5 3 2 2" xfId="25632" xr:uid="{00000000-0005-0000-0000-000035630000}"/>
    <cellStyle name="Normal 2 4 2 5 3 3" xfId="25633" xr:uid="{00000000-0005-0000-0000-000036630000}"/>
    <cellStyle name="Normal 2 4 2 5 3 3 2" xfId="25634" xr:uid="{00000000-0005-0000-0000-000037630000}"/>
    <cellStyle name="Normal 2 4 2 5 3 4" xfId="25635" xr:uid="{00000000-0005-0000-0000-000038630000}"/>
    <cellStyle name="Normal 2 4 2 5 3 4 2" xfId="25636" xr:uid="{00000000-0005-0000-0000-000039630000}"/>
    <cellStyle name="Normal 2 4 2 5 3 5" xfId="25637" xr:uid="{00000000-0005-0000-0000-00003A630000}"/>
    <cellStyle name="Normal 2 4 2 5 3 5 2" xfId="25638" xr:uid="{00000000-0005-0000-0000-00003B630000}"/>
    <cellStyle name="Normal 2 4 2 5 3 6" xfId="25639" xr:uid="{00000000-0005-0000-0000-00003C630000}"/>
    <cellStyle name="Normal 2 4 2 5 3 6 2" xfId="25640" xr:uid="{00000000-0005-0000-0000-00003D630000}"/>
    <cellStyle name="Normal 2 4 2 5 3 7" xfId="25641" xr:uid="{00000000-0005-0000-0000-00003E630000}"/>
    <cellStyle name="Normal 2 4 2 5 3 7 2" xfId="25642" xr:uid="{00000000-0005-0000-0000-00003F630000}"/>
    <cellStyle name="Normal 2 4 2 5 3 8" xfId="25643" xr:uid="{00000000-0005-0000-0000-000040630000}"/>
    <cellStyle name="Normal 2 4 2 5 3 8 2" xfId="25644" xr:uid="{00000000-0005-0000-0000-000041630000}"/>
    <cellStyle name="Normal 2 4 2 5 3 9" xfId="25645" xr:uid="{00000000-0005-0000-0000-000042630000}"/>
    <cellStyle name="Normal 2 4 2 5 3 9 2" xfId="25646" xr:uid="{00000000-0005-0000-0000-000043630000}"/>
    <cellStyle name="Normal 2 4 2 5 4" xfId="25647" xr:uid="{00000000-0005-0000-0000-000044630000}"/>
    <cellStyle name="Normal 2 4 2 5 4 2" xfId="25648" xr:uid="{00000000-0005-0000-0000-000045630000}"/>
    <cellStyle name="Normal 2 4 2 5 5" xfId="25649" xr:uid="{00000000-0005-0000-0000-000046630000}"/>
    <cellStyle name="Normal 2 4 2 5 5 2" xfId="25650" xr:uid="{00000000-0005-0000-0000-000047630000}"/>
    <cellStyle name="Normal 2 4 2 5 6" xfId="25651" xr:uid="{00000000-0005-0000-0000-000048630000}"/>
    <cellStyle name="Normal 2 4 2 5 6 2" xfId="25652" xr:uid="{00000000-0005-0000-0000-000049630000}"/>
    <cellStyle name="Normal 2 4 2 5 7" xfId="25653" xr:uid="{00000000-0005-0000-0000-00004A630000}"/>
    <cellStyle name="Normal 2 4 2 5 7 2" xfId="25654" xr:uid="{00000000-0005-0000-0000-00004B630000}"/>
    <cellStyle name="Normal 2 4 2 5 8" xfId="25655" xr:uid="{00000000-0005-0000-0000-00004C630000}"/>
    <cellStyle name="Normal 2 4 2 5 8 2" xfId="25656" xr:uid="{00000000-0005-0000-0000-00004D630000}"/>
    <cellStyle name="Normal 2 4 2 5 9" xfId="25657" xr:uid="{00000000-0005-0000-0000-00004E630000}"/>
    <cellStyle name="Normal 2 4 2 5 9 2" xfId="25658" xr:uid="{00000000-0005-0000-0000-00004F630000}"/>
    <cellStyle name="Normal 2 4 2 6" xfId="782" xr:uid="{00000000-0005-0000-0000-000050630000}"/>
    <cellStyle name="Normal 2 4 2 6 2" xfId="783" xr:uid="{00000000-0005-0000-0000-000051630000}"/>
    <cellStyle name="Normal 2 4 2 6 2 10" xfId="25659" xr:uid="{00000000-0005-0000-0000-000052630000}"/>
    <cellStyle name="Normal 2 4 2 6 2 10 2" xfId="25660" xr:uid="{00000000-0005-0000-0000-000053630000}"/>
    <cellStyle name="Normal 2 4 2 6 2 11" xfId="25661" xr:uid="{00000000-0005-0000-0000-000054630000}"/>
    <cellStyle name="Normal 2 4 2 6 2 11 2" xfId="25662" xr:uid="{00000000-0005-0000-0000-000055630000}"/>
    <cellStyle name="Normal 2 4 2 6 2 12" xfId="25663" xr:uid="{00000000-0005-0000-0000-000056630000}"/>
    <cellStyle name="Normal 2 4 2 6 2 12 2" xfId="25664" xr:uid="{00000000-0005-0000-0000-000057630000}"/>
    <cellStyle name="Normal 2 4 2 6 2 13" xfId="25665" xr:uid="{00000000-0005-0000-0000-000058630000}"/>
    <cellStyle name="Normal 2 4 2 6 2 2" xfId="25666" xr:uid="{00000000-0005-0000-0000-000059630000}"/>
    <cellStyle name="Normal 2 4 2 6 2 2 10" xfId="25667" xr:uid="{00000000-0005-0000-0000-00005A630000}"/>
    <cellStyle name="Normal 2 4 2 6 2 2 10 2" xfId="25668" xr:uid="{00000000-0005-0000-0000-00005B630000}"/>
    <cellStyle name="Normal 2 4 2 6 2 2 11" xfId="25669" xr:uid="{00000000-0005-0000-0000-00005C630000}"/>
    <cellStyle name="Normal 2 4 2 6 2 2 11 2" xfId="25670" xr:uid="{00000000-0005-0000-0000-00005D630000}"/>
    <cellStyle name="Normal 2 4 2 6 2 2 12" xfId="25671" xr:uid="{00000000-0005-0000-0000-00005E630000}"/>
    <cellStyle name="Normal 2 4 2 6 2 2 2" xfId="25672" xr:uid="{00000000-0005-0000-0000-00005F630000}"/>
    <cellStyle name="Normal 2 4 2 6 2 2 2 10" xfId="25673" xr:uid="{00000000-0005-0000-0000-000060630000}"/>
    <cellStyle name="Normal 2 4 2 6 2 2 2 10 2" xfId="25674" xr:uid="{00000000-0005-0000-0000-000061630000}"/>
    <cellStyle name="Normal 2 4 2 6 2 2 2 11" xfId="25675" xr:uid="{00000000-0005-0000-0000-000062630000}"/>
    <cellStyle name="Normal 2 4 2 6 2 2 2 2" xfId="25676" xr:uid="{00000000-0005-0000-0000-000063630000}"/>
    <cellStyle name="Normal 2 4 2 6 2 2 2 2 2" xfId="25677" xr:uid="{00000000-0005-0000-0000-000064630000}"/>
    <cellStyle name="Normal 2 4 2 6 2 2 2 3" xfId="25678" xr:uid="{00000000-0005-0000-0000-000065630000}"/>
    <cellStyle name="Normal 2 4 2 6 2 2 2 3 2" xfId="25679" xr:uid="{00000000-0005-0000-0000-000066630000}"/>
    <cellStyle name="Normal 2 4 2 6 2 2 2 4" xfId="25680" xr:uid="{00000000-0005-0000-0000-000067630000}"/>
    <cellStyle name="Normal 2 4 2 6 2 2 2 4 2" xfId="25681" xr:uid="{00000000-0005-0000-0000-000068630000}"/>
    <cellStyle name="Normal 2 4 2 6 2 2 2 5" xfId="25682" xr:uid="{00000000-0005-0000-0000-000069630000}"/>
    <cellStyle name="Normal 2 4 2 6 2 2 2 5 2" xfId="25683" xr:uid="{00000000-0005-0000-0000-00006A630000}"/>
    <cellStyle name="Normal 2 4 2 6 2 2 2 6" xfId="25684" xr:uid="{00000000-0005-0000-0000-00006B630000}"/>
    <cellStyle name="Normal 2 4 2 6 2 2 2 6 2" xfId="25685" xr:uid="{00000000-0005-0000-0000-00006C630000}"/>
    <cellStyle name="Normal 2 4 2 6 2 2 2 7" xfId="25686" xr:uid="{00000000-0005-0000-0000-00006D630000}"/>
    <cellStyle name="Normal 2 4 2 6 2 2 2 7 2" xfId="25687" xr:uid="{00000000-0005-0000-0000-00006E630000}"/>
    <cellStyle name="Normal 2 4 2 6 2 2 2 8" xfId="25688" xr:uid="{00000000-0005-0000-0000-00006F630000}"/>
    <cellStyle name="Normal 2 4 2 6 2 2 2 8 2" xfId="25689" xr:uid="{00000000-0005-0000-0000-000070630000}"/>
    <cellStyle name="Normal 2 4 2 6 2 2 2 9" xfId="25690" xr:uid="{00000000-0005-0000-0000-000071630000}"/>
    <cellStyle name="Normal 2 4 2 6 2 2 2 9 2" xfId="25691" xr:uid="{00000000-0005-0000-0000-000072630000}"/>
    <cellStyle name="Normal 2 4 2 6 2 2 3" xfId="25692" xr:uid="{00000000-0005-0000-0000-000073630000}"/>
    <cellStyle name="Normal 2 4 2 6 2 2 3 2" xfId="25693" xr:uid="{00000000-0005-0000-0000-000074630000}"/>
    <cellStyle name="Normal 2 4 2 6 2 2 4" xfId="25694" xr:uid="{00000000-0005-0000-0000-000075630000}"/>
    <cellStyle name="Normal 2 4 2 6 2 2 4 2" xfId="25695" xr:uid="{00000000-0005-0000-0000-000076630000}"/>
    <cellStyle name="Normal 2 4 2 6 2 2 5" xfId="25696" xr:uid="{00000000-0005-0000-0000-000077630000}"/>
    <cellStyle name="Normal 2 4 2 6 2 2 5 2" xfId="25697" xr:uid="{00000000-0005-0000-0000-000078630000}"/>
    <cellStyle name="Normal 2 4 2 6 2 2 6" xfId="25698" xr:uid="{00000000-0005-0000-0000-000079630000}"/>
    <cellStyle name="Normal 2 4 2 6 2 2 6 2" xfId="25699" xr:uid="{00000000-0005-0000-0000-00007A630000}"/>
    <cellStyle name="Normal 2 4 2 6 2 2 7" xfId="25700" xr:uid="{00000000-0005-0000-0000-00007B630000}"/>
    <cellStyle name="Normal 2 4 2 6 2 2 7 2" xfId="25701" xr:uid="{00000000-0005-0000-0000-00007C630000}"/>
    <cellStyle name="Normal 2 4 2 6 2 2 8" xfId="25702" xr:uid="{00000000-0005-0000-0000-00007D630000}"/>
    <cellStyle name="Normal 2 4 2 6 2 2 8 2" xfId="25703" xr:uid="{00000000-0005-0000-0000-00007E630000}"/>
    <cellStyle name="Normal 2 4 2 6 2 2 9" xfId="25704" xr:uid="{00000000-0005-0000-0000-00007F630000}"/>
    <cellStyle name="Normal 2 4 2 6 2 2 9 2" xfId="25705" xr:uid="{00000000-0005-0000-0000-000080630000}"/>
    <cellStyle name="Normal 2 4 2 6 2 3" xfId="25706" xr:uid="{00000000-0005-0000-0000-000081630000}"/>
    <cellStyle name="Normal 2 4 2 6 2 3 10" xfId="25707" xr:uid="{00000000-0005-0000-0000-000082630000}"/>
    <cellStyle name="Normal 2 4 2 6 2 3 10 2" xfId="25708" xr:uid="{00000000-0005-0000-0000-000083630000}"/>
    <cellStyle name="Normal 2 4 2 6 2 3 11" xfId="25709" xr:uid="{00000000-0005-0000-0000-000084630000}"/>
    <cellStyle name="Normal 2 4 2 6 2 3 2" xfId="25710" xr:uid="{00000000-0005-0000-0000-000085630000}"/>
    <cellStyle name="Normal 2 4 2 6 2 3 2 2" xfId="25711" xr:uid="{00000000-0005-0000-0000-000086630000}"/>
    <cellStyle name="Normal 2 4 2 6 2 3 3" xfId="25712" xr:uid="{00000000-0005-0000-0000-000087630000}"/>
    <cellStyle name="Normal 2 4 2 6 2 3 3 2" xfId="25713" xr:uid="{00000000-0005-0000-0000-000088630000}"/>
    <cellStyle name="Normal 2 4 2 6 2 3 4" xfId="25714" xr:uid="{00000000-0005-0000-0000-000089630000}"/>
    <cellStyle name="Normal 2 4 2 6 2 3 4 2" xfId="25715" xr:uid="{00000000-0005-0000-0000-00008A630000}"/>
    <cellStyle name="Normal 2 4 2 6 2 3 5" xfId="25716" xr:uid="{00000000-0005-0000-0000-00008B630000}"/>
    <cellStyle name="Normal 2 4 2 6 2 3 5 2" xfId="25717" xr:uid="{00000000-0005-0000-0000-00008C630000}"/>
    <cellStyle name="Normal 2 4 2 6 2 3 6" xfId="25718" xr:uid="{00000000-0005-0000-0000-00008D630000}"/>
    <cellStyle name="Normal 2 4 2 6 2 3 6 2" xfId="25719" xr:uid="{00000000-0005-0000-0000-00008E630000}"/>
    <cellStyle name="Normal 2 4 2 6 2 3 7" xfId="25720" xr:uid="{00000000-0005-0000-0000-00008F630000}"/>
    <cellStyle name="Normal 2 4 2 6 2 3 7 2" xfId="25721" xr:uid="{00000000-0005-0000-0000-000090630000}"/>
    <cellStyle name="Normal 2 4 2 6 2 3 8" xfId="25722" xr:uid="{00000000-0005-0000-0000-000091630000}"/>
    <cellStyle name="Normal 2 4 2 6 2 3 8 2" xfId="25723" xr:uid="{00000000-0005-0000-0000-000092630000}"/>
    <cellStyle name="Normal 2 4 2 6 2 3 9" xfId="25724" xr:uid="{00000000-0005-0000-0000-000093630000}"/>
    <cellStyle name="Normal 2 4 2 6 2 3 9 2" xfId="25725" xr:uid="{00000000-0005-0000-0000-000094630000}"/>
    <cellStyle name="Normal 2 4 2 6 2 4" xfId="25726" xr:uid="{00000000-0005-0000-0000-000095630000}"/>
    <cellStyle name="Normal 2 4 2 6 2 4 2" xfId="25727" xr:uid="{00000000-0005-0000-0000-000096630000}"/>
    <cellStyle name="Normal 2 4 2 6 2 5" xfId="25728" xr:uid="{00000000-0005-0000-0000-000097630000}"/>
    <cellStyle name="Normal 2 4 2 6 2 5 2" xfId="25729" xr:uid="{00000000-0005-0000-0000-000098630000}"/>
    <cellStyle name="Normal 2 4 2 6 2 6" xfId="25730" xr:uid="{00000000-0005-0000-0000-000099630000}"/>
    <cellStyle name="Normal 2 4 2 6 2 6 2" xfId="25731" xr:uid="{00000000-0005-0000-0000-00009A630000}"/>
    <cellStyle name="Normal 2 4 2 6 2 7" xfId="25732" xr:uid="{00000000-0005-0000-0000-00009B630000}"/>
    <cellStyle name="Normal 2 4 2 6 2 7 2" xfId="25733" xr:uid="{00000000-0005-0000-0000-00009C630000}"/>
    <cellStyle name="Normal 2 4 2 6 2 8" xfId="25734" xr:uid="{00000000-0005-0000-0000-00009D630000}"/>
    <cellStyle name="Normal 2 4 2 6 2 8 2" xfId="25735" xr:uid="{00000000-0005-0000-0000-00009E630000}"/>
    <cellStyle name="Normal 2 4 2 6 2 9" xfId="25736" xr:uid="{00000000-0005-0000-0000-00009F630000}"/>
    <cellStyle name="Normal 2 4 2 6 2 9 2" xfId="25737" xr:uid="{00000000-0005-0000-0000-0000A0630000}"/>
    <cellStyle name="Normal 2 4 2 6 3" xfId="784" xr:uid="{00000000-0005-0000-0000-0000A1630000}"/>
    <cellStyle name="Normal 2 4 2 6 3 10" xfId="25738" xr:uid="{00000000-0005-0000-0000-0000A2630000}"/>
    <cellStyle name="Normal 2 4 2 6 3 10 2" xfId="25739" xr:uid="{00000000-0005-0000-0000-0000A3630000}"/>
    <cellStyle name="Normal 2 4 2 6 3 11" xfId="25740" xr:uid="{00000000-0005-0000-0000-0000A4630000}"/>
    <cellStyle name="Normal 2 4 2 6 3 11 2" xfId="25741" xr:uid="{00000000-0005-0000-0000-0000A5630000}"/>
    <cellStyle name="Normal 2 4 2 6 3 12" xfId="25742" xr:uid="{00000000-0005-0000-0000-0000A6630000}"/>
    <cellStyle name="Normal 2 4 2 6 3 12 2" xfId="25743" xr:uid="{00000000-0005-0000-0000-0000A7630000}"/>
    <cellStyle name="Normal 2 4 2 6 3 13" xfId="25744" xr:uid="{00000000-0005-0000-0000-0000A8630000}"/>
    <cellStyle name="Normal 2 4 2 6 3 2" xfId="25745" xr:uid="{00000000-0005-0000-0000-0000A9630000}"/>
    <cellStyle name="Normal 2 4 2 6 3 2 10" xfId="25746" xr:uid="{00000000-0005-0000-0000-0000AA630000}"/>
    <cellStyle name="Normal 2 4 2 6 3 2 10 2" xfId="25747" xr:uid="{00000000-0005-0000-0000-0000AB630000}"/>
    <cellStyle name="Normal 2 4 2 6 3 2 11" xfId="25748" xr:uid="{00000000-0005-0000-0000-0000AC630000}"/>
    <cellStyle name="Normal 2 4 2 6 3 2 11 2" xfId="25749" xr:uid="{00000000-0005-0000-0000-0000AD630000}"/>
    <cellStyle name="Normal 2 4 2 6 3 2 12" xfId="25750" xr:uid="{00000000-0005-0000-0000-0000AE630000}"/>
    <cellStyle name="Normal 2 4 2 6 3 2 2" xfId="25751" xr:uid="{00000000-0005-0000-0000-0000AF630000}"/>
    <cellStyle name="Normal 2 4 2 6 3 2 2 10" xfId="25752" xr:uid="{00000000-0005-0000-0000-0000B0630000}"/>
    <cellStyle name="Normal 2 4 2 6 3 2 2 10 2" xfId="25753" xr:uid="{00000000-0005-0000-0000-0000B1630000}"/>
    <cellStyle name="Normal 2 4 2 6 3 2 2 11" xfId="25754" xr:uid="{00000000-0005-0000-0000-0000B2630000}"/>
    <cellStyle name="Normal 2 4 2 6 3 2 2 2" xfId="25755" xr:uid="{00000000-0005-0000-0000-0000B3630000}"/>
    <cellStyle name="Normal 2 4 2 6 3 2 2 2 2" xfId="25756" xr:uid="{00000000-0005-0000-0000-0000B4630000}"/>
    <cellStyle name="Normal 2 4 2 6 3 2 2 3" xfId="25757" xr:uid="{00000000-0005-0000-0000-0000B5630000}"/>
    <cellStyle name="Normal 2 4 2 6 3 2 2 3 2" xfId="25758" xr:uid="{00000000-0005-0000-0000-0000B6630000}"/>
    <cellStyle name="Normal 2 4 2 6 3 2 2 4" xfId="25759" xr:uid="{00000000-0005-0000-0000-0000B7630000}"/>
    <cellStyle name="Normal 2 4 2 6 3 2 2 4 2" xfId="25760" xr:uid="{00000000-0005-0000-0000-0000B8630000}"/>
    <cellStyle name="Normal 2 4 2 6 3 2 2 5" xfId="25761" xr:uid="{00000000-0005-0000-0000-0000B9630000}"/>
    <cellStyle name="Normal 2 4 2 6 3 2 2 5 2" xfId="25762" xr:uid="{00000000-0005-0000-0000-0000BA630000}"/>
    <cellStyle name="Normal 2 4 2 6 3 2 2 6" xfId="25763" xr:uid="{00000000-0005-0000-0000-0000BB630000}"/>
    <cellStyle name="Normal 2 4 2 6 3 2 2 6 2" xfId="25764" xr:uid="{00000000-0005-0000-0000-0000BC630000}"/>
    <cellStyle name="Normal 2 4 2 6 3 2 2 7" xfId="25765" xr:uid="{00000000-0005-0000-0000-0000BD630000}"/>
    <cellStyle name="Normal 2 4 2 6 3 2 2 7 2" xfId="25766" xr:uid="{00000000-0005-0000-0000-0000BE630000}"/>
    <cellStyle name="Normal 2 4 2 6 3 2 2 8" xfId="25767" xr:uid="{00000000-0005-0000-0000-0000BF630000}"/>
    <cellStyle name="Normal 2 4 2 6 3 2 2 8 2" xfId="25768" xr:uid="{00000000-0005-0000-0000-0000C0630000}"/>
    <cellStyle name="Normal 2 4 2 6 3 2 2 9" xfId="25769" xr:uid="{00000000-0005-0000-0000-0000C1630000}"/>
    <cellStyle name="Normal 2 4 2 6 3 2 2 9 2" xfId="25770" xr:uid="{00000000-0005-0000-0000-0000C2630000}"/>
    <cellStyle name="Normal 2 4 2 6 3 2 3" xfId="25771" xr:uid="{00000000-0005-0000-0000-0000C3630000}"/>
    <cellStyle name="Normal 2 4 2 6 3 2 3 2" xfId="25772" xr:uid="{00000000-0005-0000-0000-0000C4630000}"/>
    <cellStyle name="Normal 2 4 2 6 3 2 4" xfId="25773" xr:uid="{00000000-0005-0000-0000-0000C5630000}"/>
    <cellStyle name="Normal 2 4 2 6 3 2 4 2" xfId="25774" xr:uid="{00000000-0005-0000-0000-0000C6630000}"/>
    <cellStyle name="Normal 2 4 2 6 3 2 5" xfId="25775" xr:uid="{00000000-0005-0000-0000-0000C7630000}"/>
    <cellStyle name="Normal 2 4 2 6 3 2 5 2" xfId="25776" xr:uid="{00000000-0005-0000-0000-0000C8630000}"/>
    <cellStyle name="Normal 2 4 2 6 3 2 6" xfId="25777" xr:uid="{00000000-0005-0000-0000-0000C9630000}"/>
    <cellStyle name="Normal 2 4 2 6 3 2 6 2" xfId="25778" xr:uid="{00000000-0005-0000-0000-0000CA630000}"/>
    <cellStyle name="Normal 2 4 2 6 3 2 7" xfId="25779" xr:uid="{00000000-0005-0000-0000-0000CB630000}"/>
    <cellStyle name="Normal 2 4 2 6 3 2 7 2" xfId="25780" xr:uid="{00000000-0005-0000-0000-0000CC630000}"/>
    <cellStyle name="Normal 2 4 2 6 3 2 8" xfId="25781" xr:uid="{00000000-0005-0000-0000-0000CD630000}"/>
    <cellStyle name="Normal 2 4 2 6 3 2 8 2" xfId="25782" xr:uid="{00000000-0005-0000-0000-0000CE630000}"/>
    <cellStyle name="Normal 2 4 2 6 3 2 9" xfId="25783" xr:uid="{00000000-0005-0000-0000-0000CF630000}"/>
    <cellStyle name="Normal 2 4 2 6 3 2 9 2" xfId="25784" xr:uid="{00000000-0005-0000-0000-0000D0630000}"/>
    <cellStyle name="Normal 2 4 2 6 3 3" xfId="25785" xr:uid="{00000000-0005-0000-0000-0000D1630000}"/>
    <cellStyle name="Normal 2 4 2 6 3 3 10" xfId="25786" xr:uid="{00000000-0005-0000-0000-0000D2630000}"/>
    <cellStyle name="Normal 2 4 2 6 3 3 10 2" xfId="25787" xr:uid="{00000000-0005-0000-0000-0000D3630000}"/>
    <cellStyle name="Normal 2 4 2 6 3 3 11" xfId="25788" xr:uid="{00000000-0005-0000-0000-0000D4630000}"/>
    <cellStyle name="Normal 2 4 2 6 3 3 2" xfId="25789" xr:uid="{00000000-0005-0000-0000-0000D5630000}"/>
    <cellStyle name="Normal 2 4 2 6 3 3 2 2" xfId="25790" xr:uid="{00000000-0005-0000-0000-0000D6630000}"/>
    <cellStyle name="Normal 2 4 2 6 3 3 3" xfId="25791" xr:uid="{00000000-0005-0000-0000-0000D7630000}"/>
    <cellStyle name="Normal 2 4 2 6 3 3 3 2" xfId="25792" xr:uid="{00000000-0005-0000-0000-0000D8630000}"/>
    <cellStyle name="Normal 2 4 2 6 3 3 4" xfId="25793" xr:uid="{00000000-0005-0000-0000-0000D9630000}"/>
    <cellStyle name="Normal 2 4 2 6 3 3 4 2" xfId="25794" xr:uid="{00000000-0005-0000-0000-0000DA630000}"/>
    <cellStyle name="Normal 2 4 2 6 3 3 5" xfId="25795" xr:uid="{00000000-0005-0000-0000-0000DB630000}"/>
    <cellStyle name="Normal 2 4 2 6 3 3 5 2" xfId="25796" xr:uid="{00000000-0005-0000-0000-0000DC630000}"/>
    <cellStyle name="Normal 2 4 2 6 3 3 6" xfId="25797" xr:uid="{00000000-0005-0000-0000-0000DD630000}"/>
    <cellStyle name="Normal 2 4 2 6 3 3 6 2" xfId="25798" xr:uid="{00000000-0005-0000-0000-0000DE630000}"/>
    <cellStyle name="Normal 2 4 2 6 3 3 7" xfId="25799" xr:uid="{00000000-0005-0000-0000-0000DF630000}"/>
    <cellStyle name="Normal 2 4 2 6 3 3 7 2" xfId="25800" xr:uid="{00000000-0005-0000-0000-0000E0630000}"/>
    <cellStyle name="Normal 2 4 2 6 3 3 8" xfId="25801" xr:uid="{00000000-0005-0000-0000-0000E1630000}"/>
    <cellStyle name="Normal 2 4 2 6 3 3 8 2" xfId="25802" xr:uid="{00000000-0005-0000-0000-0000E2630000}"/>
    <cellStyle name="Normal 2 4 2 6 3 3 9" xfId="25803" xr:uid="{00000000-0005-0000-0000-0000E3630000}"/>
    <cellStyle name="Normal 2 4 2 6 3 3 9 2" xfId="25804" xr:uid="{00000000-0005-0000-0000-0000E4630000}"/>
    <cellStyle name="Normal 2 4 2 6 3 4" xfId="25805" xr:uid="{00000000-0005-0000-0000-0000E5630000}"/>
    <cellStyle name="Normal 2 4 2 6 3 4 2" xfId="25806" xr:uid="{00000000-0005-0000-0000-0000E6630000}"/>
    <cellStyle name="Normal 2 4 2 6 3 5" xfId="25807" xr:uid="{00000000-0005-0000-0000-0000E7630000}"/>
    <cellStyle name="Normal 2 4 2 6 3 5 2" xfId="25808" xr:uid="{00000000-0005-0000-0000-0000E8630000}"/>
    <cellStyle name="Normal 2 4 2 6 3 6" xfId="25809" xr:uid="{00000000-0005-0000-0000-0000E9630000}"/>
    <cellStyle name="Normal 2 4 2 6 3 6 2" xfId="25810" xr:uid="{00000000-0005-0000-0000-0000EA630000}"/>
    <cellStyle name="Normal 2 4 2 6 3 7" xfId="25811" xr:uid="{00000000-0005-0000-0000-0000EB630000}"/>
    <cellStyle name="Normal 2 4 2 6 3 7 2" xfId="25812" xr:uid="{00000000-0005-0000-0000-0000EC630000}"/>
    <cellStyle name="Normal 2 4 2 6 3 8" xfId="25813" xr:uid="{00000000-0005-0000-0000-0000ED630000}"/>
    <cellStyle name="Normal 2 4 2 6 3 8 2" xfId="25814" xr:uid="{00000000-0005-0000-0000-0000EE630000}"/>
    <cellStyle name="Normal 2 4 2 6 3 9" xfId="25815" xr:uid="{00000000-0005-0000-0000-0000EF630000}"/>
    <cellStyle name="Normal 2 4 2 6 3 9 2" xfId="25816" xr:uid="{00000000-0005-0000-0000-0000F0630000}"/>
    <cellStyle name="Normal 2 4 2 6 4" xfId="785" xr:uid="{00000000-0005-0000-0000-0000F1630000}"/>
    <cellStyle name="Normal 2 4 2 6 4 10" xfId="25817" xr:uid="{00000000-0005-0000-0000-0000F2630000}"/>
    <cellStyle name="Normal 2 4 2 6 4 10 2" xfId="25818" xr:uid="{00000000-0005-0000-0000-0000F3630000}"/>
    <cellStyle name="Normal 2 4 2 6 4 11" xfId="25819" xr:uid="{00000000-0005-0000-0000-0000F4630000}"/>
    <cellStyle name="Normal 2 4 2 6 4 11 2" xfId="25820" xr:uid="{00000000-0005-0000-0000-0000F5630000}"/>
    <cellStyle name="Normal 2 4 2 6 4 12" xfId="25821" xr:uid="{00000000-0005-0000-0000-0000F6630000}"/>
    <cellStyle name="Normal 2 4 2 6 4 12 2" xfId="25822" xr:uid="{00000000-0005-0000-0000-0000F7630000}"/>
    <cellStyle name="Normal 2 4 2 6 4 13" xfId="25823" xr:uid="{00000000-0005-0000-0000-0000F8630000}"/>
    <cellStyle name="Normal 2 4 2 6 4 2" xfId="25824" xr:uid="{00000000-0005-0000-0000-0000F9630000}"/>
    <cellStyle name="Normal 2 4 2 6 4 2 10" xfId="25825" xr:uid="{00000000-0005-0000-0000-0000FA630000}"/>
    <cellStyle name="Normal 2 4 2 6 4 2 10 2" xfId="25826" xr:uid="{00000000-0005-0000-0000-0000FB630000}"/>
    <cellStyle name="Normal 2 4 2 6 4 2 11" xfId="25827" xr:uid="{00000000-0005-0000-0000-0000FC630000}"/>
    <cellStyle name="Normal 2 4 2 6 4 2 11 2" xfId="25828" xr:uid="{00000000-0005-0000-0000-0000FD630000}"/>
    <cellStyle name="Normal 2 4 2 6 4 2 12" xfId="25829" xr:uid="{00000000-0005-0000-0000-0000FE630000}"/>
    <cellStyle name="Normal 2 4 2 6 4 2 2" xfId="25830" xr:uid="{00000000-0005-0000-0000-0000FF630000}"/>
    <cellStyle name="Normal 2 4 2 6 4 2 2 10" xfId="25831" xr:uid="{00000000-0005-0000-0000-000000640000}"/>
    <cellStyle name="Normal 2 4 2 6 4 2 2 10 2" xfId="25832" xr:uid="{00000000-0005-0000-0000-000001640000}"/>
    <cellStyle name="Normal 2 4 2 6 4 2 2 11" xfId="25833" xr:uid="{00000000-0005-0000-0000-000002640000}"/>
    <cellStyle name="Normal 2 4 2 6 4 2 2 2" xfId="25834" xr:uid="{00000000-0005-0000-0000-000003640000}"/>
    <cellStyle name="Normal 2 4 2 6 4 2 2 2 2" xfId="25835" xr:uid="{00000000-0005-0000-0000-000004640000}"/>
    <cellStyle name="Normal 2 4 2 6 4 2 2 3" xfId="25836" xr:uid="{00000000-0005-0000-0000-000005640000}"/>
    <cellStyle name="Normal 2 4 2 6 4 2 2 3 2" xfId="25837" xr:uid="{00000000-0005-0000-0000-000006640000}"/>
    <cellStyle name="Normal 2 4 2 6 4 2 2 4" xfId="25838" xr:uid="{00000000-0005-0000-0000-000007640000}"/>
    <cellStyle name="Normal 2 4 2 6 4 2 2 4 2" xfId="25839" xr:uid="{00000000-0005-0000-0000-000008640000}"/>
    <cellStyle name="Normal 2 4 2 6 4 2 2 5" xfId="25840" xr:uid="{00000000-0005-0000-0000-000009640000}"/>
    <cellStyle name="Normal 2 4 2 6 4 2 2 5 2" xfId="25841" xr:uid="{00000000-0005-0000-0000-00000A640000}"/>
    <cellStyle name="Normal 2 4 2 6 4 2 2 6" xfId="25842" xr:uid="{00000000-0005-0000-0000-00000B640000}"/>
    <cellStyle name="Normal 2 4 2 6 4 2 2 6 2" xfId="25843" xr:uid="{00000000-0005-0000-0000-00000C640000}"/>
    <cellStyle name="Normal 2 4 2 6 4 2 2 7" xfId="25844" xr:uid="{00000000-0005-0000-0000-00000D640000}"/>
    <cellStyle name="Normal 2 4 2 6 4 2 2 7 2" xfId="25845" xr:uid="{00000000-0005-0000-0000-00000E640000}"/>
    <cellStyle name="Normal 2 4 2 6 4 2 2 8" xfId="25846" xr:uid="{00000000-0005-0000-0000-00000F640000}"/>
    <cellStyle name="Normal 2 4 2 6 4 2 2 8 2" xfId="25847" xr:uid="{00000000-0005-0000-0000-000010640000}"/>
    <cellStyle name="Normal 2 4 2 6 4 2 2 9" xfId="25848" xr:uid="{00000000-0005-0000-0000-000011640000}"/>
    <cellStyle name="Normal 2 4 2 6 4 2 2 9 2" xfId="25849" xr:uid="{00000000-0005-0000-0000-000012640000}"/>
    <cellStyle name="Normal 2 4 2 6 4 2 3" xfId="25850" xr:uid="{00000000-0005-0000-0000-000013640000}"/>
    <cellStyle name="Normal 2 4 2 6 4 2 3 2" xfId="25851" xr:uid="{00000000-0005-0000-0000-000014640000}"/>
    <cellStyle name="Normal 2 4 2 6 4 2 4" xfId="25852" xr:uid="{00000000-0005-0000-0000-000015640000}"/>
    <cellStyle name="Normal 2 4 2 6 4 2 4 2" xfId="25853" xr:uid="{00000000-0005-0000-0000-000016640000}"/>
    <cellStyle name="Normal 2 4 2 6 4 2 5" xfId="25854" xr:uid="{00000000-0005-0000-0000-000017640000}"/>
    <cellStyle name="Normal 2 4 2 6 4 2 5 2" xfId="25855" xr:uid="{00000000-0005-0000-0000-000018640000}"/>
    <cellStyle name="Normal 2 4 2 6 4 2 6" xfId="25856" xr:uid="{00000000-0005-0000-0000-000019640000}"/>
    <cellStyle name="Normal 2 4 2 6 4 2 6 2" xfId="25857" xr:uid="{00000000-0005-0000-0000-00001A640000}"/>
    <cellStyle name="Normal 2 4 2 6 4 2 7" xfId="25858" xr:uid="{00000000-0005-0000-0000-00001B640000}"/>
    <cellStyle name="Normal 2 4 2 6 4 2 7 2" xfId="25859" xr:uid="{00000000-0005-0000-0000-00001C640000}"/>
    <cellStyle name="Normal 2 4 2 6 4 2 8" xfId="25860" xr:uid="{00000000-0005-0000-0000-00001D640000}"/>
    <cellStyle name="Normal 2 4 2 6 4 2 8 2" xfId="25861" xr:uid="{00000000-0005-0000-0000-00001E640000}"/>
    <cellStyle name="Normal 2 4 2 6 4 2 9" xfId="25862" xr:uid="{00000000-0005-0000-0000-00001F640000}"/>
    <cellStyle name="Normal 2 4 2 6 4 2 9 2" xfId="25863" xr:uid="{00000000-0005-0000-0000-000020640000}"/>
    <cellStyle name="Normal 2 4 2 6 4 3" xfId="25864" xr:uid="{00000000-0005-0000-0000-000021640000}"/>
    <cellStyle name="Normal 2 4 2 6 4 3 10" xfId="25865" xr:uid="{00000000-0005-0000-0000-000022640000}"/>
    <cellStyle name="Normal 2 4 2 6 4 3 10 2" xfId="25866" xr:uid="{00000000-0005-0000-0000-000023640000}"/>
    <cellStyle name="Normal 2 4 2 6 4 3 11" xfId="25867" xr:uid="{00000000-0005-0000-0000-000024640000}"/>
    <cellStyle name="Normal 2 4 2 6 4 3 2" xfId="25868" xr:uid="{00000000-0005-0000-0000-000025640000}"/>
    <cellStyle name="Normal 2 4 2 6 4 3 2 2" xfId="25869" xr:uid="{00000000-0005-0000-0000-000026640000}"/>
    <cellStyle name="Normal 2 4 2 6 4 3 3" xfId="25870" xr:uid="{00000000-0005-0000-0000-000027640000}"/>
    <cellStyle name="Normal 2 4 2 6 4 3 3 2" xfId="25871" xr:uid="{00000000-0005-0000-0000-000028640000}"/>
    <cellStyle name="Normal 2 4 2 6 4 3 4" xfId="25872" xr:uid="{00000000-0005-0000-0000-000029640000}"/>
    <cellStyle name="Normal 2 4 2 6 4 3 4 2" xfId="25873" xr:uid="{00000000-0005-0000-0000-00002A640000}"/>
    <cellStyle name="Normal 2 4 2 6 4 3 5" xfId="25874" xr:uid="{00000000-0005-0000-0000-00002B640000}"/>
    <cellStyle name="Normal 2 4 2 6 4 3 5 2" xfId="25875" xr:uid="{00000000-0005-0000-0000-00002C640000}"/>
    <cellStyle name="Normal 2 4 2 6 4 3 6" xfId="25876" xr:uid="{00000000-0005-0000-0000-00002D640000}"/>
    <cellStyle name="Normal 2 4 2 6 4 3 6 2" xfId="25877" xr:uid="{00000000-0005-0000-0000-00002E640000}"/>
    <cellStyle name="Normal 2 4 2 6 4 3 7" xfId="25878" xr:uid="{00000000-0005-0000-0000-00002F640000}"/>
    <cellStyle name="Normal 2 4 2 6 4 3 7 2" xfId="25879" xr:uid="{00000000-0005-0000-0000-000030640000}"/>
    <cellStyle name="Normal 2 4 2 6 4 3 8" xfId="25880" xr:uid="{00000000-0005-0000-0000-000031640000}"/>
    <cellStyle name="Normal 2 4 2 6 4 3 8 2" xfId="25881" xr:uid="{00000000-0005-0000-0000-000032640000}"/>
    <cellStyle name="Normal 2 4 2 6 4 3 9" xfId="25882" xr:uid="{00000000-0005-0000-0000-000033640000}"/>
    <cellStyle name="Normal 2 4 2 6 4 3 9 2" xfId="25883" xr:uid="{00000000-0005-0000-0000-000034640000}"/>
    <cellStyle name="Normal 2 4 2 6 4 4" xfId="25884" xr:uid="{00000000-0005-0000-0000-000035640000}"/>
    <cellStyle name="Normal 2 4 2 6 4 4 2" xfId="25885" xr:uid="{00000000-0005-0000-0000-000036640000}"/>
    <cellStyle name="Normal 2 4 2 6 4 5" xfId="25886" xr:uid="{00000000-0005-0000-0000-000037640000}"/>
    <cellStyle name="Normal 2 4 2 6 4 5 2" xfId="25887" xr:uid="{00000000-0005-0000-0000-000038640000}"/>
    <cellStyle name="Normal 2 4 2 6 4 6" xfId="25888" xr:uid="{00000000-0005-0000-0000-000039640000}"/>
    <cellStyle name="Normal 2 4 2 6 4 6 2" xfId="25889" xr:uid="{00000000-0005-0000-0000-00003A640000}"/>
    <cellStyle name="Normal 2 4 2 6 4 7" xfId="25890" xr:uid="{00000000-0005-0000-0000-00003B640000}"/>
    <cellStyle name="Normal 2 4 2 6 4 7 2" xfId="25891" xr:uid="{00000000-0005-0000-0000-00003C640000}"/>
    <cellStyle name="Normal 2 4 2 6 4 8" xfId="25892" xr:uid="{00000000-0005-0000-0000-00003D640000}"/>
    <cellStyle name="Normal 2 4 2 6 4 8 2" xfId="25893" xr:uid="{00000000-0005-0000-0000-00003E640000}"/>
    <cellStyle name="Normal 2 4 2 6 4 9" xfId="25894" xr:uid="{00000000-0005-0000-0000-00003F640000}"/>
    <cellStyle name="Normal 2 4 2 6 4 9 2" xfId="25895" xr:uid="{00000000-0005-0000-0000-000040640000}"/>
    <cellStyle name="Normal 2 4 2 6 5" xfId="786" xr:uid="{00000000-0005-0000-0000-000041640000}"/>
    <cellStyle name="Normal 2 4 2 6 5 10" xfId="25896" xr:uid="{00000000-0005-0000-0000-000042640000}"/>
    <cellStyle name="Normal 2 4 2 6 5 10 2" xfId="25897" xr:uid="{00000000-0005-0000-0000-000043640000}"/>
    <cellStyle name="Normal 2 4 2 6 5 11" xfId="25898" xr:uid="{00000000-0005-0000-0000-000044640000}"/>
    <cellStyle name="Normal 2 4 2 6 5 11 2" xfId="25899" xr:uid="{00000000-0005-0000-0000-000045640000}"/>
    <cellStyle name="Normal 2 4 2 6 5 12" xfId="25900" xr:uid="{00000000-0005-0000-0000-000046640000}"/>
    <cellStyle name="Normal 2 4 2 6 5 12 2" xfId="25901" xr:uid="{00000000-0005-0000-0000-000047640000}"/>
    <cellStyle name="Normal 2 4 2 6 5 13" xfId="25902" xr:uid="{00000000-0005-0000-0000-000048640000}"/>
    <cellStyle name="Normal 2 4 2 6 5 2" xfId="25903" xr:uid="{00000000-0005-0000-0000-000049640000}"/>
    <cellStyle name="Normal 2 4 2 6 5 2 10" xfId="25904" xr:uid="{00000000-0005-0000-0000-00004A640000}"/>
    <cellStyle name="Normal 2 4 2 6 5 2 10 2" xfId="25905" xr:uid="{00000000-0005-0000-0000-00004B640000}"/>
    <cellStyle name="Normal 2 4 2 6 5 2 11" xfId="25906" xr:uid="{00000000-0005-0000-0000-00004C640000}"/>
    <cellStyle name="Normal 2 4 2 6 5 2 11 2" xfId="25907" xr:uid="{00000000-0005-0000-0000-00004D640000}"/>
    <cellStyle name="Normal 2 4 2 6 5 2 12" xfId="25908" xr:uid="{00000000-0005-0000-0000-00004E640000}"/>
    <cellStyle name="Normal 2 4 2 6 5 2 2" xfId="25909" xr:uid="{00000000-0005-0000-0000-00004F640000}"/>
    <cellStyle name="Normal 2 4 2 6 5 2 2 10" xfId="25910" xr:uid="{00000000-0005-0000-0000-000050640000}"/>
    <cellStyle name="Normal 2 4 2 6 5 2 2 10 2" xfId="25911" xr:uid="{00000000-0005-0000-0000-000051640000}"/>
    <cellStyle name="Normal 2 4 2 6 5 2 2 11" xfId="25912" xr:uid="{00000000-0005-0000-0000-000052640000}"/>
    <cellStyle name="Normal 2 4 2 6 5 2 2 2" xfId="25913" xr:uid="{00000000-0005-0000-0000-000053640000}"/>
    <cellStyle name="Normal 2 4 2 6 5 2 2 2 2" xfId="25914" xr:uid="{00000000-0005-0000-0000-000054640000}"/>
    <cellStyle name="Normal 2 4 2 6 5 2 2 3" xfId="25915" xr:uid="{00000000-0005-0000-0000-000055640000}"/>
    <cellStyle name="Normal 2 4 2 6 5 2 2 3 2" xfId="25916" xr:uid="{00000000-0005-0000-0000-000056640000}"/>
    <cellStyle name="Normal 2 4 2 6 5 2 2 4" xfId="25917" xr:uid="{00000000-0005-0000-0000-000057640000}"/>
    <cellStyle name="Normal 2 4 2 6 5 2 2 4 2" xfId="25918" xr:uid="{00000000-0005-0000-0000-000058640000}"/>
    <cellStyle name="Normal 2 4 2 6 5 2 2 5" xfId="25919" xr:uid="{00000000-0005-0000-0000-000059640000}"/>
    <cellStyle name="Normal 2 4 2 6 5 2 2 5 2" xfId="25920" xr:uid="{00000000-0005-0000-0000-00005A640000}"/>
    <cellStyle name="Normal 2 4 2 6 5 2 2 6" xfId="25921" xr:uid="{00000000-0005-0000-0000-00005B640000}"/>
    <cellStyle name="Normal 2 4 2 6 5 2 2 6 2" xfId="25922" xr:uid="{00000000-0005-0000-0000-00005C640000}"/>
    <cellStyle name="Normal 2 4 2 6 5 2 2 7" xfId="25923" xr:uid="{00000000-0005-0000-0000-00005D640000}"/>
    <cellStyle name="Normal 2 4 2 6 5 2 2 7 2" xfId="25924" xr:uid="{00000000-0005-0000-0000-00005E640000}"/>
    <cellStyle name="Normal 2 4 2 6 5 2 2 8" xfId="25925" xr:uid="{00000000-0005-0000-0000-00005F640000}"/>
    <cellStyle name="Normal 2 4 2 6 5 2 2 8 2" xfId="25926" xr:uid="{00000000-0005-0000-0000-000060640000}"/>
    <cellStyle name="Normal 2 4 2 6 5 2 2 9" xfId="25927" xr:uid="{00000000-0005-0000-0000-000061640000}"/>
    <cellStyle name="Normal 2 4 2 6 5 2 2 9 2" xfId="25928" xr:uid="{00000000-0005-0000-0000-000062640000}"/>
    <cellStyle name="Normal 2 4 2 6 5 2 3" xfId="25929" xr:uid="{00000000-0005-0000-0000-000063640000}"/>
    <cellStyle name="Normal 2 4 2 6 5 2 3 2" xfId="25930" xr:uid="{00000000-0005-0000-0000-000064640000}"/>
    <cellStyle name="Normal 2 4 2 6 5 2 4" xfId="25931" xr:uid="{00000000-0005-0000-0000-000065640000}"/>
    <cellStyle name="Normal 2 4 2 6 5 2 4 2" xfId="25932" xr:uid="{00000000-0005-0000-0000-000066640000}"/>
    <cellStyle name="Normal 2 4 2 6 5 2 5" xfId="25933" xr:uid="{00000000-0005-0000-0000-000067640000}"/>
    <cellStyle name="Normal 2 4 2 6 5 2 5 2" xfId="25934" xr:uid="{00000000-0005-0000-0000-000068640000}"/>
    <cellStyle name="Normal 2 4 2 6 5 2 6" xfId="25935" xr:uid="{00000000-0005-0000-0000-000069640000}"/>
    <cellStyle name="Normal 2 4 2 6 5 2 6 2" xfId="25936" xr:uid="{00000000-0005-0000-0000-00006A640000}"/>
    <cellStyle name="Normal 2 4 2 6 5 2 7" xfId="25937" xr:uid="{00000000-0005-0000-0000-00006B640000}"/>
    <cellStyle name="Normal 2 4 2 6 5 2 7 2" xfId="25938" xr:uid="{00000000-0005-0000-0000-00006C640000}"/>
    <cellStyle name="Normal 2 4 2 6 5 2 8" xfId="25939" xr:uid="{00000000-0005-0000-0000-00006D640000}"/>
    <cellStyle name="Normal 2 4 2 6 5 2 8 2" xfId="25940" xr:uid="{00000000-0005-0000-0000-00006E640000}"/>
    <cellStyle name="Normal 2 4 2 6 5 2 9" xfId="25941" xr:uid="{00000000-0005-0000-0000-00006F640000}"/>
    <cellStyle name="Normal 2 4 2 6 5 2 9 2" xfId="25942" xr:uid="{00000000-0005-0000-0000-000070640000}"/>
    <cellStyle name="Normal 2 4 2 6 5 3" xfId="25943" xr:uid="{00000000-0005-0000-0000-000071640000}"/>
    <cellStyle name="Normal 2 4 2 6 5 3 10" xfId="25944" xr:uid="{00000000-0005-0000-0000-000072640000}"/>
    <cellStyle name="Normal 2 4 2 6 5 3 10 2" xfId="25945" xr:uid="{00000000-0005-0000-0000-000073640000}"/>
    <cellStyle name="Normal 2 4 2 6 5 3 11" xfId="25946" xr:uid="{00000000-0005-0000-0000-000074640000}"/>
    <cellStyle name="Normal 2 4 2 6 5 3 2" xfId="25947" xr:uid="{00000000-0005-0000-0000-000075640000}"/>
    <cellStyle name="Normal 2 4 2 6 5 3 2 2" xfId="25948" xr:uid="{00000000-0005-0000-0000-000076640000}"/>
    <cellStyle name="Normal 2 4 2 6 5 3 3" xfId="25949" xr:uid="{00000000-0005-0000-0000-000077640000}"/>
    <cellStyle name="Normal 2 4 2 6 5 3 3 2" xfId="25950" xr:uid="{00000000-0005-0000-0000-000078640000}"/>
    <cellStyle name="Normal 2 4 2 6 5 3 4" xfId="25951" xr:uid="{00000000-0005-0000-0000-000079640000}"/>
    <cellStyle name="Normal 2 4 2 6 5 3 4 2" xfId="25952" xr:uid="{00000000-0005-0000-0000-00007A640000}"/>
    <cellStyle name="Normal 2 4 2 6 5 3 5" xfId="25953" xr:uid="{00000000-0005-0000-0000-00007B640000}"/>
    <cellStyle name="Normal 2 4 2 6 5 3 5 2" xfId="25954" xr:uid="{00000000-0005-0000-0000-00007C640000}"/>
    <cellStyle name="Normal 2 4 2 6 5 3 6" xfId="25955" xr:uid="{00000000-0005-0000-0000-00007D640000}"/>
    <cellStyle name="Normal 2 4 2 6 5 3 6 2" xfId="25956" xr:uid="{00000000-0005-0000-0000-00007E640000}"/>
    <cellStyle name="Normal 2 4 2 6 5 3 7" xfId="25957" xr:uid="{00000000-0005-0000-0000-00007F640000}"/>
    <cellStyle name="Normal 2 4 2 6 5 3 7 2" xfId="25958" xr:uid="{00000000-0005-0000-0000-000080640000}"/>
    <cellStyle name="Normal 2 4 2 6 5 3 8" xfId="25959" xr:uid="{00000000-0005-0000-0000-000081640000}"/>
    <cellStyle name="Normal 2 4 2 6 5 3 8 2" xfId="25960" xr:uid="{00000000-0005-0000-0000-000082640000}"/>
    <cellStyle name="Normal 2 4 2 6 5 3 9" xfId="25961" xr:uid="{00000000-0005-0000-0000-000083640000}"/>
    <cellStyle name="Normal 2 4 2 6 5 3 9 2" xfId="25962" xr:uid="{00000000-0005-0000-0000-000084640000}"/>
    <cellStyle name="Normal 2 4 2 6 5 4" xfId="25963" xr:uid="{00000000-0005-0000-0000-000085640000}"/>
    <cellStyle name="Normal 2 4 2 6 5 4 2" xfId="25964" xr:uid="{00000000-0005-0000-0000-000086640000}"/>
    <cellStyle name="Normal 2 4 2 6 5 5" xfId="25965" xr:uid="{00000000-0005-0000-0000-000087640000}"/>
    <cellStyle name="Normal 2 4 2 6 5 5 2" xfId="25966" xr:uid="{00000000-0005-0000-0000-000088640000}"/>
    <cellStyle name="Normal 2 4 2 6 5 6" xfId="25967" xr:uid="{00000000-0005-0000-0000-000089640000}"/>
    <cellStyle name="Normal 2 4 2 6 5 6 2" xfId="25968" xr:uid="{00000000-0005-0000-0000-00008A640000}"/>
    <cellStyle name="Normal 2 4 2 6 5 7" xfId="25969" xr:uid="{00000000-0005-0000-0000-00008B640000}"/>
    <cellStyle name="Normal 2 4 2 6 5 7 2" xfId="25970" xr:uid="{00000000-0005-0000-0000-00008C640000}"/>
    <cellStyle name="Normal 2 4 2 6 5 8" xfId="25971" xr:uid="{00000000-0005-0000-0000-00008D640000}"/>
    <cellStyle name="Normal 2 4 2 6 5 8 2" xfId="25972" xr:uid="{00000000-0005-0000-0000-00008E640000}"/>
    <cellStyle name="Normal 2 4 2 6 5 9" xfId="25973" xr:uid="{00000000-0005-0000-0000-00008F640000}"/>
    <cellStyle name="Normal 2 4 2 6 5 9 2" xfId="25974" xr:uid="{00000000-0005-0000-0000-000090640000}"/>
    <cellStyle name="Normal 2 4 2 6 6" xfId="787" xr:uid="{00000000-0005-0000-0000-000091640000}"/>
    <cellStyle name="Normal 2 4 2 7" xfId="788" xr:uid="{00000000-0005-0000-0000-000092640000}"/>
    <cellStyle name="Normal 2 4 2 7 2" xfId="789" xr:uid="{00000000-0005-0000-0000-000093640000}"/>
    <cellStyle name="Normal 2 4 2 8" xfId="790" xr:uid="{00000000-0005-0000-0000-000094640000}"/>
    <cellStyle name="Normal 2 4 2 8 2" xfId="791" xr:uid="{00000000-0005-0000-0000-000095640000}"/>
    <cellStyle name="Normal 2 4 2 9" xfId="792" xr:uid="{00000000-0005-0000-0000-000096640000}"/>
    <cellStyle name="Normal 2 4 2 9 2" xfId="793" xr:uid="{00000000-0005-0000-0000-000097640000}"/>
    <cellStyle name="Normal 2 4 20" xfId="25975" xr:uid="{00000000-0005-0000-0000-000098640000}"/>
    <cellStyle name="Normal 2 4 21" xfId="25976" xr:uid="{00000000-0005-0000-0000-000099640000}"/>
    <cellStyle name="Normal 2 4 3" xfId="794" xr:uid="{00000000-0005-0000-0000-00009A640000}"/>
    <cellStyle name="Normal 2 4 3 10" xfId="25977" xr:uid="{00000000-0005-0000-0000-00009B640000}"/>
    <cellStyle name="Normal 2 4 3 10 2" xfId="25978" xr:uid="{00000000-0005-0000-0000-00009C640000}"/>
    <cellStyle name="Normal 2 4 3 11" xfId="25979" xr:uid="{00000000-0005-0000-0000-00009D640000}"/>
    <cellStyle name="Normal 2 4 3 11 2" xfId="25980" xr:uid="{00000000-0005-0000-0000-00009E640000}"/>
    <cellStyle name="Normal 2 4 3 12" xfId="25981" xr:uid="{00000000-0005-0000-0000-00009F640000}"/>
    <cellStyle name="Normal 2 4 3 12 2" xfId="25982" xr:uid="{00000000-0005-0000-0000-0000A0640000}"/>
    <cellStyle name="Normal 2 4 3 13" xfId="25983" xr:uid="{00000000-0005-0000-0000-0000A1640000}"/>
    <cellStyle name="Normal 2 4 3 13 2" xfId="25984" xr:uid="{00000000-0005-0000-0000-0000A2640000}"/>
    <cellStyle name="Normal 2 4 3 14" xfId="25985" xr:uid="{00000000-0005-0000-0000-0000A3640000}"/>
    <cellStyle name="Normal 2 4 3 14 2" xfId="25986" xr:uid="{00000000-0005-0000-0000-0000A4640000}"/>
    <cellStyle name="Normal 2 4 3 15" xfId="25987" xr:uid="{00000000-0005-0000-0000-0000A5640000}"/>
    <cellStyle name="Normal 2 4 3 15 2" xfId="25988" xr:uid="{00000000-0005-0000-0000-0000A6640000}"/>
    <cellStyle name="Normal 2 4 3 16" xfId="25989" xr:uid="{00000000-0005-0000-0000-0000A7640000}"/>
    <cellStyle name="Normal 2 4 3 16 2" xfId="25990" xr:uid="{00000000-0005-0000-0000-0000A8640000}"/>
    <cellStyle name="Normal 2 4 3 17" xfId="25991" xr:uid="{00000000-0005-0000-0000-0000A9640000}"/>
    <cellStyle name="Normal 2 4 3 17 2" xfId="25992" xr:uid="{00000000-0005-0000-0000-0000AA640000}"/>
    <cellStyle name="Normal 2 4 3 18" xfId="25993" xr:uid="{00000000-0005-0000-0000-0000AB640000}"/>
    <cellStyle name="Normal 2 4 3 2" xfId="795" xr:uid="{00000000-0005-0000-0000-0000AC640000}"/>
    <cellStyle name="Normal 2 4 3 2 2" xfId="796" xr:uid="{00000000-0005-0000-0000-0000AD640000}"/>
    <cellStyle name="Normal 2 4 3 2 2 10" xfId="25994" xr:uid="{00000000-0005-0000-0000-0000AE640000}"/>
    <cellStyle name="Normal 2 4 3 2 2 10 2" xfId="25995" xr:uid="{00000000-0005-0000-0000-0000AF640000}"/>
    <cellStyle name="Normal 2 4 3 2 2 11" xfId="25996" xr:uid="{00000000-0005-0000-0000-0000B0640000}"/>
    <cellStyle name="Normal 2 4 3 2 2 11 2" xfId="25997" xr:uid="{00000000-0005-0000-0000-0000B1640000}"/>
    <cellStyle name="Normal 2 4 3 2 2 12" xfId="25998" xr:uid="{00000000-0005-0000-0000-0000B2640000}"/>
    <cellStyle name="Normal 2 4 3 2 2 12 2" xfId="25999" xr:uid="{00000000-0005-0000-0000-0000B3640000}"/>
    <cellStyle name="Normal 2 4 3 2 2 13" xfId="26000" xr:uid="{00000000-0005-0000-0000-0000B4640000}"/>
    <cellStyle name="Normal 2 4 3 2 2 13 2" xfId="26001" xr:uid="{00000000-0005-0000-0000-0000B5640000}"/>
    <cellStyle name="Normal 2 4 3 2 2 14" xfId="26002" xr:uid="{00000000-0005-0000-0000-0000B6640000}"/>
    <cellStyle name="Normal 2 4 3 2 2 14 2" xfId="26003" xr:uid="{00000000-0005-0000-0000-0000B7640000}"/>
    <cellStyle name="Normal 2 4 3 2 2 15" xfId="26004" xr:uid="{00000000-0005-0000-0000-0000B8640000}"/>
    <cellStyle name="Normal 2 4 3 2 2 15 2" xfId="26005" xr:uid="{00000000-0005-0000-0000-0000B9640000}"/>
    <cellStyle name="Normal 2 4 3 2 2 16" xfId="26006" xr:uid="{00000000-0005-0000-0000-0000BA640000}"/>
    <cellStyle name="Normal 2 4 3 2 2 16 2" xfId="26007" xr:uid="{00000000-0005-0000-0000-0000BB640000}"/>
    <cellStyle name="Normal 2 4 3 2 2 17" xfId="26008" xr:uid="{00000000-0005-0000-0000-0000BC640000}"/>
    <cellStyle name="Normal 2 4 3 2 2 2" xfId="797" xr:uid="{00000000-0005-0000-0000-0000BD640000}"/>
    <cellStyle name="Normal 2 4 3 2 2 2 2" xfId="798" xr:uid="{00000000-0005-0000-0000-0000BE640000}"/>
    <cellStyle name="Normal 2 4 3 2 2 3" xfId="799" xr:uid="{00000000-0005-0000-0000-0000BF640000}"/>
    <cellStyle name="Normal 2 4 3 2 2 3 2" xfId="800" xr:uid="{00000000-0005-0000-0000-0000C0640000}"/>
    <cellStyle name="Normal 2 4 3 2 2 4" xfId="801" xr:uid="{00000000-0005-0000-0000-0000C1640000}"/>
    <cellStyle name="Normal 2 4 3 2 2 4 2" xfId="802" xr:uid="{00000000-0005-0000-0000-0000C2640000}"/>
    <cellStyle name="Normal 2 4 3 2 2 5" xfId="803" xr:uid="{00000000-0005-0000-0000-0000C3640000}"/>
    <cellStyle name="Normal 2 4 3 2 2 5 2" xfId="804" xr:uid="{00000000-0005-0000-0000-0000C4640000}"/>
    <cellStyle name="Normal 2 4 3 2 2 6" xfId="26009" xr:uid="{00000000-0005-0000-0000-0000C5640000}"/>
    <cellStyle name="Normal 2 4 3 2 2 6 10" xfId="26010" xr:uid="{00000000-0005-0000-0000-0000C6640000}"/>
    <cellStyle name="Normal 2 4 3 2 2 6 10 2" xfId="26011" xr:uid="{00000000-0005-0000-0000-0000C7640000}"/>
    <cellStyle name="Normal 2 4 3 2 2 6 11" xfId="26012" xr:uid="{00000000-0005-0000-0000-0000C8640000}"/>
    <cellStyle name="Normal 2 4 3 2 2 6 11 2" xfId="26013" xr:uid="{00000000-0005-0000-0000-0000C9640000}"/>
    <cellStyle name="Normal 2 4 3 2 2 6 12" xfId="26014" xr:uid="{00000000-0005-0000-0000-0000CA640000}"/>
    <cellStyle name="Normal 2 4 3 2 2 6 2" xfId="26015" xr:uid="{00000000-0005-0000-0000-0000CB640000}"/>
    <cellStyle name="Normal 2 4 3 2 2 6 2 10" xfId="26016" xr:uid="{00000000-0005-0000-0000-0000CC640000}"/>
    <cellStyle name="Normal 2 4 3 2 2 6 2 10 2" xfId="26017" xr:uid="{00000000-0005-0000-0000-0000CD640000}"/>
    <cellStyle name="Normal 2 4 3 2 2 6 2 11" xfId="26018" xr:uid="{00000000-0005-0000-0000-0000CE640000}"/>
    <cellStyle name="Normal 2 4 3 2 2 6 2 2" xfId="26019" xr:uid="{00000000-0005-0000-0000-0000CF640000}"/>
    <cellStyle name="Normal 2 4 3 2 2 6 2 2 2" xfId="26020" xr:uid="{00000000-0005-0000-0000-0000D0640000}"/>
    <cellStyle name="Normal 2 4 3 2 2 6 2 3" xfId="26021" xr:uid="{00000000-0005-0000-0000-0000D1640000}"/>
    <cellStyle name="Normal 2 4 3 2 2 6 2 3 2" xfId="26022" xr:uid="{00000000-0005-0000-0000-0000D2640000}"/>
    <cellStyle name="Normal 2 4 3 2 2 6 2 4" xfId="26023" xr:uid="{00000000-0005-0000-0000-0000D3640000}"/>
    <cellStyle name="Normal 2 4 3 2 2 6 2 4 2" xfId="26024" xr:uid="{00000000-0005-0000-0000-0000D4640000}"/>
    <cellStyle name="Normal 2 4 3 2 2 6 2 5" xfId="26025" xr:uid="{00000000-0005-0000-0000-0000D5640000}"/>
    <cellStyle name="Normal 2 4 3 2 2 6 2 5 2" xfId="26026" xr:uid="{00000000-0005-0000-0000-0000D6640000}"/>
    <cellStyle name="Normal 2 4 3 2 2 6 2 6" xfId="26027" xr:uid="{00000000-0005-0000-0000-0000D7640000}"/>
    <cellStyle name="Normal 2 4 3 2 2 6 2 6 2" xfId="26028" xr:uid="{00000000-0005-0000-0000-0000D8640000}"/>
    <cellStyle name="Normal 2 4 3 2 2 6 2 7" xfId="26029" xr:uid="{00000000-0005-0000-0000-0000D9640000}"/>
    <cellStyle name="Normal 2 4 3 2 2 6 2 7 2" xfId="26030" xr:uid="{00000000-0005-0000-0000-0000DA640000}"/>
    <cellStyle name="Normal 2 4 3 2 2 6 2 8" xfId="26031" xr:uid="{00000000-0005-0000-0000-0000DB640000}"/>
    <cellStyle name="Normal 2 4 3 2 2 6 2 8 2" xfId="26032" xr:uid="{00000000-0005-0000-0000-0000DC640000}"/>
    <cellStyle name="Normal 2 4 3 2 2 6 2 9" xfId="26033" xr:uid="{00000000-0005-0000-0000-0000DD640000}"/>
    <cellStyle name="Normal 2 4 3 2 2 6 2 9 2" xfId="26034" xr:uid="{00000000-0005-0000-0000-0000DE640000}"/>
    <cellStyle name="Normal 2 4 3 2 2 6 3" xfId="26035" xr:uid="{00000000-0005-0000-0000-0000DF640000}"/>
    <cellStyle name="Normal 2 4 3 2 2 6 3 2" xfId="26036" xr:uid="{00000000-0005-0000-0000-0000E0640000}"/>
    <cellStyle name="Normal 2 4 3 2 2 6 4" xfId="26037" xr:uid="{00000000-0005-0000-0000-0000E1640000}"/>
    <cellStyle name="Normal 2 4 3 2 2 6 4 2" xfId="26038" xr:uid="{00000000-0005-0000-0000-0000E2640000}"/>
    <cellStyle name="Normal 2 4 3 2 2 6 5" xfId="26039" xr:uid="{00000000-0005-0000-0000-0000E3640000}"/>
    <cellStyle name="Normal 2 4 3 2 2 6 5 2" xfId="26040" xr:uid="{00000000-0005-0000-0000-0000E4640000}"/>
    <cellStyle name="Normal 2 4 3 2 2 6 6" xfId="26041" xr:uid="{00000000-0005-0000-0000-0000E5640000}"/>
    <cellStyle name="Normal 2 4 3 2 2 6 6 2" xfId="26042" xr:uid="{00000000-0005-0000-0000-0000E6640000}"/>
    <cellStyle name="Normal 2 4 3 2 2 6 7" xfId="26043" xr:uid="{00000000-0005-0000-0000-0000E7640000}"/>
    <cellStyle name="Normal 2 4 3 2 2 6 7 2" xfId="26044" xr:uid="{00000000-0005-0000-0000-0000E8640000}"/>
    <cellStyle name="Normal 2 4 3 2 2 6 8" xfId="26045" xr:uid="{00000000-0005-0000-0000-0000E9640000}"/>
    <cellStyle name="Normal 2 4 3 2 2 6 8 2" xfId="26046" xr:uid="{00000000-0005-0000-0000-0000EA640000}"/>
    <cellStyle name="Normal 2 4 3 2 2 6 9" xfId="26047" xr:uid="{00000000-0005-0000-0000-0000EB640000}"/>
    <cellStyle name="Normal 2 4 3 2 2 6 9 2" xfId="26048" xr:uid="{00000000-0005-0000-0000-0000EC640000}"/>
    <cellStyle name="Normal 2 4 3 2 2 7" xfId="26049" xr:uid="{00000000-0005-0000-0000-0000ED640000}"/>
    <cellStyle name="Normal 2 4 3 2 2 7 10" xfId="26050" xr:uid="{00000000-0005-0000-0000-0000EE640000}"/>
    <cellStyle name="Normal 2 4 3 2 2 7 10 2" xfId="26051" xr:uid="{00000000-0005-0000-0000-0000EF640000}"/>
    <cellStyle name="Normal 2 4 3 2 2 7 11" xfId="26052" xr:uid="{00000000-0005-0000-0000-0000F0640000}"/>
    <cellStyle name="Normal 2 4 3 2 2 7 2" xfId="26053" xr:uid="{00000000-0005-0000-0000-0000F1640000}"/>
    <cellStyle name="Normal 2 4 3 2 2 7 2 2" xfId="26054" xr:uid="{00000000-0005-0000-0000-0000F2640000}"/>
    <cellStyle name="Normal 2 4 3 2 2 7 3" xfId="26055" xr:uid="{00000000-0005-0000-0000-0000F3640000}"/>
    <cellStyle name="Normal 2 4 3 2 2 7 3 2" xfId="26056" xr:uid="{00000000-0005-0000-0000-0000F4640000}"/>
    <cellStyle name="Normal 2 4 3 2 2 7 4" xfId="26057" xr:uid="{00000000-0005-0000-0000-0000F5640000}"/>
    <cellStyle name="Normal 2 4 3 2 2 7 4 2" xfId="26058" xr:uid="{00000000-0005-0000-0000-0000F6640000}"/>
    <cellStyle name="Normal 2 4 3 2 2 7 5" xfId="26059" xr:uid="{00000000-0005-0000-0000-0000F7640000}"/>
    <cellStyle name="Normal 2 4 3 2 2 7 5 2" xfId="26060" xr:uid="{00000000-0005-0000-0000-0000F8640000}"/>
    <cellStyle name="Normal 2 4 3 2 2 7 6" xfId="26061" xr:uid="{00000000-0005-0000-0000-0000F9640000}"/>
    <cellStyle name="Normal 2 4 3 2 2 7 6 2" xfId="26062" xr:uid="{00000000-0005-0000-0000-0000FA640000}"/>
    <cellStyle name="Normal 2 4 3 2 2 7 7" xfId="26063" xr:uid="{00000000-0005-0000-0000-0000FB640000}"/>
    <cellStyle name="Normal 2 4 3 2 2 7 7 2" xfId="26064" xr:uid="{00000000-0005-0000-0000-0000FC640000}"/>
    <cellStyle name="Normal 2 4 3 2 2 7 8" xfId="26065" xr:uid="{00000000-0005-0000-0000-0000FD640000}"/>
    <cellStyle name="Normal 2 4 3 2 2 7 8 2" xfId="26066" xr:uid="{00000000-0005-0000-0000-0000FE640000}"/>
    <cellStyle name="Normal 2 4 3 2 2 7 9" xfId="26067" xr:uid="{00000000-0005-0000-0000-0000FF640000}"/>
    <cellStyle name="Normal 2 4 3 2 2 7 9 2" xfId="26068" xr:uid="{00000000-0005-0000-0000-000000650000}"/>
    <cellStyle name="Normal 2 4 3 2 2 8" xfId="26069" xr:uid="{00000000-0005-0000-0000-000001650000}"/>
    <cellStyle name="Normal 2 4 3 2 2 8 2" xfId="26070" xr:uid="{00000000-0005-0000-0000-000002650000}"/>
    <cellStyle name="Normal 2 4 3 2 2 9" xfId="26071" xr:uid="{00000000-0005-0000-0000-000003650000}"/>
    <cellStyle name="Normal 2 4 3 2 2 9 2" xfId="26072" xr:uid="{00000000-0005-0000-0000-000004650000}"/>
    <cellStyle name="Normal 2 4 3 2 3" xfId="805" xr:uid="{00000000-0005-0000-0000-000005650000}"/>
    <cellStyle name="Normal 2 4 3 2 3 10" xfId="26073" xr:uid="{00000000-0005-0000-0000-000006650000}"/>
    <cellStyle name="Normal 2 4 3 2 3 10 2" xfId="26074" xr:uid="{00000000-0005-0000-0000-000007650000}"/>
    <cellStyle name="Normal 2 4 3 2 3 11" xfId="26075" xr:uid="{00000000-0005-0000-0000-000008650000}"/>
    <cellStyle name="Normal 2 4 3 2 3 11 2" xfId="26076" xr:uid="{00000000-0005-0000-0000-000009650000}"/>
    <cellStyle name="Normal 2 4 3 2 3 12" xfId="26077" xr:uid="{00000000-0005-0000-0000-00000A650000}"/>
    <cellStyle name="Normal 2 4 3 2 3 12 2" xfId="26078" xr:uid="{00000000-0005-0000-0000-00000B650000}"/>
    <cellStyle name="Normal 2 4 3 2 3 13" xfId="26079" xr:uid="{00000000-0005-0000-0000-00000C650000}"/>
    <cellStyle name="Normal 2 4 3 2 3 2" xfId="26080" xr:uid="{00000000-0005-0000-0000-00000D650000}"/>
    <cellStyle name="Normal 2 4 3 2 3 2 10" xfId="26081" xr:uid="{00000000-0005-0000-0000-00000E650000}"/>
    <cellStyle name="Normal 2 4 3 2 3 2 10 2" xfId="26082" xr:uid="{00000000-0005-0000-0000-00000F650000}"/>
    <cellStyle name="Normal 2 4 3 2 3 2 11" xfId="26083" xr:uid="{00000000-0005-0000-0000-000010650000}"/>
    <cellStyle name="Normal 2 4 3 2 3 2 11 2" xfId="26084" xr:uid="{00000000-0005-0000-0000-000011650000}"/>
    <cellStyle name="Normal 2 4 3 2 3 2 12" xfId="26085" xr:uid="{00000000-0005-0000-0000-000012650000}"/>
    <cellStyle name="Normal 2 4 3 2 3 2 2" xfId="26086" xr:uid="{00000000-0005-0000-0000-000013650000}"/>
    <cellStyle name="Normal 2 4 3 2 3 2 2 10" xfId="26087" xr:uid="{00000000-0005-0000-0000-000014650000}"/>
    <cellStyle name="Normal 2 4 3 2 3 2 2 10 2" xfId="26088" xr:uid="{00000000-0005-0000-0000-000015650000}"/>
    <cellStyle name="Normal 2 4 3 2 3 2 2 11" xfId="26089" xr:uid="{00000000-0005-0000-0000-000016650000}"/>
    <cellStyle name="Normal 2 4 3 2 3 2 2 2" xfId="26090" xr:uid="{00000000-0005-0000-0000-000017650000}"/>
    <cellStyle name="Normal 2 4 3 2 3 2 2 2 2" xfId="26091" xr:uid="{00000000-0005-0000-0000-000018650000}"/>
    <cellStyle name="Normal 2 4 3 2 3 2 2 3" xfId="26092" xr:uid="{00000000-0005-0000-0000-000019650000}"/>
    <cellStyle name="Normal 2 4 3 2 3 2 2 3 2" xfId="26093" xr:uid="{00000000-0005-0000-0000-00001A650000}"/>
    <cellStyle name="Normal 2 4 3 2 3 2 2 4" xfId="26094" xr:uid="{00000000-0005-0000-0000-00001B650000}"/>
    <cellStyle name="Normal 2 4 3 2 3 2 2 4 2" xfId="26095" xr:uid="{00000000-0005-0000-0000-00001C650000}"/>
    <cellStyle name="Normal 2 4 3 2 3 2 2 5" xfId="26096" xr:uid="{00000000-0005-0000-0000-00001D650000}"/>
    <cellStyle name="Normal 2 4 3 2 3 2 2 5 2" xfId="26097" xr:uid="{00000000-0005-0000-0000-00001E650000}"/>
    <cellStyle name="Normal 2 4 3 2 3 2 2 6" xfId="26098" xr:uid="{00000000-0005-0000-0000-00001F650000}"/>
    <cellStyle name="Normal 2 4 3 2 3 2 2 6 2" xfId="26099" xr:uid="{00000000-0005-0000-0000-000020650000}"/>
    <cellStyle name="Normal 2 4 3 2 3 2 2 7" xfId="26100" xr:uid="{00000000-0005-0000-0000-000021650000}"/>
    <cellStyle name="Normal 2 4 3 2 3 2 2 7 2" xfId="26101" xr:uid="{00000000-0005-0000-0000-000022650000}"/>
    <cellStyle name="Normal 2 4 3 2 3 2 2 8" xfId="26102" xr:uid="{00000000-0005-0000-0000-000023650000}"/>
    <cellStyle name="Normal 2 4 3 2 3 2 2 8 2" xfId="26103" xr:uid="{00000000-0005-0000-0000-000024650000}"/>
    <cellStyle name="Normal 2 4 3 2 3 2 2 9" xfId="26104" xr:uid="{00000000-0005-0000-0000-000025650000}"/>
    <cellStyle name="Normal 2 4 3 2 3 2 2 9 2" xfId="26105" xr:uid="{00000000-0005-0000-0000-000026650000}"/>
    <cellStyle name="Normal 2 4 3 2 3 2 3" xfId="26106" xr:uid="{00000000-0005-0000-0000-000027650000}"/>
    <cellStyle name="Normal 2 4 3 2 3 2 3 2" xfId="26107" xr:uid="{00000000-0005-0000-0000-000028650000}"/>
    <cellStyle name="Normal 2 4 3 2 3 2 4" xfId="26108" xr:uid="{00000000-0005-0000-0000-000029650000}"/>
    <cellStyle name="Normal 2 4 3 2 3 2 4 2" xfId="26109" xr:uid="{00000000-0005-0000-0000-00002A650000}"/>
    <cellStyle name="Normal 2 4 3 2 3 2 5" xfId="26110" xr:uid="{00000000-0005-0000-0000-00002B650000}"/>
    <cellStyle name="Normal 2 4 3 2 3 2 5 2" xfId="26111" xr:uid="{00000000-0005-0000-0000-00002C650000}"/>
    <cellStyle name="Normal 2 4 3 2 3 2 6" xfId="26112" xr:uid="{00000000-0005-0000-0000-00002D650000}"/>
    <cellStyle name="Normal 2 4 3 2 3 2 6 2" xfId="26113" xr:uid="{00000000-0005-0000-0000-00002E650000}"/>
    <cellStyle name="Normal 2 4 3 2 3 2 7" xfId="26114" xr:uid="{00000000-0005-0000-0000-00002F650000}"/>
    <cellStyle name="Normal 2 4 3 2 3 2 7 2" xfId="26115" xr:uid="{00000000-0005-0000-0000-000030650000}"/>
    <cellStyle name="Normal 2 4 3 2 3 2 8" xfId="26116" xr:uid="{00000000-0005-0000-0000-000031650000}"/>
    <cellStyle name="Normal 2 4 3 2 3 2 8 2" xfId="26117" xr:uid="{00000000-0005-0000-0000-000032650000}"/>
    <cellStyle name="Normal 2 4 3 2 3 2 9" xfId="26118" xr:uid="{00000000-0005-0000-0000-000033650000}"/>
    <cellStyle name="Normal 2 4 3 2 3 2 9 2" xfId="26119" xr:uid="{00000000-0005-0000-0000-000034650000}"/>
    <cellStyle name="Normal 2 4 3 2 3 3" xfId="26120" xr:uid="{00000000-0005-0000-0000-000035650000}"/>
    <cellStyle name="Normal 2 4 3 2 3 3 10" xfId="26121" xr:uid="{00000000-0005-0000-0000-000036650000}"/>
    <cellStyle name="Normal 2 4 3 2 3 3 10 2" xfId="26122" xr:uid="{00000000-0005-0000-0000-000037650000}"/>
    <cellStyle name="Normal 2 4 3 2 3 3 11" xfId="26123" xr:uid="{00000000-0005-0000-0000-000038650000}"/>
    <cellStyle name="Normal 2 4 3 2 3 3 2" xfId="26124" xr:uid="{00000000-0005-0000-0000-000039650000}"/>
    <cellStyle name="Normal 2 4 3 2 3 3 2 2" xfId="26125" xr:uid="{00000000-0005-0000-0000-00003A650000}"/>
    <cellStyle name="Normal 2 4 3 2 3 3 3" xfId="26126" xr:uid="{00000000-0005-0000-0000-00003B650000}"/>
    <cellStyle name="Normal 2 4 3 2 3 3 3 2" xfId="26127" xr:uid="{00000000-0005-0000-0000-00003C650000}"/>
    <cellStyle name="Normal 2 4 3 2 3 3 4" xfId="26128" xr:uid="{00000000-0005-0000-0000-00003D650000}"/>
    <cellStyle name="Normal 2 4 3 2 3 3 4 2" xfId="26129" xr:uid="{00000000-0005-0000-0000-00003E650000}"/>
    <cellStyle name="Normal 2 4 3 2 3 3 5" xfId="26130" xr:uid="{00000000-0005-0000-0000-00003F650000}"/>
    <cellStyle name="Normal 2 4 3 2 3 3 5 2" xfId="26131" xr:uid="{00000000-0005-0000-0000-000040650000}"/>
    <cellStyle name="Normal 2 4 3 2 3 3 6" xfId="26132" xr:uid="{00000000-0005-0000-0000-000041650000}"/>
    <cellStyle name="Normal 2 4 3 2 3 3 6 2" xfId="26133" xr:uid="{00000000-0005-0000-0000-000042650000}"/>
    <cellStyle name="Normal 2 4 3 2 3 3 7" xfId="26134" xr:uid="{00000000-0005-0000-0000-000043650000}"/>
    <cellStyle name="Normal 2 4 3 2 3 3 7 2" xfId="26135" xr:uid="{00000000-0005-0000-0000-000044650000}"/>
    <cellStyle name="Normal 2 4 3 2 3 3 8" xfId="26136" xr:uid="{00000000-0005-0000-0000-000045650000}"/>
    <cellStyle name="Normal 2 4 3 2 3 3 8 2" xfId="26137" xr:uid="{00000000-0005-0000-0000-000046650000}"/>
    <cellStyle name="Normal 2 4 3 2 3 3 9" xfId="26138" xr:uid="{00000000-0005-0000-0000-000047650000}"/>
    <cellStyle name="Normal 2 4 3 2 3 3 9 2" xfId="26139" xr:uid="{00000000-0005-0000-0000-000048650000}"/>
    <cellStyle name="Normal 2 4 3 2 3 4" xfId="26140" xr:uid="{00000000-0005-0000-0000-000049650000}"/>
    <cellStyle name="Normal 2 4 3 2 3 4 2" xfId="26141" xr:uid="{00000000-0005-0000-0000-00004A650000}"/>
    <cellStyle name="Normal 2 4 3 2 3 5" xfId="26142" xr:uid="{00000000-0005-0000-0000-00004B650000}"/>
    <cellStyle name="Normal 2 4 3 2 3 5 2" xfId="26143" xr:uid="{00000000-0005-0000-0000-00004C650000}"/>
    <cellStyle name="Normal 2 4 3 2 3 6" xfId="26144" xr:uid="{00000000-0005-0000-0000-00004D650000}"/>
    <cellStyle name="Normal 2 4 3 2 3 6 2" xfId="26145" xr:uid="{00000000-0005-0000-0000-00004E650000}"/>
    <cellStyle name="Normal 2 4 3 2 3 7" xfId="26146" xr:uid="{00000000-0005-0000-0000-00004F650000}"/>
    <cellStyle name="Normal 2 4 3 2 3 7 2" xfId="26147" xr:uid="{00000000-0005-0000-0000-000050650000}"/>
    <cellStyle name="Normal 2 4 3 2 3 8" xfId="26148" xr:uid="{00000000-0005-0000-0000-000051650000}"/>
    <cellStyle name="Normal 2 4 3 2 3 8 2" xfId="26149" xr:uid="{00000000-0005-0000-0000-000052650000}"/>
    <cellStyle name="Normal 2 4 3 2 3 9" xfId="26150" xr:uid="{00000000-0005-0000-0000-000053650000}"/>
    <cellStyle name="Normal 2 4 3 2 3 9 2" xfId="26151" xr:uid="{00000000-0005-0000-0000-000054650000}"/>
    <cellStyle name="Normal 2 4 3 2 4" xfId="806" xr:uid="{00000000-0005-0000-0000-000055650000}"/>
    <cellStyle name="Normal 2 4 3 2 4 10" xfId="26152" xr:uid="{00000000-0005-0000-0000-000056650000}"/>
    <cellStyle name="Normal 2 4 3 2 4 10 2" xfId="26153" xr:uid="{00000000-0005-0000-0000-000057650000}"/>
    <cellStyle name="Normal 2 4 3 2 4 11" xfId="26154" xr:uid="{00000000-0005-0000-0000-000058650000}"/>
    <cellStyle name="Normal 2 4 3 2 4 11 2" xfId="26155" xr:uid="{00000000-0005-0000-0000-000059650000}"/>
    <cellStyle name="Normal 2 4 3 2 4 12" xfId="26156" xr:uid="{00000000-0005-0000-0000-00005A650000}"/>
    <cellStyle name="Normal 2 4 3 2 4 12 2" xfId="26157" xr:uid="{00000000-0005-0000-0000-00005B650000}"/>
    <cellStyle name="Normal 2 4 3 2 4 13" xfId="26158" xr:uid="{00000000-0005-0000-0000-00005C650000}"/>
    <cellStyle name="Normal 2 4 3 2 4 2" xfId="26159" xr:uid="{00000000-0005-0000-0000-00005D650000}"/>
    <cellStyle name="Normal 2 4 3 2 4 2 10" xfId="26160" xr:uid="{00000000-0005-0000-0000-00005E650000}"/>
    <cellStyle name="Normal 2 4 3 2 4 2 10 2" xfId="26161" xr:uid="{00000000-0005-0000-0000-00005F650000}"/>
    <cellStyle name="Normal 2 4 3 2 4 2 11" xfId="26162" xr:uid="{00000000-0005-0000-0000-000060650000}"/>
    <cellStyle name="Normal 2 4 3 2 4 2 11 2" xfId="26163" xr:uid="{00000000-0005-0000-0000-000061650000}"/>
    <cellStyle name="Normal 2 4 3 2 4 2 12" xfId="26164" xr:uid="{00000000-0005-0000-0000-000062650000}"/>
    <cellStyle name="Normal 2 4 3 2 4 2 2" xfId="26165" xr:uid="{00000000-0005-0000-0000-000063650000}"/>
    <cellStyle name="Normal 2 4 3 2 4 2 2 10" xfId="26166" xr:uid="{00000000-0005-0000-0000-000064650000}"/>
    <cellStyle name="Normal 2 4 3 2 4 2 2 10 2" xfId="26167" xr:uid="{00000000-0005-0000-0000-000065650000}"/>
    <cellStyle name="Normal 2 4 3 2 4 2 2 11" xfId="26168" xr:uid="{00000000-0005-0000-0000-000066650000}"/>
    <cellStyle name="Normal 2 4 3 2 4 2 2 2" xfId="26169" xr:uid="{00000000-0005-0000-0000-000067650000}"/>
    <cellStyle name="Normal 2 4 3 2 4 2 2 2 2" xfId="26170" xr:uid="{00000000-0005-0000-0000-000068650000}"/>
    <cellStyle name="Normal 2 4 3 2 4 2 2 3" xfId="26171" xr:uid="{00000000-0005-0000-0000-000069650000}"/>
    <cellStyle name="Normal 2 4 3 2 4 2 2 3 2" xfId="26172" xr:uid="{00000000-0005-0000-0000-00006A650000}"/>
    <cellStyle name="Normal 2 4 3 2 4 2 2 4" xfId="26173" xr:uid="{00000000-0005-0000-0000-00006B650000}"/>
    <cellStyle name="Normal 2 4 3 2 4 2 2 4 2" xfId="26174" xr:uid="{00000000-0005-0000-0000-00006C650000}"/>
    <cellStyle name="Normal 2 4 3 2 4 2 2 5" xfId="26175" xr:uid="{00000000-0005-0000-0000-00006D650000}"/>
    <cellStyle name="Normal 2 4 3 2 4 2 2 5 2" xfId="26176" xr:uid="{00000000-0005-0000-0000-00006E650000}"/>
    <cellStyle name="Normal 2 4 3 2 4 2 2 6" xfId="26177" xr:uid="{00000000-0005-0000-0000-00006F650000}"/>
    <cellStyle name="Normal 2 4 3 2 4 2 2 6 2" xfId="26178" xr:uid="{00000000-0005-0000-0000-000070650000}"/>
    <cellStyle name="Normal 2 4 3 2 4 2 2 7" xfId="26179" xr:uid="{00000000-0005-0000-0000-000071650000}"/>
    <cellStyle name="Normal 2 4 3 2 4 2 2 7 2" xfId="26180" xr:uid="{00000000-0005-0000-0000-000072650000}"/>
    <cellStyle name="Normal 2 4 3 2 4 2 2 8" xfId="26181" xr:uid="{00000000-0005-0000-0000-000073650000}"/>
    <cellStyle name="Normal 2 4 3 2 4 2 2 8 2" xfId="26182" xr:uid="{00000000-0005-0000-0000-000074650000}"/>
    <cellStyle name="Normal 2 4 3 2 4 2 2 9" xfId="26183" xr:uid="{00000000-0005-0000-0000-000075650000}"/>
    <cellStyle name="Normal 2 4 3 2 4 2 2 9 2" xfId="26184" xr:uid="{00000000-0005-0000-0000-000076650000}"/>
    <cellStyle name="Normal 2 4 3 2 4 2 3" xfId="26185" xr:uid="{00000000-0005-0000-0000-000077650000}"/>
    <cellStyle name="Normal 2 4 3 2 4 2 3 2" xfId="26186" xr:uid="{00000000-0005-0000-0000-000078650000}"/>
    <cellStyle name="Normal 2 4 3 2 4 2 4" xfId="26187" xr:uid="{00000000-0005-0000-0000-000079650000}"/>
    <cellStyle name="Normal 2 4 3 2 4 2 4 2" xfId="26188" xr:uid="{00000000-0005-0000-0000-00007A650000}"/>
    <cellStyle name="Normal 2 4 3 2 4 2 5" xfId="26189" xr:uid="{00000000-0005-0000-0000-00007B650000}"/>
    <cellStyle name="Normal 2 4 3 2 4 2 5 2" xfId="26190" xr:uid="{00000000-0005-0000-0000-00007C650000}"/>
    <cellStyle name="Normal 2 4 3 2 4 2 6" xfId="26191" xr:uid="{00000000-0005-0000-0000-00007D650000}"/>
    <cellStyle name="Normal 2 4 3 2 4 2 6 2" xfId="26192" xr:uid="{00000000-0005-0000-0000-00007E650000}"/>
    <cellStyle name="Normal 2 4 3 2 4 2 7" xfId="26193" xr:uid="{00000000-0005-0000-0000-00007F650000}"/>
    <cellStyle name="Normal 2 4 3 2 4 2 7 2" xfId="26194" xr:uid="{00000000-0005-0000-0000-000080650000}"/>
    <cellStyle name="Normal 2 4 3 2 4 2 8" xfId="26195" xr:uid="{00000000-0005-0000-0000-000081650000}"/>
    <cellStyle name="Normal 2 4 3 2 4 2 8 2" xfId="26196" xr:uid="{00000000-0005-0000-0000-000082650000}"/>
    <cellStyle name="Normal 2 4 3 2 4 2 9" xfId="26197" xr:uid="{00000000-0005-0000-0000-000083650000}"/>
    <cellStyle name="Normal 2 4 3 2 4 2 9 2" xfId="26198" xr:uid="{00000000-0005-0000-0000-000084650000}"/>
    <cellStyle name="Normal 2 4 3 2 4 3" xfId="26199" xr:uid="{00000000-0005-0000-0000-000085650000}"/>
    <cellStyle name="Normal 2 4 3 2 4 3 10" xfId="26200" xr:uid="{00000000-0005-0000-0000-000086650000}"/>
    <cellStyle name="Normal 2 4 3 2 4 3 10 2" xfId="26201" xr:uid="{00000000-0005-0000-0000-000087650000}"/>
    <cellStyle name="Normal 2 4 3 2 4 3 11" xfId="26202" xr:uid="{00000000-0005-0000-0000-000088650000}"/>
    <cellStyle name="Normal 2 4 3 2 4 3 2" xfId="26203" xr:uid="{00000000-0005-0000-0000-000089650000}"/>
    <cellStyle name="Normal 2 4 3 2 4 3 2 2" xfId="26204" xr:uid="{00000000-0005-0000-0000-00008A650000}"/>
    <cellStyle name="Normal 2 4 3 2 4 3 3" xfId="26205" xr:uid="{00000000-0005-0000-0000-00008B650000}"/>
    <cellStyle name="Normal 2 4 3 2 4 3 3 2" xfId="26206" xr:uid="{00000000-0005-0000-0000-00008C650000}"/>
    <cellStyle name="Normal 2 4 3 2 4 3 4" xfId="26207" xr:uid="{00000000-0005-0000-0000-00008D650000}"/>
    <cellStyle name="Normal 2 4 3 2 4 3 4 2" xfId="26208" xr:uid="{00000000-0005-0000-0000-00008E650000}"/>
    <cellStyle name="Normal 2 4 3 2 4 3 5" xfId="26209" xr:uid="{00000000-0005-0000-0000-00008F650000}"/>
    <cellStyle name="Normal 2 4 3 2 4 3 5 2" xfId="26210" xr:uid="{00000000-0005-0000-0000-000090650000}"/>
    <cellStyle name="Normal 2 4 3 2 4 3 6" xfId="26211" xr:uid="{00000000-0005-0000-0000-000091650000}"/>
    <cellStyle name="Normal 2 4 3 2 4 3 6 2" xfId="26212" xr:uid="{00000000-0005-0000-0000-000092650000}"/>
    <cellStyle name="Normal 2 4 3 2 4 3 7" xfId="26213" xr:uid="{00000000-0005-0000-0000-000093650000}"/>
    <cellStyle name="Normal 2 4 3 2 4 3 7 2" xfId="26214" xr:uid="{00000000-0005-0000-0000-000094650000}"/>
    <cellStyle name="Normal 2 4 3 2 4 3 8" xfId="26215" xr:uid="{00000000-0005-0000-0000-000095650000}"/>
    <cellStyle name="Normal 2 4 3 2 4 3 8 2" xfId="26216" xr:uid="{00000000-0005-0000-0000-000096650000}"/>
    <cellStyle name="Normal 2 4 3 2 4 3 9" xfId="26217" xr:uid="{00000000-0005-0000-0000-000097650000}"/>
    <cellStyle name="Normal 2 4 3 2 4 3 9 2" xfId="26218" xr:uid="{00000000-0005-0000-0000-000098650000}"/>
    <cellStyle name="Normal 2 4 3 2 4 4" xfId="26219" xr:uid="{00000000-0005-0000-0000-000099650000}"/>
    <cellStyle name="Normal 2 4 3 2 4 4 2" xfId="26220" xr:uid="{00000000-0005-0000-0000-00009A650000}"/>
    <cellStyle name="Normal 2 4 3 2 4 5" xfId="26221" xr:uid="{00000000-0005-0000-0000-00009B650000}"/>
    <cellStyle name="Normal 2 4 3 2 4 5 2" xfId="26222" xr:uid="{00000000-0005-0000-0000-00009C650000}"/>
    <cellStyle name="Normal 2 4 3 2 4 6" xfId="26223" xr:uid="{00000000-0005-0000-0000-00009D650000}"/>
    <cellStyle name="Normal 2 4 3 2 4 6 2" xfId="26224" xr:uid="{00000000-0005-0000-0000-00009E650000}"/>
    <cellStyle name="Normal 2 4 3 2 4 7" xfId="26225" xr:uid="{00000000-0005-0000-0000-00009F650000}"/>
    <cellStyle name="Normal 2 4 3 2 4 7 2" xfId="26226" xr:uid="{00000000-0005-0000-0000-0000A0650000}"/>
    <cellStyle name="Normal 2 4 3 2 4 8" xfId="26227" xr:uid="{00000000-0005-0000-0000-0000A1650000}"/>
    <cellStyle name="Normal 2 4 3 2 4 8 2" xfId="26228" xr:uid="{00000000-0005-0000-0000-0000A2650000}"/>
    <cellStyle name="Normal 2 4 3 2 4 9" xfId="26229" xr:uid="{00000000-0005-0000-0000-0000A3650000}"/>
    <cellStyle name="Normal 2 4 3 2 4 9 2" xfId="26230" xr:uid="{00000000-0005-0000-0000-0000A4650000}"/>
    <cellStyle name="Normal 2 4 3 2 5" xfId="807" xr:uid="{00000000-0005-0000-0000-0000A5650000}"/>
    <cellStyle name="Normal 2 4 3 2 5 10" xfId="26231" xr:uid="{00000000-0005-0000-0000-0000A6650000}"/>
    <cellStyle name="Normal 2 4 3 2 5 10 2" xfId="26232" xr:uid="{00000000-0005-0000-0000-0000A7650000}"/>
    <cellStyle name="Normal 2 4 3 2 5 11" xfId="26233" xr:uid="{00000000-0005-0000-0000-0000A8650000}"/>
    <cellStyle name="Normal 2 4 3 2 5 11 2" xfId="26234" xr:uid="{00000000-0005-0000-0000-0000A9650000}"/>
    <cellStyle name="Normal 2 4 3 2 5 12" xfId="26235" xr:uid="{00000000-0005-0000-0000-0000AA650000}"/>
    <cellStyle name="Normal 2 4 3 2 5 12 2" xfId="26236" xr:uid="{00000000-0005-0000-0000-0000AB650000}"/>
    <cellStyle name="Normal 2 4 3 2 5 13" xfId="26237" xr:uid="{00000000-0005-0000-0000-0000AC650000}"/>
    <cellStyle name="Normal 2 4 3 2 5 2" xfId="26238" xr:uid="{00000000-0005-0000-0000-0000AD650000}"/>
    <cellStyle name="Normal 2 4 3 2 5 2 10" xfId="26239" xr:uid="{00000000-0005-0000-0000-0000AE650000}"/>
    <cellStyle name="Normal 2 4 3 2 5 2 10 2" xfId="26240" xr:uid="{00000000-0005-0000-0000-0000AF650000}"/>
    <cellStyle name="Normal 2 4 3 2 5 2 11" xfId="26241" xr:uid="{00000000-0005-0000-0000-0000B0650000}"/>
    <cellStyle name="Normal 2 4 3 2 5 2 11 2" xfId="26242" xr:uid="{00000000-0005-0000-0000-0000B1650000}"/>
    <cellStyle name="Normal 2 4 3 2 5 2 12" xfId="26243" xr:uid="{00000000-0005-0000-0000-0000B2650000}"/>
    <cellStyle name="Normal 2 4 3 2 5 2 2" xfId="26244" xr:uid="{00000000-0005-0000-0000-0000B3650000}"/>
    <cellStyle name="Normal 2 4 3 2 5 2 2 10" xfId="26245" xr:uid="{00000000-0005-0000-0000-0000B4650000}"/>
    <cellStyle name="Normal 2 4 3 2 5 2 2 10 2" xfId="26246" xr:uid="{00000000-0005-0000-0000-0000B5650000}"/>
    <cellStyle name="Normal 2 4 3 2 5 2 2 11" xfId="26247" xr:uid="{00000000-0005-0000-0000-0000B6650000}"/>
    <cellStyle name="Normal 2 4 3 2 5 2 2 2" xfId="26248" xr:uid="{00000000-0005-0000-0000-0000B7650000}"/>
    <cellStyle name="Normal 2 4 3 2 5 2 2 2 2" xfId="26249" xr:uid="{00000000-0005-0000-0000-0000B8650000}"/>
    <cellStyle name="Normal 2 4 3 2 5 2 2 3" xfId="26250" xr:uid="{00000000-0005-0000-0000-0000B9650000}"/>
    <cellStyle name="Normal 2 4 3 2 5 2 2 3 2" xfId="26251" xr:uid="{00000000-0005-0000-0000-0000BA650000}"/>
    <cellStyle name="Normal 2 4 3 2 5 2 2 4" xfId="26252" xr:uid="{00000000-0005-0000-0000-0000BB650000}"/>
    <cellStyle name="Normal 2 4 3 2 5 2 2 4 2" xfId="26253" xr:uid="{00000000-0005-0000-0000-0000BC650000}"/>
    <cellStyle name="Normal 2 4 3 2 5 2 2 5" xfId="26254" xr:uid="{00000000-0005-0000-0000-0000BD650000}"/>
    <cellStyle name="Normal 2 4 3 2 5 2 2 5 2" xfId="26255" xr:uid="{00000000-0005-0000-0000-0000BE650000}"/>
    <cellStyle name="Normal 2 4 3 2 5 2 2 6" xfId="26256" xr:uid="{00000000-0005-0000-0000-0000BF650000}"/>
    <cellStyle name="Normal 2 4 3 2 5 2 2 6 2" xfId="26257" xr:uid="{00000000-0005-0000-0000-0000C0650000}"/>
    <cellStyle name="Normal 2 4 3 2 5 2 2 7" xfId="26258" xr:uid="{00000000-0005-0000-0000-0000C1650000}"/>
    <cellStyle name="Normal 2 4 3 2 5 2 2 7 2" xfId="26259" xr:uid="{00000000-0005-0000-0000-0000C2650000}"/>
    <cellStyle name="Normal 2 4 3 2 5 2 2 8" xfId="26260" xr:uid="{00000000-0005-0000-0000-0000C3650000}"/>
    <cellStyle name="Normal 2 4 3 2 5 2 2 8 2" xfId="26261" xr:uid="{00000000-0005-0000-0000-0000C4650000}"/>
    <cellStyle name="Normal 2 4 3 2 5 2 2 9" xfId="26262" xr:uid="{00000000-0005-0000-0000-0000C5650000}"/>
    <cellStyle name="Normal 2 4 3 2 5 2 2 9 2" xfId="26263" xr:uid="{00000000-0005-0000-0000-0000C6650000}"/>
    <cellStyle name="Normal 2 4 3 2 5 2 3" xfId="26264" xr:uid="{00000000-0005-0000-0000-0000C7650000}"/>
    <cellStyle name="Normal 2 4 3 2 5 2 3 2" xfId="26265" xr:uid="{00000000-0005-0000-0000-0000C8650000}"/>
    <cellStyle name="Normal 2 4 3 2 5 2 4" xfId="26266" xr:uid="{00000000-0005-0000-0000-0000C9650000}"/>
    <cellStyle name="Normal 2 4 3 2 5 2 4 2" xfId="26267" xr:uid="{00000000-0005-0000-0000-0000CA650000}"/>
    <cellStyle name="Normal 2 4 3 2 5 2 5" xfId="26268" xr:uid="{00000000-0005-0000-0000-0000CB650000}"/>
    <cellStyle name="Normal 2 4 3 2 5 2 5 2" xfId="26269" xr:uid="{00000000-0005-0000-0000-0000CC650000}"/>
    <cellStyle name="Normal 2 4 3 2 5 2 6" xfId="26270" xr:uid="{00000000-0005-0000-0000-0000CD650000}"/>
    <cellStyle name="Normal 2 4 3 2 5 2 6 2" xfId="26271" xr:uid="{00000000-0005-0000-0000-0000CE650000}"/>
    <cellStyle name="Normal 2 4 3 2 5 2 7" xfId="26272" xr:uid="{00000000-0005-0000-0000-0000CF650000}"/>
    <cellStyle name="Normal 2 4 3 2 5 2 7 2" xfId="26273" xr:uid="{00000000-0005-0000-0000-0000D0650000}"/>
    <cellStyle name="Normal 2 4 3 2 5 2 8" xfId="26274" xr:uid="{00000000-0005-0000-0000-0000D1650000}"/>
    <cellStyle name="Normal 2 4 3 2 5 2 8 2" xfId="26275" xr:uid="{00000000-0005-0000-0000-0000D2650000}"/>
    <cellStyle name="Normal 2 4 3 2 5 2 9" xfId="26276" xr:uid="{00000000-0005-0000-0000-0000D3650000}"/>
    <cellStyle name="Normal 2 4 3 2 5 2 9 2" xfId="26277" xr:uid="{00000000-0005-0000-0000-0000D4650000}"/>
    <cellStyle name="Normal 2 4 3 2 5 3" xfId="26278" xr:uid="{00000000-0005-0000-0000-0000D5650000}"/>
    <cellStyle name="Normal 2 4 3 2 5 3 10" xfId="26279" xr:uid="{00000000-0005-0000-0000-0000D6650000}"/>
    <cellStyle name="Normal 2 4 3 2 5 3 10 2" xfId="26280" xr:uid="{00000000-0005-0000-0000-0000D7650000}"/>
    <cellStyle name="Normal 2 4 3 2 5 3 11" xfId="26281" xr:uid="{00000000-0005-0000-0000-0000D8650000}"/>
    <cellStyle name="Normal 2 4 3 2 5 3 2" xfId="26282" xr:uid="{00000000-0005-0000-0000-0000D9650000}"/>
    <cellStyle name="Normal 2 4 3 2 5 3 2 2" xfId="26283" xr:uid="{00000000-0005-0000-0000-0000DA650000}"/>
    <cellStyle name="Normal 2 4 3 2 5 3 3" xfId="26284" xr:uid="{00000000-0005-0000-0000-0000DB650000}"/>
    <cellStyle name="Normal 2 4 3 2 5 3 3 2" xfId="26285" xr:uid="{00000000-0005-0000-0000-0000DC650000}"/>
    <cellStyle name="Normal 2 4 3 2 5 3 4" xfId="26286" xr:uid="{00000000-0005-0000-0000-0000DD650000}"/>
    <cellStyle name="Normal 2 4 3 2 5 3 4 2" xfId="26287" xr:uid="{00000000-0005-0000-0000-0000DE650000}"/>
    <cellStyle name="Normal 2 4 3 2 5 3 5" xfId="26288" xr:uid="{00000000-0005-0000-0000-0000DF650000}"/>
    <cellStyle name="Normal 2 4 3 2 5 3 5 2" xfId="26289" xr:uid="{00000000-0005-0000-0000-0000E0650000}"/>
    <cellStyle name="Normal 2 4 3 2 5 3 6" xfId="26290" xr:uid="{00000000-0005-0000-0000-0000E1650000}"/>
    <cellStyle name="Normal 2 4 3 2 5 3 6 2" xfId="26291" xr:uid="{00000000-0005-0000-0000-0000E2650000}"/>
    <cellStyle name="Normal 2 4 3 2 5 3 7" xfId="26292" xr:uid="{00000000-0005-0000-0000-0000E3650000}"/>
    <cellStyle name="Normal 2 4 3 2 5 3 7 2" xfId="26293" xr:uid="{00000000-0005-0000-0000-0000E4650000}"/>
    <cellStyle name="Normal 2 4 3 2 5 3 8" xfId="26294" xr:uid="{00000000-0005-0000-0000-0000E5650000}"/>
    <cellStyle name="Normal 2 4 3 2 5 3 8 2" xfId="26295" xr:uid="{00000000-0005-0000-0000-0000E6650000}"/>
    <cellStyle name="Normal 2 4 3 2 5 3 9" xfId="26296" xr:uid="{00000000-0005-0000-0000-0000E7650000}"/>
    <cellStyle name="Normal 2 4 3 2 5 3 9 2" xfId="26297" xr:uid="{00000000-0005-0000-0000-0000E8650000}"/>
    <cellStyle name="Normal 2 4 3 2 5 4" xfId="26298" xr:uid="{00000000-0005-0000-0000-0000E9650000}"/>
    <cellStyle name="Normal 2 4 3 2 5 4 2" xfId="26299" xr:uid="{00000000-0005-0000-0000-0000EA650000}"/>
    <cellStyle name="Normal 2 4 3 2 5 5" xfId="26300" xr:uid="{00000000-0005-0000-0000-0000EB650000}"/>
    <cellStyle name="Normal 2 4 3 2 5 5 2" xfId="26301" xr:uid="{00000000-0005-0000-0000-0000EC650000}"/>
    <cellStyle name="Normal 2 4 3 2 5 6" xfId="26302" xr:uid="{00000000-0005-0000-0000-0000ED650000}"/>
    <cellStyle name="Normal 2 4 3 2 5 6 2" xfId="26303" xr:uid="{00000000-0005-0000-0000-0000EE650000}"/>
    <cellStyle name="Normal 2 4 3 2 5 7" xfId="26304" xr:uid="{00000000-0005-0000-0000-0000EF650000}"/>
    <cellStyle name="Normal 2 4 3 2 5 7 2" xfId="26305" xr:uid="{00000000-0005-0000-0000-0000F0650000}"/>
    <cellStyle name="Normal 2 4 3 2 5 8" xfId="26306" xr:uid="{00000000-0005-0000-0000-0000F1650000}"/>
    <cellStyle name="Normal 2 4 3 2 5 8 2" xfId="26307" xr:uid="{00000000-0005-0000-0000-0000F2650000}"/>
    <cellStyle name="Normal 2 4 3 2 5 9" xfId="26308" xr:uid="{00000000-0005-0000-0000-0000F3650000}"/>
    <cellStyle name="Normal 2 4 3 2 5 9 2" xfId="26309" xr:uid="{00000000-0005-0000-0000-0000F4650000}"/>
    <cellStyle name="Normal 2 4 3 2 6" xfId="808" xr:uid="{00000000-0005-0000-0000-0000F5650000}"/>
    <cellStyle name="Normal 2 4 3 3" xfId="809" xr:uid="{00000000-0005-0000-0000-0000F6650000}"/>
    <cellStyle name="Normal 2 4 3 3 2" xfId="810" xr:uid="{00000000-0005-0000-0000-0000F7650000}"/>
    <cellStyle name="Normal 2 4 3 4" xfId="811" xr:uid="{00000000-0005-0000-0000-0000F8650000}"/>
    <cellStyle name="Normal 2 4 3 4 2" xfId="812" xr:uid="{00000000-0005-0000-0000-0000F9650000}"/>
    <cellStyle name="Normal 2 4 3 5" xfId="813" xr:uid="{00000000-0005-0000-0000-0000FA650000}"/>
    <cellStyle name="Normal 2 4 3 5 2" xfId="814" xr:uid="{00000000-0005-0000-0000-0000FB650000}"/>
    <cellStyle name="Normal 2 4 3 6" xfId="815" xr:uid="{00000000-0005-0000-0000-0000FC650000}"/>
    <cellStyle name="Normal 2 4 3 6 2" xfId="816" xr:uid="{00000000-0005-0000-0000-0000FD650000}"/>
    <cellStyle name="Normal 2 4 3 7" xfId="26310" xr:uid="{00000000-0005-0000-0000-0000FE650000}"/>
    <cellStyle name="Normal 2 4 3 7 10" xfId="26311" xr:uid="{00000000-0005-0000-0000-0000FF650000}"/>
    <cellStyle name="Normal 2 4 3 7 10 2" xfId="26312" xr:uid="{00000000-0005-0000-0000-000000660000}"/>
    <cellStyle name="Normal 2 4 3 7 11" xfId="26313" xr:uid="{00000000-0005-0000-0000-000001660000}"/>
    <cellStyle name="Normal 2 4 3 7 11 2" xfId="26314" xr:uid="{00000000-0005-0000-0000-000002660000}"/>
    <cellStyle name="Normal 2 4 3 7 12" xfId="26315" xr:uid="{00000000-0005-0000-0000-000003660000}"/>
    <cellStyle name="Normal 2 4 3 7 2" xfId="26316" xr:uid="{00000000-0005-0000-0000-000004660000}"/>
    <cellStyle name="Normal 2 4 3 7 2 10" xfId="26317" xr:uid="{00000000-0005-0000-0000-000005660000}"/>
    <cellStyle name="Normal 2 4 3 7 2 10 2" xfId="26318" xr:uid="{00000000-0005-0000-0000-000006660000}"/>
    <cellStyle name="Normal 2 4 3 7 2 11" xfId="26319" xr:uid="{00000000-0005-0000-0000-000007660000}"/>
    <cellStyle name="Normal 2 4 3 7 2 2" xfId="26320" xr:uid="{00000000-0005-0000-0000-000008660000}"/>
    <cellStyle name="Normal 2 4 3 7 2 2 2" xfId="26321" xr:uid="{00000000-0005-0000-0000-000009660000}"/>
    <cellStyle name="Normal 2 4 3 7 2 3" xfId="26322" xr:uid="{00000000-0005-0000-0000-00000A660000}"/>
    <cellStyle name="Normal 2 4 3 7 2 3 2" xfId="26323" xr:uid="{00000000-0005-0000-0000-00000B660000}"/>
    <cellStyle name="Normal 2 4 3 7 2 4" xfId="26324" xr:uid="{00000000-0005-0000-0000-00000C660000}"/>
    <cellStyle name="Normal 2 4 3 7 2 4 2" xfId="26325" xr:uid="{00000000-0005-0000-0000-00000D660000}"/>
    <cellStyle name="Normal 2 4 3 7 2 5" xfId="26326" xr:uid="{00000000-0005-0000-0000-00000E660000}"/>
    <cellStyle name="Normal 2 4 3 7 2 5 2" xfId="26327" xr:uid="{00000000-0005-0000-0000-00000F660000}"/>
    <cellStyle name="Normal 2 4 3 7 2 6" xfId="26328" xr:uid="{00000000-0005-0000-0000-000010660000}"/>
    <cellStyle name="Normal 2 4 3 7 2 6 2" xfId="26329" xr:uid="{00000000-0005-0000-0000-000011660000}"/>
    <cellStyle name="Normal 2 4 3 7 2 7" xfId="26330" xr:uid="{00000000-0005-0000-0000-000012660000}"/>
    <cellStyle name="Normal 2 4 3 7 2 7 2" xfId="26331" xr:uid="{00000000-0005-0000-0000-000013660000}"/>
    <cellStyle name="Normal 2 4 3 7 2 8" xfId="26332" xr:uid="{00000000-0005-0000-0000-000014660000}"/>
    <cellStyle name="Normal 2 4 3 7 2 8 2" xfId="26333" xr:uid="{00000000-0005-0000-0000-000015660000}"/>
    <cellStyle name="Normal 2 4 3 7 2 9" xfId="26334" xr:uid="{00000000-0005-0000-0000-000016660000}"/>
    <cellStyle name="Normal 2 4 3 7 2 9 2" xfId="26335" xr:uid="{00000000-0005-0000-0000-000017660000}"/>
    <cellStyle name="Normal 2 4 3 7 3" xfId="26336" xr:uid="{00000000-0005-0000-0000-000018660000}"/>
    <cellStyle name="Normal 2 4 3 7 3 2" xfId="26337" xr:uid="{00000000-0005-0000-0000-000019660000}"/>
    <cellStyle name="Normal 2 4 3 7 4" xfId="26338" xr:uid="{00000000-0005-0000-0000-00001A660000}"/>
    <cellStyle name="Normal 2 4 3 7 4 2" xfId="26339" xr:uid="{00000000-0005-0000-0000-00001B660000}"/>
    <cellStyle name="Normal 2 4 3 7 5" xfId="26340" xr:uid="{00000000-0005-0000-0000-00001C660000}"/>
    <cellStyle name="Normal 2 4 3 7 5 2" xfId="26341" xr:uid="{00000000-0005-0000-0000-00001D660000}"/>
    <cellStyle name="Normal 2 4 3 7 6" xfId="26342" xr:uid="{00000000-0005-0000-0000-00001E660000}"/>
    <cellStyle name="Normal 2 4 3 7 6 2" xfId="26343" xr:uid="{00000000-0005-0000-0000-00001F660000}"/>
    <cellStyle name="Normal 2 4 3 7 7" xfId="26344" xr:uid="{00000000-0005-0000-0000-000020660000}"/>
    <cellStyle name="Normal 2 4 3 7 7 2" xfId="26345" xr:uid="{00000000-0005-0000-0000-000021660000}"/>
    <cellStyle name="Normal 2 4 3 7 8" xfId="26346" xr:uid="{00000000-0005-0000-0000-000022660000}"/>
    <cellStyle name="Normal 2 4 3 7 8 2" xfId="26347" xr:uid="{00000000-0005-0000-0000-000023660000}"/>
    <cellStyle name="Normal 2 4 3 7 9" xfId="26348" xr:uid="{00000000-0005-0000-0000-000024660000}"/>
    <cellStyle name="Normal 2 4 3 7 9 2" xfId="26349" xr:uid="{00000000-0005-0000-0000-000025660000}"/>
    <cellStyle name="Normal 2 4 3 8" xfId="26350" xr:uid="{00000000-0005-0000-0000-000026660000}"/>
    <cellStyle name="Normal 2 4 3 8 10" xfId="26351" xr:uid="{00000000-0005-0000-0000-000027660000}"/>
    <cellStyle name="Normal 2 4 3 8 10 2" xfId="26352" xr:uid="{00000000-0005-0000-0000-000028660000}"/>
    <cellStyle name="Normal 2 4 3 8 11" xfId="26353" xr:uid="{00000000-0005-0000-0000-000029660000}"/>
    <cellStyle name="Normal 2 4 3 8 2" xfId="26354" xr:uid="{00000000-0005-0000-0000-00002A660000}"/>
    <cellStyle name="Normal 2 4 3 8 2 2" xfId="26355" xr:uid="{00000000-0005-0000-0000-00002B660000}"/>
    <cellStyle name="Normal 2 4 3 8 3" xfId="26356" xr:uid="{00000000-0005-0000-0000-00002C660000}"/>
    <cellStyle name="Normal 2 4 3 8 3 2" xfId="26357" xr:uid="{00000000-0005-0000-0000-00002D660000}"/>
    <cellStyle name="Normal 2 4 3 8 4" xfId="26358" xr:uid="{00000000-0005-0000-0000-00002E660000}"/>
    <cellStyle name="Normal 2 4 3 8 4 2" xfId="26359" xr:uid="{00000000-0005-0000-0000-00002F660000}"/>
    <cellStyle name="Normal 2 4 3 8 5" xfId="26360" xr:uid="{00000000-0005-0000-0000-000030660000}"/>
    <cellStyle name="Normal 2 4 3 8 5 2" xfId="26361" xr:uid="{00000000-0005-0000-0000-000031660000}"/>
    <cellStyle name="Normal 2 4 3 8 6" xfId="26362" xr:uid="{00000000-0005-0000-0000-000032660000}"/>
    <cellStyle name="Normal 2 4 3 8 6 2" xfId="26363" xr:uid="{00000000-0005-0000-0000-000033660000}"/>
    <cellStyle name="Normal 2 4 3 8 7" xfId="26364" xr:uid="{00000000-0005-0000-0000-000034660000}"/>
    <cellStyle name="Normal 2 4 3 8 7 2" xfId="26365" xr:uid="{00000000-0005-0000-0000-000035660000}"/>
    <cellStyle name="Normal 2 4 3 8 8" xfId="26366" xr:uid="{00000000-0005-0000-0000-000036660000}"/>
    <cellStyle name="Normal 2 4 3 8 8 2" xfId="26367" xr:uid="{00000000-0005-0000-0000-000037660000}"/>
    <cellStyle name="Normal 2 4 3 8 9" xfId="26368" xr:uid="{00000000-0005-0000-0000-000038660000}"/>
    <cellStyle name="Normal 2 4 3 8 9 2" xfId="26369" xr:uid="{00000000-0005-0000-0000-000039660000}"/>
    <cellStyle name="Normal 2 4 3 9" xfId="26370" xr:uid="{00000000-0005-0000-0000-00003A660000}"/>
    <cellStyle name="Normal 2 4 3 9 2" xfId="26371" xr:uid="{00000000-0005-0000-0000-00003B660000}"/>
    <cellStyle name="Normal 2 4 4" xfId="817" xr:uid="{00000000-0005-0000-0000-00003C660000}"/>
    <cellStyle name="Normal 2 4 4 2" xfId="818" xr:uid="{00000000-0005-0000-0000-00003D660000}"/>
    <cellStyle name="Normal 2 4 5" xfId="819" xr:uid="{00000000-0005-0000-0000-00003E660000}"/>
    <cellStyle name="Normal 2 4 5 2" xfId="820" xr:uid="{00000000-0005-0000-0000-00003F660000}"/>
    <cellStyle name="Normal 2 4 6" xfId="821" xr:uid="{00000000-0005-0000-0000-000040660000}"/>
    <cellStyle name="Normal 2 4 6 10" xfId="26372" xr:uid="{00000000-0005-0000-0000-000041660000}"/>
    <cellStyle name="Normal 2 4 6 10 2" xfId="26373" xr:uid="{00000000-0005-0000-0000-000042660000}"/>
    <cellStyle name="Normal 2 4 6 11" xfId="26374" xr:uid="{00000000-0005-0000-0000-000043660000}"/>
    <cellStyle name="Normal 2 4 6 11 2" xfId="26375" xr:uid="{00000000-0005-0000-0000-000044660000}"/>
    <cellStyle name="Normal 2 4 6 12" xfId="26376" xr:uid="{00000000-0005-0000-0000-000045660000}"/>
    <cellStyle name="Normal 2 4 6 12 2" xfId="26377" xr:uid="{00000000-0005-0000-0000-000046660000}"/>
    <cellStyle name="Normal 2 4 6 13" xfId="26378" xr:uid="{00000000-0005-0000-0000-000047660000}"/>
    <cellStyle name="Normal 2 4 6 13 2" xfId="26379" xr:uid="{00000000-0005-0000-0000-000048660000}"/>
    <cellStyle name="Normal 2 4 6 14" xfId="26380" xr:uid="{00000000-0005-0000-0000-000049660000}"/>
    <cellStyle name="Normal 2 4 6 14 2" xfId="26381" xr:uid="{00000000-0005-0000-0000-00004A660000}"/>
    <cellStyle name="Normal 2 4 6 15" xfId="26382" xr:uid="{00000000-0005-0000-0000-00004B660000}"/>
    <cellStyle name="Normal 2 4 6 15 2" xfId="26383" xr:uid="{00000000-0005-0000-0000-00004C660000}"/>
    <cellStyle name="Normal 2 4 6 16" xfId="26384" xr:uid="{00000000-0005-0000-0000-00004D660000}"/>
    <cellStyle name="Normal 2 4 6 16 2" xfId="26385" xr:uid="{00000000-0005-0000-0000-00004E660000}"/>
    <cellStyle name="Normal 2 4 6 17" xfId="26386" xr:uid="{00000000-0005-0000-0000-00004F660000}"/>
    <cellStyle name="Normal 2 4 6 2" xfId="822" xr:uid="{00000000-0005-0000-0000-000050660000}"/>
    <cellStyle name="Normal 2 4 6 2 2" xfId="823" xr:uid="{00000000-0005-0000-0000-000051660000}"/>
    <cellStyle name="Normal 2 4 6 3" xfId="824" xr:uid="{00000000-0005-0000-0000-000052660000}"/>
    <cellStyle name="Normal 2 4 6 3 2" xfId="825" xr:uid="{00000000-0005-0000-0000-000053660000}"/>
    <cellStyle name="Normal 2 4 6 4" xfId="826" xr:uid="{00000000-0005-0000-0000-000054660000}"/>
    <cellStyle name="Normal 2 4 6 4 2" xfId="827" xr:uid="{00000000-0005-0000-0000-000055660000}"/>
    <cellStyle name="Normal 2 4 6 5" xfId="828" xr:uid="{00000000-0005-0000-0000-000056660000}"/>
    <cellStyle name="Normal 2 4 6 5 2" xfId="829" xr:uid="{00000000-0005-0000-0000-000057660000}"/>
    <cellStyle name="Normal 2 4 6 6" xfId="26387" xr:uid="{00000000-0005-0000-0000-000058660000}"/>
    <cellStyle name="Normal 2 4 6 6 10" xfId="26388" xr:uid="{00000000-0005-0000-0000-000059660000}"/>
    <cellStyle name="Normal 2 4 6 6 10 2" xfId="26389" xr:uid="{00000000-0005-0000-0000-00005A660000}"/>
    <cellStyle name="Normal 2 4 6 6 11" xfId="26390" xr:uid="{00000000-0005-0000-0000-00005B660000}"/>
    <cellStyle name="Normal 2 4 6 6 11 2" xfId="26391" xr:uid="{00000000-0005-0000-0000-00005C660000}"/>
    <cellStyle name="Normal 2 4 6 6 12" xfId="26392" xr:uid="{00000000-0005-0000-0000-00005D660000}"/>
    <cellStyle name="Normal 2 4 6 6 2" xfId="26393" xr:uid="{00000000-0005-0000-0000-00005E660000}"/>
    <cellStyle name="Normal 2 4 6 6 2 10" xfId="26394" xr:uid="{00000000-0005-0000-0000-00005F660000}"/>
    <cellStyle name="Normal 2 4 6 6 2 10 2" xfId="26395" xr:uid="{00000000-0005-0000-0000-000060660000}"/>
    <cellStyle name="Normal 2 4 6 6 2 11" xfId="26396" xr:uid="{00000000-0005-0000-0000-000061660000}"/>
    <cellStyle name="Normal 2 4 6 6 2 2" xfId="26397" xr:uid="{00000000-0005-0000-0000-000062660000}"/>
    <cellStyle name="Normal 2 4 6 6 2 2 2" xfId="26398" xr:uid="{00000000-0005-0000-0000-000063660000}"/>
    <cellStyle name="Normal 2 4 6 6 2 3" xfId="26399" xr:uid="{00000000-0005-0000-0000-000064660000}"/>
    <cellStyle name="Normal 2 4 6 6 2 3 2" xfId="26400" xr:uid="{00000000-0005-0000-0000-000065660000}"/>
    <cellStyle name="Normal 2 4 6 6 2 4" xfId="26401" xr:uid="{00000000-0005-0000-0000-000066660000}"/>
    <cellStyle name="Normal 2 4 6 6 2 4 2" xfId="26402" xr:uid="{00000000-0005-0000-0000-000067660000}"/>
    <cellStyle name="Normal 2 4 6 6 2 5" xfId="26403" xr:uid="{00000000-0005-0000-0000-000068660000}"/>
    <cellStyle name="Normal 2 4 6 6 2 5 2" xfId="26404" xr:uid="{00000000-0005-0000-0000-000069660000}"/>
    <cellStyle name="Normal 2 4 6 6 2 6" xfId="26405" xr:uid="{00000000-0005-0000-0000-00006A660000}"/>
    <cellStyle name="Normal 2 4 6 6 2 6 2" xfId="26406" xr:uid="{00000000-0005-0000-0000-00006B660000}"/>
    <cellStyle name="Normal 2 4 6 6 2 7" xfId="26407" xr:uid="{00000000-0005-0000-0000-00006C660000}"/>
    <cellStyle name="Normal 2 4 6 6 2 7 2" xfId="26408" xr:uid="{00000000-0005-0000-0000-00006D660000}"/>
    <cellStyle name="Normal 2 4 6 6 2 8" xfId="26409" xr:uid="{00000000-0005-0000-0000-00006E660000}"/>
    <cellStyle name="Normal 2 4 6 6 2 8 2" xfId="26410" xr:uid="{00000000-0005-0000-0000-00006F660000}"/>
    <cellStyle name="Normal 2 4 6 6 2 9" xfId="26411" xr:uid="{00000000-0005-0000-0000-000070660000}"/>
    <cellStyle name="Normal 2 4 6 6 2 9 2" xfId="26412" xr:uid="{00000000-0005-0000-0000-000071660000}"/>
    <cellStyle name="Normal 2 4 6 6 3" xfId="26413" xr:uid="{00000000-0005-0000-0000-000072660000}"/>
    <cellStyle name="Normal 2 4 6 6 3 2" xfId="26414" xr:uid="{00000000-0005-0000-0000-000073660000}"/>
    <cellStyle name="Normal 2 4 6 6 4" xfId="26415" xr:uid="{00000000-0005-0000-0000-000074660000}"/>
    <cellStyle name="Normal 2 4 6 6 4 2" xfId="26416" xr:uid="{00000000-0005-0000-0000-000075660000}"/>
    <cellStyle name="Normal 2 4 6 6 5" xfId="26417" xr:uid="{00000000-0005-0000-0000-000076660000}"/>
    <cellStyle name="Normal 2 4 6 6 5 2" xfId="26418" xr:uid="{00000000-0005-0000-0000-000077660000}"/>
    <cellStyle name="Normal 2 4 6 6 6" xfId="26419" xr:uid="{00000000-0005-0000-0000-000078660000}"/>
    <cellStyle name="Normal 2 4 6 6 6 2" xfId="26420" xr:uid="{00000000-0005-0000-0000-000079660000}"/>
    <cellStyle name="Normal 2 4 6 6 7" xfId="26421" xr:uid="{00000000-0005-0000-0000-00007A660000}"/>
    <cellStyle name="Normal 2 4 6 6 7 2" xfId="26422" xr:uid="{00000000-0005-0000-0000-00007B660000}"/>
    <cellStyle name="Normal 2 4 6 6 8" xfId="26423" xr:uid="{00000000-0005-0000-0000-00007C660000}"/>
    <cellStyle name="Normal 2 4 6 6 8 2" xfId="26424" xr:uid="{00000000-0005-0000-0000-00007D660000}"/>
    <cellStyle name="Normal 2 4 6 6 9" xfId="26425" xr:uid="{00000000-0005-0000-0000-00007E660000}"/>
    <cellStyle name="Normal 2 4 6 6 9 2" xfId="26426" xr:uid="{00000000-0005-0000-0000-00007F660000}"/>
    <cellStyle name="Normal 2 4 6 7" xfId="26427" xr:uid="{00000000-0005-0000-0000-000080660000}"/>
    <cellStyle name="Normal 2 4 6 7 10" xfId="26428" xr:uid="{00000000-0005-0000-0000-000081660000}"/>
    <cellStyle name="Normal 2 4 6 7 10 2" xfId="26429" xr:uid="{00000000-0005-0000-0000-000082660000}"/>
    <cellStyle name="Normal 2 4 6 7 11" xfId="26430" xr:uid="{00000000-0005-0000-0000-000083660000}"/>
    <cellStyle name="Normal 2 4 6 7 2" xfId="26431" xr:uid="{00000000-0005-0000-0000-000084660000}"/>
    <cellStyle name="Normal 2 4 6 7 2 2" xfId="26432" xr:uid="{00000000-0005-0000-0000-000085660000}"/>
    <cellStyle name="Normal 2 4 6 7 3" xfId="26433" xr:uid="{00000000-0005-0000-0000-000086660000}"/>
    <cellStyle name="Normal 2 4 6 7 3 2" xfId="26434" xr:uid="{00000000-0005-0000-0000-000087660000}"/>
    <cellStyle name="Normal 2 4 6 7 4" xfId="26435" xr:uid="{00000000-0005-0000-0000-000088660000}"/>
    <cellStyle name="Normal 2 4 6 7 4 2" xfId="26436" xr:uid="{00000000-0005-0000-0000-000089660000}"/>
    <cellStyle name="Normal 2 4 6 7 5" xfId="26437" xr:uid="{00000000-0005-0000-0000-00008A660000}"/>
    <cellStyle name="Normal 2 4 6 7 5 2" xfId="26438" xr:uid="{00000000-0005-0000-0000-00008B660000}"/>
    <cellStyle name="Normal 2 4 6 7 6" xfId="26439" xr:uid="{00000000-0005-0000-0000-00008C660000}"/>
    <cellStyle name="Normal 2 4 6 7 6 2" xfId="26440" xr:uid="{00000000-0005-0000-0000-00008D660000}"/>
    <cellStyle name="Normal 2 4 6 7 7" xfId="26441" xr:uid="{00000000-0005-0000-0000-00008E660000}"/>
    <cellStyle name="Normal 2 4 6 7 7 2" xfId="26442" xr:uid="{00000000-0005-0000-0000-00008F660000}"/>
    <cellStyle name="Normal 2 4 6 7 8" xfId="26443" xr:uid="{00000000-0005-0000-0000-000090660000}"/>
    <cellStyle name="Normal 2 4 6 7 8 2" xfId="26444" xr:uid="{00000000-0005-0000-0000-000091660000}"/>
    <cellStyle name="Normal 2 4 6 7 9" xfId="26445" xr:uid="{00000000-0005-0000-0000-000092660000}"/>
    <cellStyle name="Normal 2 4 6 7 9 2" xfId="26446" xr:uid="{00000000-0005-0000-0000-000093660000}"/>
    <cellStyle name="Normal 2 4 6 8" xfId="26447" xr:uid="{00000000-0005-0000-0000-000094660000}"/>
    <cellStyle name="Normal 2 4 6 8 2" xfId="26448" xr:uid="{00000000-0005-0000-0000-000095660000}"/>
    <cellStyle name="Normal 2 4 6 9" xfId="26449" xr:uid="{00000000-0005-0000-0000-000096660000}"/>
    <cellStyle name="Normal 2 4 6 9 2" xfId="26450" xr:uid="{00000000-0005-0000-0000-000097660000}"/>
    <cellStyle name="Normal 2 4 7" xfId="830" xr:uid="{00000000-0005-0000-0000-000098660000}"/>
    <cellStyle name="Normal 2 4 7 10" xfId="26451" xr:uid="{00000000-0005-0000-0000-000099660000}"/>
    <cellStyle name="Normal 2 4 7 10 2" xfId="26452" xr:uid="{00000000-0005-0000-0000-00009A660000}"/>
    <cellStyle name="Normal 2 4 7 11" xfId="26453" xr:uid="{00000000-0005-0000-0000-00009B660000}"/>
    <cellStyle name="Normal 2 4 7 11 2" xfId="26454" xr:uid="{00000000-0005-0000-0000-00009C660000}"/>
    <cellStyle name="Normal 2 4 7 12" xfId="26455" xr:uid="{00000000-0005-0000-0000-00009D660000}"/>
    <cellStyle name="Normal 2 4 7 12 2" xfId="26456" xr:uid="{00000000-0005-0000-0000-00009E660000}"/>
    <cellStyle name="Normal 2 4 7 13" xfId="26457" xr:uid="{00000000-0005-0000-0000-00009F660000}"/>
    <cellStyle name="Normal 2 4 7 2" xfId="26458" xr:uid="{00000000-0005-0000-0000-0000A0660000}"/>
    <cellStyle name="Normal 2 4 7 2 10" xfId="26459" xr:uid="{00000000-0005-0000-0000-0000A1660000}"/>
    <cellStyle name="Normal 2 4 7 2 10 2" xfId="26460" xr:uid="{00000000-0005-0000-0000-0000A2660000}"/>
    <cellStyle name="Normal 2 4 7 2 11" xfId="26461" xr:uid="{00000000-0005-0000-0000-0000A3660000}"/>
    <cellStyle name="Normal 2 4 7 2 11 2" xfId="26462" xr:uid="{00000000-0005-0000-0000-0000A4660000}"/>
    <cellStyle name="Normal 2 4 7 2 12" xfId="26463" xr:uid="{00000000-0005-0000-0000-0000A5660000}"/>
    <cellStyle name="Normal 2 4 7 2 2" xfId="26464" xr:uid="{00000000-0005-0000-0000-0000A6660000}"/>
    <cellStyle name="Normal 2 4 7 2 2 10" xfId="26465" xr:uid="{00000000-0005-0000-0000-0000A7660000}"/>
    <cellStyle name="Normal 2 4 7 2 2 10 2" xfId="26466" xr:uid="{00000000-0005-0000-0000-0000A8660000}"/>
    <cellStyle name="Normal 2 4 7 2 2 11" xfId="26467" xr:uid="{00000000-0005-0000-0000-0000A9660000}"/>
    <cellStyle name="Normal 2 4 7 2 2 2" xfId="26468" xr:uid="{00000000-0005-0000-0000-0000AA660000}"/>
    <cellStyle name="Normal 2 4 7 2 2 2 2" xfId="26469" xr:uid="{00000000-0005-0000-0000-0000AB660000}"/>
    <cellStyle name="Normal 2 4 7 2 2 3" xfId="26470" xr:uid="{00000000-0005-0000-0000-0000AC660000}"/>
    <cellStyle name="Normal 2 4 7 2 2 3 2" xfId="26471" xr:uid="{00000000-0005-0000-0000-0000AD660000}"/>
    <cellStyle name="Normal 2 4 7 2 2 4" xfId="26472" xr:uid="{00000000-0005-0000-0000-0000AE660000}"/>
    <cellStyle name="Normal 2 4 7 2 2 4 2" xfId="26473" xr:uid="{00000000-0005-0000-0000-0000AF660000}"/>
    <cellStyle name="Normal 2 4 7 2 2 5" xfId="26474" xr:uid="{00000000-0005-0000-0000-0000B0660000}"/>
    <cellStyle name="Normal 2 4 7 2 2 5 2" xfId="26475" xr:uid="{00000000-0005-0000-0000-0000B1660000}"/>
    <cellStyle name="Normal 2 4 7 2 2 6" xfId="26476" xr:uid="{00000000-0005-0000-0000-0000B2660000}"/>
    <cellStyle name="Normal 2 4 7 2 2 6 2" xfId="26477" xr:uid="{00000000-0005-0000-0000-0000B3660000}"/>
    <cellStyle name="Normal 2 4 7 2 2 7" xfId="26478" xr:uid="{00000000-0005-0000-0000-0000B4660000}"/>
    <cellStyle name="Normal 2 4 7 2 2 7 2" xfId="26479" xr:uid="{00000000-0005-0000-0000-0000B5660000}"/>
    <cellStyle name="Normal 2 4 7 2 2 8" xfId="26480" xr:uid="{00000000-0005-0000-0000-0000B6660000}"/>
    <cellStyle name="Normal 2 4 7 2 2 8 2" xfId="26481" xr:uid="{00000000-0005-0000-0000-0000B7660000}"/>
    <cellStyle name="Normal 2 4 7 2 2 9" xfId="26482" xr:uid="{00000000-0005-0000-0000-0000B8660000}"/>
    <cellStyle name="Normal 2 4 7 2 2 9 2" xfId="26483" xr:uid="{00000000-0005-0000-0000-0000B9660000}"/>
    <cellStyle name="Normal 2 4 7 2 3" xfId="26484" xr:uid="{00000000-0005-0000-0000-0000BA660000}"/>
    <cellStyle name="Normal 2 4 7 2 3 2" xfId="26485" xr:uid="{00000000-0005-0000-0000-0000BB660000}"/>
    <cellStyle name="Normal 2 4 7 2 4" xfId="26486" xr:uid="{00000000-0005-0000-0000-0000BC660000}"/>
    <cellStyle name="Normal 2 4 7 2 4 2" xfId="26487" xr:uid="{00000000-0005-0000-0000-0000BD660000}"/>
    <cellStyle name="Normal 2 4 7 2 5" xfId="26488" xr:uid="{00000000-0005-0000-0000-0000BE660000}"/>
    <cellStyle name="Normal 2 4 7 2 5 2" xfId="26489" xr:uid="{00000000-0005-0000-0000-0000BF660000}"/>
    <cellStyle name="Normal 2 4 7 2 6" xfId="26490" xr:uid="{00000000-0005-0000-0000-0000C0660000}"/>
    <cellStyle name="Normal 2 4 7 2 6 2" xfId="26491" xr:uid="{00000000-0005-0000-0000-0000C1660000}"/>
    <cellStyle name="Normal 2 4 7 2 7" xfId="26492" xr:uid="{00000000-0005-0000-0000-0000C2660000}"/>
    <cellStyle name="Normal 2 4 7 2 7 2" xfId="26493" xr:uid="{00000000-0005-0000-0000-0000C3660000}"/>
    <cellStyle name="Normal 2 4 7 2 8" xfId="26494" xr:uid="{00000000-0005-0000-0000-0000C4660000}"/>
    <cellStyle name="Normal 2 4 7 2 8 2" xfId="26495" xr:uid="{00000000-0005-0000-0000-0000C5660000}"/>
    <cellStyle name="Normal 2 4 7 2 9" xfId="26496" xr:uid="{00000000-0005-0000-0000-0000C6660000}"/>
    <cellStyle name="Normal 2 4 7 2 9 2" xfId="26497" xr:uid="{00000000-0005-0000-0000-0000C7660000}"/>
    <cellStyle name="Normal 2 4 7 3" xfId="26498" xr:uid="{00000000-0005-0000-0000-0000C8660000}"/>
    <cellStyle name="Normal 2 4 7 3 10" xfId="26499" xr:uid="{00000000-0005-0000-0000-0000C9660000}"/>
    <cellStyle name="Normal 2 4 7 3 10 2" xfId="26500" xr:uid="{00000000-0005-0000-0000-0000CA660000}"/>
    <cellStyle name="Normal 2 4 7 3 11" xfId="26501" xr:uid="{00000000-0005-0000-0000-0000CB660000}"/>
    <cellStyle name="Normal 2 4 7 3 2" xfId="26502" xr:uid="{00000000-0005-0000-0000-0000CC660000}"/>
    <cellStyle name="Normal 2 4 7 3 2 2" xfId="26503" xr:uid="{00000000-0005-0000-0000-0000CD660000}"/>
    <cellStyle name="Normal 2 4 7 3 3" xfId="26504" xr:uid="{00000000-0005-0000-0000-0000CE660000}"/>
    <cellStyle name="Normal 2 4 7 3 3 2" xfId="26505" xr:uid="{00000000-0005-0000-0000-0000CF660000}"/>
    <cellStyle name="Normal 2 4 7 3 4" xfId="26506" xr:uid="{00000000-0005-0000-0000-0000D0660000}"/>
    <cellStyle name="Normal 2 4 7 3 4 2" xfId="26507" xr:uid="{00000000-0005-0000-0000-0000D1660000}"/>
    <cellStyle name="Normal 2 4 7 3 5" xfId="26508" xr:uid="{00000000-0005-0000-0000-0000D2660000}"/>
    <cellStyle name="Normal 2 4 7 3 5 2" xfId="26509" xr:uid="{00000000-0005-0000-0000-0000D3660000}"/>
    <cellStyle name="Normal 2 4 7 3 6" xfId="26510" xr:uid="{00000000-0005-0000-0000-0000D4660000}"/>
    <cellStyle name="Normal 2 4 7 3 6 2" xfId="26511" xr:uid="{00000000-0005-0000-0000-0000D5660000}"/>
    <cellStyle name="Normal 2 4 7 3 7" xfId="26512" xr:uid="{00000000-0005-0000-0000-0000D6660000}"/>
    <cellStyle name="Normal 2 4 7 3 7 2" xfId="26513" xr:uid="{00000000-0005-0000-0000-0000D7660000}"/>
    <cellStyle name="Normal 2 4 7 3 8" xfId="26514" xr:uid="{00000000-0005-0000-0000-0000D8660000}"/>
    <cellStyle name="Normal 2 4 7 3 8 2" xfId="26515" xr:uid="{00000000-0005-0000-0000-0000D9660000}"/>
    <cellStyle name="Normal 2 4 7 3 9" xfId="26516" xr:uid="{00000000-0005-0000-0000-0000DA660000}"/>
    <cellStyle name="Normal 2 4 7 3 9 2" xfId="26517" xr:uid="{00000000-0005-0000-0000-0000DB660000}"/>
    <cellStyle name="Normal 2 4 7 4" xfId="26518" xr:uid="{00000000-0005-0000-0000-0000DC660000}"/>
    <cellStyle name="Normal 2 4 7 4 2" xfId="26519" xr:uid="{00000000-0005-0000-0000-0000DD660000}"/>
    <cellStyle name="Normal 2 4 7 5" xfId="26520" xr:uid="{00000000-0005-0000-0000-0000DE660000}"/>
    <cellStyle name="Normal 2 4 7 5 2" xfId="26521" xr:uid="{00000000-0005-0000-0000-0000DF660000}"/>
    <cellStyle name="Normal 2 4 7 6" xfId="26522" xr:uid="{00000000-0005-0000-0000-0000E0660000}"/>
    <cellStyle name="Normal 2 4 7 6 2" xfId="26523" xr:uid="{00000000-0005-0000-0000-0000E1660000}"/>
    <cellStyle name="Normal 2 4 7 7" xfId="26524" xr:uid="{00000000-0005-0000-0000-0000E2660000}"/>
    <cellStyle name="Normal 2 4 7 7 2" xfId="26525" xr:uid="{00000000-0005-0000-0000-0000E3660000}"/>
    <cellStyle name="Normal 2 4 7 8" xfId="26526" xr:uid="{00000000-0005-0000-0000-0000E4660000}"/>
    <cellStyle name="Normal 2 4 7 8 2" xfId="26527" xr:uid="{00000000-0005-0000-0000-0000E5660000}"/>
    <cellStyle name="Normal 2 4 7 9" xfId="26528" xr:uid="{00000000-0005-0000-0000-0000E6660000}"/>
    <cellStyle name="Normal 2 4 7 9 2" xfId="26529" xr:uid="{00000000-0005-0000-0000-0000E7660000}"/>
    <cellStyle name="Normal 2 4 8" xfId="831" xr:uid="{00000000-0005-0000-0000-0000E8660000}"/>
    <cellStyle name="Normal 2 4 8 10" xfId="26530" xr:uid="{00000000-0005-0000-0000-0000E9660000}"/>
    <cellStyle name="Normal 2 4 8 10 2" xfId="26531" xr:uid="{00000000-0005-0000-0000-0000EA660000}"/>
    <cellStyle name="Normal 2 4 8 11" xfId="26532" xr:uid="{00000000-0005-0000-0000-0000EB660000}"/>
    <cellStyle name="Normal 2 4 8 11 2" xfId="26533" xr:uid="{00000000-0005-0000-0000-0000EC660000}"/>
    <cellStyle name="Normal 2 4 8 12" xfId="26534" xr:uid="{00000000-0005-0000-0000-0000ED660000}"/>
    <cellStyle name="Normal 2 4 8 12 2" xfId="26535" xr:uid="{00000000-0005-0000-0000-0000EE660000}"/>
    <cellStyle name="Normal 2 4 8 13" xfId="26536" xr:uid="{00000000-0005-0000-0000-0000EF660000}"/>
    <cellStyle name="Normal 2 4 8 2" xfId="26537" xr:uid="{00000000-0005-0000-0000-0000F0660000}"/>
    <cellStyle name="Normal 2 4 8 2 10" xfId="26538" xr:uid="{00000000-0005-0000-0000-0000F1660000}"/>
    <cellStyle name="Normal 2 4 8 2 10 2" xfId="26539" xr:uid="{00000000-0005-0000-0000-0000F2660000}"/>
    <cellStyle name="Normal 2 4 8 2 11" xfId="26540" xr:uid="{00000000-0005-0000-0000-0000F3660000}"/>
    <cellStyle name="Normal 2 4 8 2 11 2" xfId="26541" xr:uid="{00000000-0005-0000-0000-0000F4660000}"/>
    <cellStyle name="Normal 2 4 8 2 12" xfId="26542" xr:uid="{00000000-0005-0000-0000-0000F5660000}"/>
    <cellStyle name="Normal 2 4 8 2 2" xfId="26543" xr:uid="{00000000-0005-0000-0000-0000F6660000}"/>
    <cellStyle name="Normal 2 4 8 2 2 10" xfId="26544" xr:uid="{00000000-0005-0000-0000-0000F7660000}"/>
    <cellStyle name="Normal 2 4 8 2 2 10 2" xfId="26545" xr:uid="{00000000-0005-0000-0000-0000F8660000}"/>
    <cellStyle name="Normal 2 4 8 2 2 11" xfId="26546" xr:uid="{00000000-0005-0000-0000-0000F9660000}"/>
    <cellStyle name="Normal 2 4 8 2 2 2" xfId="26547" xr:uid="{00000000-0005-0000-0000-0000FA660000}"/>
    <cellStyle name="Normal 2 4 8 2 2 2 2" xfId="26548" xr:uid="{00000000-0005-0000-0000-0000FB660000}"/>
    <cellStyle name="Normal 2 4 8 2 2 3" xfId="26549" xr:uid="{00000000-0005-0000-0000-0000FC660000}"/>
    <cellStyle name="Normal 2 4 8 2 2 3 2" xfId="26550" xr:uid="{00000000-0005-0000-0000-0000FD660000}"/>
    <cellStyle name="Normal 2 4 8 2 2 4" xfId="26551" xr:uid="{00000000-0005-0000-0000-0000FE660000}"/>
    <cellStyle name="Normal 2 4 8 2 2 4 2" xfId="26552" xr:uid="{00000000-0005-0000-0000-0000FF660000}"/>
    <cellStyle name="Normal 2 4 8 2 2 5" xfId="26553" xr:uid="{00000000-0005-0000-0000-000000670000}"/>
    <cellStyle name="Normal 2 4 8 2 2 5 2" xfId="26554" xr:uid="{00000000-0005-0000-0000-000001670000}"/>
    <cellStyle name="Normal 2 4 8 2 2 6" xfId="26555" xr:uid="{00000000-0005-0000-0000-000002670000}"/>
    <cellStyle name="Normal 2 4 8 2 2 6 2" xfId="26556" xr:uid="{00000000-0005-0000-0000-000003670000}"/>
    <cellStyle name="Normal 2 4 8 2 2 7" xfId="26557" xr:uid="{00000000-0005-0000-0000-000004670000}"/>
    <cellStyle name="Normal 2 4 8 2 2 7 2" xfId="26558" xr:uid="{00000000-0005-0000-0000-000005670000}"/>
    <cellStyle name="Normal 2 4 8 2 2 8" xfId="26559" xr:uid="{00000000-0005-0000-0000-000006670000}"/>
    <cellStyle name="Normal 2 4 8 2 2 8 2" xfId="26560" xr:uid="{00000000-0005-0000-0000-000007670000}"/>
    <cellStyle name="Normal 2 4 8 2 2 9" xfId="26561" xr:uid="{00000000-0005-0000-0000-000008670000}"/>
    <cellStyle name="Normal 2 4 8 2 2 9 2" xfId="26562" xr:uid="{00000000-0005-0000-0000-000009670000}"/>
    <cellStyle name="Normal 2 4 8 2 3" xfId="26563" xr:uid="{00000000-0005-0000-0000-00000A670000}"/>
    <cellStyle name="Normal 2 4 8 2 3 2" xfId="26564" xr:uid="{00000000-0005-0000-0000-00000B670000}"/>
    <cellStyle name="Normal 2 4 8 2 4" xfId="26565" xr:uid="{00000000-0005-0000-0000-00000C670000}"/>
    <cellStyle name="Normal 2 4 8 2 4 2" xfId="26566" xr:uid="{00000000-0005-0000-0000-00000D670000}"/>
    <cellStyle name="Normal 2 4 8 2 5" xfId="26567" xr:uid="{00000000-0005-0000-0000-00000E670000}"/>
    <cellStyle name="Normal 2 4 8 2 5 2" xfId="26568" xr:uid="{00000000-0005-0000-0000-00000F670000}"/>
    <cellStyle name="Normal 2 4 8 2 6" xfId="26569" xr:uid="{00000000-0005-0000-0000-000010670000}"/>
    <cellStyle name="Normal 2 4 8 2 6 2" xfId="26570" xr:uid="{00000000-0005-0000-0000-000011670000}"/>
    <cellStyle name="Normal 2 4 8 2 7" xfId="26571" xr:uid="{00000000-0005-0000-0000-000012670000}"/>
    <cellStyle name="Normal 2 4 8 2 7 2" xfId="26572" xr:uid="{00000000-0005-0000-0000-000013670000}"/>
    <cellStyle name="Normal 2 4 8 2 8" xfId="26573" xr:uid="{00000000-0005-0000-0000-000014670000}"/>
    <cellStyle name="Normal 2 4 8 2 8 2" xfId="26574" xr:uid="{00000000-0005-0000-0000-000015670000}"/>
    <cellStyle name="Normal 2 4 8 2 9" xfId="26575" xr:uid="{00000000-0005-0000-0000-000016670000}"/>
    <cellStyle name="Normal 2 4 8 2 9 2" xfId="26576" xr:uid="{00000000-0005-0000-0000-000017670000}"/>
    <cellStyle name="Normal 2 4 8 3" xfId="26577" xr:uid="{00000000-0005-0000-0000-000018670000}"/>
    <cellStyle name="Normal 2 4 8 3 10" xfId="26578" xr:uid="{00000000-0005-0000-0000-000019670000}"/>
    <cellStyle name="Normal 2 4 8 3 10 2" xfId="26579" xr:uid="{00000000-0005-0000-0000-00001A670000}"/>
    <cellStyle name="Normal 2 4 8 3 11" xfId="26580" xr:uid="{00000000-0005-0000-0000-00001B670000}"/>
    <cellStyle name="Normal 2 4 8 3 2" xfId="26581" xr:uid="{00000000-0005-0000-0000-00001C670000}"/>
    <cellStyle name="Normal 2 4 8 3 2 2" xfId="26582" xr:uid="{00000000-0005-0000-0000-00001D670000}"/>
    <cellStyle name="Normal 2 4 8 3 3" xfId="26583" xr:uid="{00000000-0005-0000-0000-00001E670000}"/>
    <cellStyle name="Normal 2 4 8 3 3 2" xfId="26584" xr:uid="{00000000-0005-0000-0000-00001F670000}"/>
    <cellStyle name="Normal 2 4 8 3 4" xfId="26585" xr:uid="{00000000-0005-0000-0000-000020670000}"/>
    <cellStyle name="Normal 2 4 8 3 4 2" xfId="26586" xr:uid="{00000000-0005-0000-0000-000021670000}"/>
    <cellStyle name="Normal 2 4 8 3 5" xfId="26587" xr:uid="{00000000-0005-0000-0000-000022670000}"/>
    <cellStyle name="Normal 2 4 8 3 5 2" xfId="26588" xr:uid="{00000000-0005-0000-0000-000023670000}"/>
    <cellStyle name="Normal 2 4 8 3 6" xfId="26589" xr:uid="{00000000-0005-0000-0000-000024670000}"/>
    <cellStyle name="Normal 2 4 8 3 6 2" xfId="26590" xr:uid="{00000000-0005-0000-0000-000025670000}"/>
    <cellStyle name="Normal 2 4 8 3 7" xfId="26591" xr:uid="{00000000-0005-0000-0000-000026670000}"/>
    <cellStyle name="Normal 2 4 8 3 7 2" xfId="26592" xr:uid="{00000000-0005-0000-0000-000027670000}"/>
    <cellStyle name="Normal 2 4 8 3 8" xfId="26593" xr:uid="{00000000-0005-0000-0000-000028670000}"/>
    <cellStyle name="Normal 2 4 8 3 8 2" xfId="26594" xr:uid="{00000000-0005-0000-0000-000029670000}"/>
    <cellStyle name="Normal 2 4 8 3 9" xfId="26595" xr:uid="{00000000-0005-0000-0000-00002A670000}"/>
    <cellStyle name="Normal 2 4 8 3 9 2" xfId="26596" xr:uid="{00000000-0005-0000-0000-00002B670000}"/>
    <cellStyle name="Normal 2 4 8 4" xfId="26597" xr:uid="{00000000-0005-0000-0000-00002C670000}"/>
    <cellStyle name="Normal 2 4 8 4 2" xfId="26598" xr:uid="{00000000-0005-0000-0000-00002D670000}"/>
    <cellStyle name="Normal 2 4 8 5" xfId="26599" xr:uid="{00000000-0005-0000-0000-00002E670000}"/>
    <cellStyle name="Normal 2 4 8 5 2" xfId="26600" xr:uid="{00000000-0005-0000-0000-00002F670000}"/>
    <cellStyle name="Normal 2 4 8 6" xfId="26601" xr:uid="{00000000-0005-0000-0000-000030670000}"/>
    <cellStyle name="Normal 2 4 8 6 2" xfId="26602" xr:uid="{00000000-0005-0000-0000-000031670000}"/>
    <cellStyle name="Normal 2 4 8 7" xfId="26603" xr:uid="{00000000-0005-0000-0000-000032670000}"/>
    <cellStyle name="Normal 2 4 8 7 2" xfId="26604" xr:uid="{00000000-0005-0000-0000-000033670000}"/>
    <cellStyle name="Normal 2 4 8 8" xfId="26605" xr:uid="{00000000-0005-0000-0000-000034670000}"/>
    <cellStyle name="Normal 2 4 8 8 2" xfId="26606" xr:uid="{00000000-0005-0000-0000-000035670000}"/>
    <cellStyle name="Normal 2 4 8 9" xfId="26607" xr:uid="{00000000-0005-0000-0000-000036670000}"/>
    <cellStyle name="Normal 2 4 8 9 2" xfId="26608" xr:uid="{00000000-0005-0000-0000-000037670000}"/>
    <cellStyle name="Normal 2 4 9" xfId="832" xr:uid="{00000000-0005-0000-0000-000038670000}"/>
    <cellStyle name="Normal 2 4 9 10" xfId="26609" xr:uid="{00000000-0005-0000-0000-000039670000}"/>
    <cellStyle name="Normal 2 4 9 10 2" xfId="26610" xr:uid="{00000000-0005-0000-0000-00003A670000}"/>
    <cellStyle name="Normal 2 4 9 11" xfId="26611" xr:uid="{00000000-0005-0000-0000-00003B670000}"/>
    <cellStyle name="Normal 2 4 9 11 2" xfId="26612" xr:uid="{00000000-0005-0000-0000-00003C670000}"/>
    <cellStyle name="Normal 2 4 9 12" xfId="26613" xr:uid="{00000000-0005-0000-0000-00003D670000}"/>
    <cellStyle name="Normal 2 4 9 12 2" xfId="26614" xr:uid="{00000000-0005-0000-0000-00003E670000}"/>
    <cellStyle name="Normal 2 4 9 13" xfId="26615" xr:uid="{00000000-0005-0000-0000-00003F670000}"/>
    <cellStyle name="Normal 2 4 9 2" xfId="26616" xr:uid="{00000000-0005-0000-0000-000040670000}"/>
    <cellStyle name="Normal 2 4 9 2 10" xfId="26617" xr:uid="{00000000-0005-0000-0000-000041670000}"/>
    <cellStyle name="Normal 2 4 9 2 10 2" xfId="26618" xr:uid="{00000000-0005-0000-0000-000042670000}"/>
    <cellStyle name="Normal 2 4 9 2 11" xfId="26619" xr:uid="{00000000-0005-0000-0000-000043670000}"/>
    <cellStyle name="Normal 2 4 9 2 11 2" xfId="26620" xr:uid="{00000000-0005-0000-0000-000044670000}"/>
    <cellStyle name="Normal 2 4 9 2 12" xfId="26621" xr:uid="{00000000-0005-0000-0000-000045670000}"/>
    <cellStyle name="Normal 2 4 9 2 2" xfId="26622" xr:uid="{00000000-0005-0000-0000-000046670000}"/>
    <cellStyle name="Normal 2 4 9 2 2 10" xfId="26623" xr:uid="{00000000-0005-0000-0000-000047670000}"/>
    <cellStyle name="Normal 2 4 9 2 2 10 2" xfId="26624" xr:uid="{00000000-0005-0000-0000-000048670000}"/>
    <cellStyle name="Normal 2 4 9 2 2 11" xfId="26625" xr:uid="{00000000-0005-0000-0000-000049670000}"/>
    <cellStyle name="Normal 2 4 9 2 2 2" xfId="26626" xr:uid="{00000000-0005-0000-0000-00004A670000}"/>
    <cellStyle name="Normal 2 4 9 2 2 2 2" xfId="26627" xr:uid="{00000000-0005-0000-0000-00004B670000}"/>
    <cellStyle name="Normal 2 4 9 2 2 3" xfId="26628" xr:uid="{00000000-0005-0000-0000-00004C670000}"/>
    <cellStyle name="Normal 2 4 9 2 2 3 2" xfId="26629" xr:uid="{00000000-0005-0000-0000-00004D670000}"/>
    <cellStyle name="Normal 2 4 9 2 2 4" xfId="26630" xr:uid="{00000000-0005-0000-0000-00004E670000}"/>
    <cellStyle name="Normal 2 4 9 2 2 4 2" xfId="26631" xr:uid="{00000000-0005-0000-0000-00004F670000}"/>
    <cellStyle name="Normal 2 4 9 2 2 5" xfId="26632" xr:uid="{00000000-0005-0000-0000-000050670000}"/>
    <cellStyle name="Normal 2 4 9 2 2 5 2" xfId="26633" xr:uid="{00000000-0005-0000-0000-000051670000}"/>
    <cellStyle name="Normal 2 4 9 2 2 6" xfId="26634" xr:uid="{00000000-0005-0000-0000-000052670000}"/>
    <cellStyle name="Normal 2 4 9 2 2 6 2" xfId="26635" xr:uid="{00000000-0005-0000-0000-000053670000}"/>
    <cellStyle name="Normal 2 4 9 2 2 7" xfId="26636" xr:uid="{00000000-0005-0000-0000-000054670000}"/>
    <cellStyle name="Normal 2 4 9 2 2 7 2" xfId="26637" xr:uid="{00000000-0005-0000-0000-000055670000}"/>
    <cellStyle name="Normal 2 4 9 2 2 8" xfId="26638" xr:uid="{00000000-0005-0000-0000-000056670000}"/>
    <cellStyle name="Normal 2 4 9 2 2 8 2" xfId="26639" xr:uid="{00000000-0005-0000-0000-000057670000}"/>
    <cellStyle name="Normal 2 4 9 2 2 9" xfId="26640" xr:uid="{00000000-0005-0000-0000-000058670000}"/>
    <cellStyle name="Normal 2 4 9 2 2 9 2" xfId="26641" xr:uid="{00000000-0005-0000-0000-000059670000}"/>
    <cellStyle name="Normal 2 4 9 2 3" xfId="26642" xr:uid="{00000000-0005-0000-0000-00005A670000}"/>
    <cellStyle name="Normal 2 4 9 2 3 2" xfId="26643" xr:uid="{00000000-0005-0000-0000-00005B670000}"/>
    <cellStyle name="Normal 2 4 9 2 4" xfId="26644" xr:uid="{00000000-0005-0000-0000-00005C670000}"/>
    <cellStyle name="Normal 2 4 9 2 4 2" xfId="26645" xr:uid="{00000000-0005-0000-0000-00005D670000}"/>
    <cellStyle name="Normal 2 4 9 2 5" xfId="26646" xr:uid="{00000000-0005-0000-0000-00005E670000}"/>
    <cellStyle name="Normal 2 4 9 2 5 2" xfId="26647" xr:uid="{00000000-0005-0000-0000-00005F670000}"/>
    <cellStyle name="Normal 2 4 9 2 6" xfId="26648" xr:uid="{00000000-0005-0000-0000-000060670000}"/>
    <cellStyle name="Normal 2 4 9 2 6 2" xfId="26649" xr:uid="{00000000-0005-0000-0000-000061670000}"/>
    <cellStyle name="Normal 2 4 9 2 7" xfId="26650" xr:uid="{00000000-0005-0000-0000-000062670000}"/>
    <cellStyle name="Normal 2 4 9 2 7 2" xfId="26651" xr:uid="{00000000-0005-0000-0000-000063670000}"/>
    <cellStyle name="Normal 2 4 9 2 8" xfId="26652" xr:uid="{00000000-0005-0000-0000-000064670000}"/>
    <cellStyle name="Normal 2 4 9 2 8 2" xfId="26653" xr:uid="{00000000-0005-0000-0000-000065670000}"/>
    <cellStyle name="Normal 2 4 9 2 9" xfId="26654" xr:uid="{00000000-0005-0000-0000-000066670000}"/>
    <cellStyle name="Normal 2 4 9 2 9 2" xfId="26655" xr:uid="{00000000-0005-0000-0000-000067670000}"/>
    <cellStyle name="Normal 2 4 9 3" xfId="26656" xr:uid="{00000000-0005-0000-0000-000068670000}"/>
    <cellStyle name="Normal 2 4 9 3 10" xfId="26657" xr:uid="{00000000-0005-0000-0000-000069670000}"/>
    <cellStyle name="Normal 2 4 9 3 10 2" xfId="26658" xr:uid="{00000000-0005-0000-0000-00006A670000}"/>
    <cellStyle name="Normal 2 4 9 3 11" xfId="26659" xr:uid="{00000000-0005-0000-0000-00006B670000}"/>
    <cellStyle name="Normal 2 4 9 3 2" xfId="26660" xr:uid="{00000000-0005-0000-0000-00006C670000}"/>
    <cellStyle name="Normal 2 4 9 3 2 2" xfId="26661" xr:uid="{00000000-0005-0000-0000-00006D670000}"/>
    <cellStyle name="Normal 2 4 9 3 3" xfId="26662" xr:uid="{00000000-0005-0000-0000-00006E670000}"/>
    <cellStyle name="Normal 2 4 9 3 3 2" xfId="26663" xr:uid="{00000000-0005-0000-0000-00006F670000}"/>
    <cellStyle name="Normal 2 4 9 3 4" xfId="26664" xr:uid="{00000000-0005-0000-0000-000070670000}"/>
    <cellStyle name="Normal 2 4 9 3 4 2" xfId="26665" xr:uid="{00000000-0005-0000-0000-000071670000}"/>
    <cellStyle name="Normal 2 4 9 3 5" xfId="26666" xr:uid="{00000000-0005-0000-0000-000072670000}"/>
    <cellStyle name="Normal 2 4 9 3 5 2" xfId="26667" xr:uid="{00000000-0005-0000-0000-000073670000}"/>
    <cellStyle name="Normal 2 4 9 3 6" xfId="26668" xr:uid="{00000000-0005-0000-0000-000074670000}"/>
    <cellStyle name="Normal 2 4 9 3 6 2" xfId="26669" xr:uid="{00000000-0005-0000-0000-000075670000}"/>
    <cellStyle name="Normal 2 4 9 3 7" xfId="26670" xr:uid="{00000000-0005-0000-0000-000076670000}"/>
    <cellStyle name="Normal 2 4 9 3 7 2" xfId="26671" xr:uid="{00000000-0005-0000-0000-000077670000}"/>
    <cellStyle name="Normal 2 4 9 3 8" xfId="26672" xr:uid="{00000000-0005-0000-0000-000078670000}"/>
    <cellStyle name="Normal 2 4 9 3 8 2" xfId="26673" xr:uid="{00000000-0005-0000-0000-000079670000}"/>
    <cellStyle name="Normal 2 4 9 3 9" xfId="26674" xr:uid="{00000000-0005-0000-0000-00007A670000}"/>
    <cellStyle name="Normal 2 4 9 3 9 2" xfId="26675" xr:uid="{00000000-0005-0000-0000-00007B670000}"/>
    <cellStyle name="Normal 2 4 9 4" xfId="26676" xr:uid="{00000000-0005-0000-0000-00007C670000}"/>
    <cellStyle name="Normal 2 4 9 4 2" xfId="26677" xr:uid="{00000000-0005-0000-0000-00007D670000}"/>
    <cellStyle name="Normal 2 4 9 5" xfId="26678" xr:uid="{00000000-0005-0000-0000-00007E670000}"/>
    <cellStyle name="Normal 2 4 9 5 2" xfId="26679" xr:uid="{00000000-0005-0000-0000-00007F670000}"/>
    <cellStyle name="Normal 2 4 9 6" xfId="26680" xr:uid="{00000000-0005-0000-0000-000080670000}"/>
    <cellStyle name="Normal 2 4 9 6 2" xfId="26681" xr:uid="{00000000-0005-0000-0000-000081670000}"/>
    <cellStyle name="Normal 2 4 9 7" xfId="26682" xr:uid="{00000000-0005-0000-0000-000082670000}"/>
    <cellStyle name="Normal 2 4 9 7 2" xfId="26683" xr:uid="{00000000-0005-0000-0000-000083670000}"/>
    <cellStyle name="Normal 2 4 9 8" xfId="26684" xr:uid="{00000000-0005-0000-0000-000084670000}"/>
    <cellStyle name="Normal 2 4 9 8 2" xfId="26685" xr:uid="{00000000-0005-0000-0000-000085670000}"/>
    <cellStyle name="Normal 2 4 9 9" xfId="26686" xr:uid="{00000000-0005-0000-0000-000086670000}"/>
    <cellStyle name="Normal 2 4 9 9 2" xfId="26687" xr:uid="{00000000-0005-0000-0000-000087670000}"/>
    <cellStyle name="Normal 2 5" xfId="833" xr:uid="{00000000-0005-0000-0000-000088670000}"/>
    <cellStyle name="Normal 2 5 2" xfId="26689" xr:uid="{00000000-0005-0000-0000-000089670000}"/>
    <cellStyle name="Normal 2 5 2 10" xfId="26690" xr:uid="{00000000-0005-0000-0000-00008A670000}"/>
    <cellStyle name="Normal 2 5 2 10 2" xfId="26691" xr:uid="{00000000-0005-0000-0000-00008B670000}"/>
    <cellStyle name="Normal 2 5 2 11" xfId="26692" xr:uid="{00000000-0005-0000-0000-00008C670000}"/>
    <cellStyle name="Normal 2 5 2 11 2" xfId="26693" xr:uid="{00000000-0005-0000-0000-00008D670000}"/>
    <cellStyle name="Normal 2 5 2 12" xfId="26694" xr:uid="{00000000-0005-0000-0000-00008E670000}"/>
    <cellStyle name="Normal 2 5 2 12 2" xfId="26695" xr:uid="{00000000-0005-0000-0000-00008F670000}"/>
    <cellStyle name="Normal 2 5 2 13" xfId="26696" xr:uid="{00000000-0005-0000-0000-000090670000}"/>
    <cellStyle name="Normal 2 5 2 2" xfId="26697" xr:uid="{00000000-0005-0000-0000-000091670000}"/>
    <cellStyle name="Normal 2 5 2 2 10" xfId="26698" xr:uid="{00000000-0005-0000-0000-000092670000}"/>
    <cellStyle name="Normal 2 5 2 2 10 2" xfId="26699" xr:uid="{00000000-0005-0000-0000-000093670000}"/>
    <cellStyle name="Normal 2 5 2 2 11" xfId="26700" xr:uid="{00000000-0005-0000-0000-000094670000}"/>
    <cellStyle name="Normal 2 5 2 2 11 2" xfId="26701" xr:uid="{00000000-0005-0000-0000-000095670000}"/>
    <cellStyle name="Normal 2 5 2 2 12" xfId="26702" xr:uid="{00000000-0005-0000-0000-000096670000}"/>
    <cellStyle name="Normal 2 5 2 2 2" xfId="26703" xr:uid="{00000000-0005-0000-0000-000097670000}"/>
    <cellStyle name="Normal 2 5 2 2 2 10" xfId="26704" xr:uid="{00000000-0005-0000-0000-000098670000}"/>
    <cellStyle name="Normal 2 5 2 2 2 10 2" xfId="26705" xr:uid="{00000000-0005-0000-0000-000099670000}"/>
    <cellStyle name="Normal 2 5 2 2 2 11" xfId="26706" xr:uid="{00000000-0005-0000-0000-00009A670000}"/>
    <cellStyle name="Normal 2 5 2 2 2 2" xfId="26707" xr:uid="{00000000-0005-0000-0000-00009B670000}"/>
    <cellStyle name="Normal 2 5 2 2 2 2 2" xfId="26708" xr:uid="{00000000-0005-0000-0000-00009C670000}"/>
    <cellStyle name="Normal 2 5 2 2 2 3" xfId="26709" xr:uid="{00000000-0005-0000-0000-00009D670000}"/>
    <cellStyle name="Normal 2 5 2 2 2 3 2" xfId="26710" xr:uid="{00000000-0005-0000-0000-00009E670000}"/>
    <cellStyle name="Normal 2 5 2 2 2 4" xfId="26711" xr:uid="{00000000-0005-0000-0000-00009F670000}"/>
    <cellStyle name="Normal 2 5 2 2 2 4 2" xfId="26712" xr:uid="{00000000-0005-0000-0000-0000A0670000}"/>
    <cellStyle name="Normal 2 5 2 2 2 5" xfId="26713" xr:uid="{00000000-0005-0000-0000-0000A1670000}"/>
    <cellStyle name="Normal 2 5 2 2 2 5 2" xfId="26714" xr:uid="{00000000-0005-0000-0000-0000A2670000}"/>
    <cellStyle name="Normal 2 5 2 2 2 6" xfId="26715" xr:uid="{00000000-0005-0000-0000-0000A3670000}"/>
    <cellStyle name="Normal 2 5 2 2 2 6 2" xfId="26716" xr:uid="{00000000-0005-0000-0000-0000A4670000}"/>
    <cellStyle name="Normal 2 5 2 2 2 7" xfId="26717" xr:uid="{00000000-0005-0000-0000-0000A5670000}"/>
    <cellStyle name="Normal 2 5 2 2 2 7 2" xfId="26718" xr:uid="{00000000-0005-0000-0000-0000A6670000}"/>
    <cellStyle name="Normal 2 5 2 2 2 8" xfId="26719" xr:uid="{00000000-0005-0000-0000-0000A7670000}"/>
    <cellStyle name="Normal 2 5 2 2 2 8 2" xfId="26720" xr:uid="{00000000-0005-0000-0000-0000A8670000}"/>
    <cellStyle name="Normal 2 5 2 2 2 9" xfId="26721" xr:uid="{00000000-0005-0000-0000-0000A9670000}"/>
    <cellStyle name="Normal 2 5 2 2 2 9 2" xfId="26722" xr:uid="{00000000-0005-0000-0000-0000AA670000}"/>
    <cellStyle name="Normal 2 5 2 2 3" xfId="26723" xr:uid="{00000000-0005-0000-0000-0000AB670000}"/>
    <cellStyle name="Normal 2 5 2 2 3 2" xfId="26724" xr:uid="{00000000-0005-0000-0000-0000AC670000}"/>
    <cellStyle name="Normal 2 5 2 2 4" xfId="26725" xr:uid="{00000000-0005-0000-0000-0000AD670000}"/>
    <cellStyle name="Normal 2 5 2 2 4 2" xfId="26726" xr:uid="{00000000-0005-0000-0000-0000AE670000}"/>
    <cellStyle name="Normal 2 5 2 2 5" xfId="26727" xr:uid="{00000000-0005-0000-0000-0000AF670000}"/>
    <cellStyle name="Normal 2 5 2 2 5 2" xfId="26728" xr:uid="{00000000-0005-0000-0000-0000B0670000}"/>
    <cellStyle name="Normal 2 5 2 2 6" xfId="26729" xr:uid="{00000000-0005-0000-0000-0000B1670000}"/>
    <cellStyle name="Normal 2 5 2 2 6 2" xfId="26730" xr:uid="{00000000-0005-0000-0000-0000B2670000}"/>
    <cellStyle name="Normal 2 5 2 2 7" xfId="26731" xr:uid="{00000000-0005-0000-0000-0000B3670000}"/>
    <cellStyle name="Normal 2 5 2 2 7 2" xfId="26732" xr:uid="{00000000-0005-0000-0000-0000B4670000}"/>
    <cellStyle name="Normal 2 5 2 2 8" xfId="26733" xr:uid="{00000000-0005-0000-0000-0000B5670000}"/>
    <cellStyle name="Normal 2 5 2 2 8 2" xfId="26734" xr:uid="{00000000-0005-0000-0000-0000B6670000}"/>
    <cellStyle name="Normal 2 5 2 2 9" xfId="26735" xr:uid="{00000000-0005-0000-0000-0000B7670000}"/>
    <cellStyle name="Normal 2 5 2 2 9 2" xfId="26736" xr:uid="{00000000-0005-0000-0000-0000B8670000}"/>
    <cellStyle name="Normal 2 5 2 3" xfId="26737" xr:uid="{00000000-0005-0000-0000-0000B9670000}"/>
    <cellStyle name="Normal 2 5 2 3 10" xfId="26738" xr:uid="{00000000-0005-0000-0000-0000BA670000}"/>
    <cellStyle name="Normal 2 5 2 3 10 2" xfId="26739" xr:uid="{00000000-0005-0000-0000-0000BB670000}"/>
    <cellStyle name="Normal 2 5 2 3 11" xfId="26740" xr:uid="{00000000-0005-0000-0000-0000BC670000}"/>
    <cellStyle name="Normal 2 5 2 3 2" xfId="26741" xr:uid="{00000000-0005-0000-0000-0000BD670000}"/>
    <cellStyle name="Normal 2 5 2 3 2 2" xfId="26742" xr:uid="{00000000-0005-0000-0000-0000BE670000}"/>
    <cellStyle name="Normal 2 5 2 3 3" xfId="26743" xr:uid="{00000000-0005-0000-0000-0000BF670000}"/>
    <cellStyle name="Normal 2 5 2 3 3 2" xfId="26744" xr:uid="{00000000-0005-0000-0000-0000C0670000}"/>
    <cellStyle name="Normal 2 5 2 3 4" xfId="26745" xr:uid="{00000000-0005-0000-0000-0000C1670000}"/>
    <cellStyle name="Normal 2 5 2 3 4 2" xfId="26746" xr:uid="{00000000-0005-0000-0000-0000C2670000}"/>
    <cellStyle name="Normal 2 5 2 3 5" xfId="26747" xr:uid="{00000000-0005-0000-0000-0000C3670000}"/>
    <cellStyle name="Normal 2 5 2 3 5 2" xfId="26748" xr:uid="{00000000-0005-0000-0000-0000C4670000}"/>
    <cellStyle name="Normal 2 5 2 3 6" xfId="26749" xr:uid="{00000000-0005-0000-0000-0000C5670000}"/>
    <cellStyle name="Normal 2 5 2 3 6 2" xfId="26750" xr:uid="{00000000-0005-0000-0000-0000C6670000}"/>
    <cellStyle name="Normal 2 5 2 3 7" xfId="26751" xr:uid="{00000000-0005-0000-0000-0000C7670000}"/>
    <cellStyle name="Normal 2 5 2 3 7 2" xfId="26752" xr:uid="{00000000-0005-0000-0000-0000C8670000}"/>
    <cellStyle name="Normal 2 5 2 3 8" xfId="26753" xr:uid="{00000000-0005-0000-0000-0000C9670000}"/>
    <cellStyle name="Normal 2 5 2 3 8 2" xfId="26754" xr:uid="{00000000-0005-0000-0000-0000CA670000}"/>
    <cellStyle name="Normal 2 5 2 3 9" xfId="26755" xr:uid="{00000000-0005-0000-0000-0000CB670000}"/>
    <cellStyle name="Normal 2 5 2 3 9 2" xfId="26756" xr:uid="{00000000-0005-0000-0000-0000CC670000}"/>
    <cellStyle name="Normal 2 5 2 4" xfId="26757" xr:uid="{00000000-0005-0000-0000-0000CD670000}"/>
    <cellStyle name="Normal 2 5 2 4 2" xfId="26758" xr:uid="{00000000-0005-0000-0000-0000CE670000}"/>
    <cellStyle name="Normal 2 5 2 5" xfId="26759" xr:uid="{00000000-0005-0000-0000-0000CF670000}"/>
    <cellStyle name="Normal 2 5 2 5 2" xfId="26760" xr:uid="{00000000-0005-0000-0000-0000D0670000}"/>
    <cellStyle name="Normal 2 5 2 6" xfId="26761" xr:uid="{00000000-0005-0000-0000-0000D1670000}"/>
    <cellStyle name="Normal 2 5 2 6 2" xfId="26762" xr:uid="{00000000-0005-0000-0000-0000D2670000}"/>
    <cellStyle name="Normal 2 5 2 7" xfId="26763" xr:uid="{00000000-0005-0000-0000-0000D3670000}"/>
    <cellStyle name="Normal 2 5 2 7 2" xfId="26764" xr:uid="{00000000-0005-0000-0000-0000D4670000}"/>
    <cellStyle name="Normal 2 5 2 8" xfId="26765" xr:uid="{00000000-0005-0000-0000-0000D5670000}"/>
    <cellStyle name="Normal 2 5 2 8 2" xfId="26766" xr:uid="{00000000-0005-0000-0000-0000D6670000}"/>
    <cellStyle name="Normal 2 5 2 9" xfId="26767" xr:uid="{00000000-0005-0000-0000-0000D7670000}"/>
    <cellStyle name="Normal 2 5 2 9 2" xfId="26768" xr:uid="{00000000-0005-0000-0000-0000D8670000}"/>
    <cellStyle name="Normal 2 5 3" xfId="26688" xr:uid="{00000000-0005-0000-0000-0000D9670000}"/>
    <cellStyle name="Normal 2 6" xfId="834" xr:uid="{00000000-0005-0000-0000-0000DA670000}"/>
    <cellStyle name="Normal 2 6 2" xfId="26770" xr:uid="{00000000-0005-0000-0000-0000DB670000}"/>
    <cellStyle name="Normal 2 6 2 10" xfId="26771" xr:uid="{00000000-0005-0000-0000-0000DC670000}"/>
    <cellStyle name="Normal 2 6 2 10 2" xfId="26772" xr:uid="{00000000-0005-0000-0000-0000DD670000}"/>
    <cellStyle name="Normal 2 6 2 11" xfId="26773" xr:uid="{00000000-0005-0000-0000-0000DE670000}"/>
    <cellStyle name="Normal 2 6 2 11 2" xfId="26774" xr:uid="{00000000-0005-0000-0000-0000DF670000}"/>
    <cellStyle name="Normal 2 6 2 12" xfId="26775" xr:uid="{00000000-0005-0000-0000-0000E0670000}"/>
    <cellStyle name="Normal 2 6 2 12 2" xfId="26776" xr:uid="{00000000-0005-0000-0000-0000E1670000}"/>
    <cellStyle name="Normal 2 6 2 13" xfId="26777" xr:uid="{00000000-0005-0000-0000-0000E2670000}"/>
    <cellStyle name="Normal 2 6 2 2" xfId="26778" xr:uid="{00000000-0005-0000-0000-0000E3670000}"/>
    <cellStyle name="Normal 2 6 2 2 10" xfId="26779" xr:uid="{00000000-0005-0000-0000-0000E4670000}"/>
    <cellStyle name="Normal 2 6 2 2 10 2" xfId="26780" xr:uid="{00000000-0005-0000-0000-0000E5670000}"/>
    <cellStyle name="Normal 2 6 2 2 11" xfId="26781" xr:uid="{00000000-0005-0000-0000-0000E6670000}"/>
    <cellStyle name="Normal 2 6 2 2 11 2" xfId="26782" xr:uid="{00000000-0005-0000-0000-0000E7670000}"/>
    <cellStyle name="Normal 2 6 2 2 12" xfId="26783" xr:uid="{00000000-0005-0000-0000-0000E8670000}"/>
    <cellStyle name="Normal 2 6 2 2 2" xfId="26784" xr:uid="{00000000-0005-0000-0000-0000E9670000}"/>
    <cellStyle name="Normal 2 6 2 2 2 10" xfId="26785" xr:uid="{00000000-0005-0000-0000-0000EA670000}"/>
    <cellStyle name="Normal 2 6 2 2 2 10 2" xfId="26786" xr:uid="{00000000-0005-0000-0000-0000EB670000}"/>
    <cellStyle name="Normal 2 6 2 2 2 11" xfId="26787" xr:uid="{00000000-0005-0000-0000-0000EC670000}"/>
    <cellStyle name="Normal 2 6 2 2 2 2" xfId="26788" xr:uid="{00000000-0005-0000-0000-0000ED670000}"/>
    <cellStyle name="Normal 2 6 2 2 2 2 2" xfId="26789" xr:uid="{00000000-0005-0000-0000-0000EE670000}"/>
    <cellStyle name="Normal 2 6 2 2 2 3" xfId="26790" xr:uid="{00000000-0005-0000-0000-0000EF670000}"/>
    <cellStyle name="Normal 2 6 2 2 2 3 2" xfId="26791" xr:uid="{00000000-0005-0000-0000-0000F0670000}"/>
    <cellStyle name="Normal 2 6 2 2 2 4" xfId="26792" xr:uid="{00000000-0005-0000-0000-0000F1670000}"/>
    <cellStyle name="Normal 2 6 2 2 2 4 2" xfId="26793" xr:uid="{00000000-0005-0000-0000-0000F2670000}"/>
    <cellStyle name="Normal 2 6 2 2 2 5" xfId="26794" xr:uid="{00000000-0005-0000-0000-0000F3670000}"/>
    <cellStyle name="Normal 2 6 2 2 2 5 2" xfId="26795" xr:uid="{00000000-0005-0000-0000-0000F4670000}"/>
    <cellStyle name="Normal 2 6 2 2 2 6" xfId="26796" xr:uid="{00000000-0005-0000-0000-0000F5670000}"/>
    <cellStyle name="Normal 2 6 2 2 2 6 2" xfId="26797" xr:uid="{00000000-0005-0000-0000-0000F6670000}"/>
    <cellStyle name="Normal 2 6 2 2 2 7" xfId="26798" xr:uid="{00000000-0005-0000-0000-0000F7670000}"/>
    <cellStyle name="Normal 2 6 2 2 2 7 2" xfId="26799" xr:uid="{00000000-0005-0000-0000-0000F8670000}"/>
    <cellStyle name="Normal 2 6 2 2 2 8" xfId="26800" xr:uid="{00000000-0005-0000-0000-0000F9670000}"/>
    <cellStyle name="Normal 2 6 2 2 2 8 2" xfId="26801" xr:uid="{00000000-0005-0000-0000-0000FA670000}"/>
    <cellStyle name="Normal 2 6 2 2 2 9" xfId="26802" xr:uid="{00000000-0005-0000-0000-0000FB670000}"/>
    <cellStyle name="Normal 2 6 2 2 2 9 2" xfId="26803" xr:uid="{00000000-0005-0000-0000-0000FC670000}"/>
    <cellStyle name="Normal 2 6 2 2 3" xfId="26804" xr:uid="{00000000-0005-0000-0000-0000FD670000}"/>
    <cellStyle name="Normal 2 6 2 2 3 2" xfId="26805" xr:uid="{00000000-0005-0000-0000-0000FE670000}"/>
    <cellStyle name="Normal 2 6 2 2 4" xfId="26806" xr:uid="{00000000-0005-0000-0000-0000FF670000}"/>
    <cellStyle name="Normal 2 6 2 2 4 2" xfId="26807" xr:uid="{00000000-0005-0000-0000-000000680000}"/>
    <cellStyle name="Normal 2 6 2 2 5" xfId="26808" xr:uid="{00000000-0005-0000-0000-000001680000}"/>
    <cellStyle name="Normal 2 6 2 2 5 2" xfId="26809" xr:uid="{00000000-0005-0000-0000-000002680000}"/>
    <cellStyle name="Normal 2 6 2 2 6" xfId="26810" xr:uid="{00000000-0005-0000-0000-000003680000}"/>
    <cellStyle name="Normal 2 6 2 2 6 2" xfId="26811" xr:uid="{00000000-0005-0000-0000-000004680000}"/>
    <cellStyle name="Normal 2 6 2 2 7" xfId="26812" xr:uid="{00000000-0005-0000-0000-000005680000}"/>
    <cellStyle name="Normal 2 6 2 2 7 2" xfId="26813" xr:uid="{00000000-0005-0000-0000-000006680000}"/>
    <cellStyle name="Normal 2 6 2 2 8" xfId="26814" xr:uid="{00000000-0005-0000-0000-000007680000}"/>
    <cellStyle name="Normal 2 6 2 2 8 2" xfId="26815" xr:uid="{00000000-0005-0000-0000-000008680000}"/>
    <cellStyle name="Normal 2 6 2 2 9" xfId="26816" xr:uid="{00000000-0005-0000-0000-000009680000}"/>
    <cellStyle name="Normal 2 6 2 2 9 2" xfId="26817" xr:uid="{00000000-0005-0000-0000-00000A680000}"/>
    <cellStyle name="Normal 2 6 2 3" xfId="26818" xr:uid="{00000000-0005-0000-0000-00000B680000}"/>
    <cellStyle name="Normal 2 6 2 3 10" xfId="26819" xr:uid="{00000000-0005-0000-0000-00000C680000}"/>
    <cellStyle name="Normal 2 6 2 3 10 2" xfId="26820" xr:uid="{00000000-0005-0000-0000-00000D680000}"/>
    <cellStyle name="Normal 2 6 2 3 11" xfId="26821" xr:uid="{00000000-0005-0000-0000-00000E680000}"/>
    <cellStyle name="Normal 2 6 2 3 2" xfId="26822" xr:uid="{00000000-0005-0000-0000-00000F680000}"/>
    <cellStyle name="Normal 2 6 2 3 2 2" xfId="26823" xr:uid="{00000000-0005-0000-0000-000010680000}"/>
    <cellStyle name="Normal 2 6 2 3 3" xfId="26824" xr:uid="{00000000-0005-0000-0000-000011680000}"/>
    <cellStyle name="Normal 2 6 2 3 3 2" xfId="26825" xr:uid="{00000000-0005-0000-0000-000012680000}"/>
    <cellStyle name="Normal 2 6 2 3 4" xfId="26826" xr:uid="{00000000-0005-0000-0000-000013680000}"/>
    <cellStyle name="Normal 2 6 2 3 4 2" xfId="26827" xr:uid="{00000000-0005-0000-0000-000014680000}"/>
    <cellStyle name="Normal 2 6 2 3 5" xfId="26828" xr:uid="{00000000-0005-0000-0000-000015680000}"/>
    <cellStyle name="Normal 2 6 2 3 5 2" xfId="26829" xr:uid="{00000000-0005-0000-0000-000016680000}"/>
    <cellStyle name="Normal 2 6 2 3 6" xfId="26830" xr:uid="{00000000-0005-0000-0000-000017680000}"/>
    <cellStyle name="Normal 2 6 2 3 6 2" xfId="26831" xr:uid="{00000000-0005-0000-0000-000018680000}"/>
    <cellStyle name="Normal 2 6 2 3 7" xfId="26832" xr:uid="{00000000-0005-0000-0000-000019680000}"/>
    <cellStyle name="Normal 2 6 2 3 7 2" xfId="26833" xr:uid="{00000000-0005-0000-0000-00001A680000}"/>
    <cellStyle name="Normal 2 6 2 3 8" xfId="26834" xr:uid="{00000000-0005-0000-0000-00001B680000}"/>
    <cellStyle name="Normal 2 6 2 3 8 2" xfId="26835" xr:uid="{00000000-0005-0000-0000-00001C680000}"/>
    <cellStyle name="Normal 2 6 2 3 9" xfId="26836" xr:uid="{00000000-0005-0000-0000-00001D680000}"/>
    <cellStyle name="Normal 2 6 2 3 9 2" xfId="26837" xr:uid="{00000000-0005-0000-0000-00001E680000}"/>
    <cellStyle name="Normal 2 6 2 4" xfId="26838" xr:uid="{00000000-0005-0000-0000-00001F680000}"/>
    <cellStyle name="Normal 2 6 2 4 2" xfId="26839" xr:uid="{00000000-0005-0000-0000-000020680000}"/>
    <cellStyle name="Normal 2 6 2 5" xfId="26840" xr:uid="{00000000-0005-0000-0000-000021680000}"/>
    <cellStyle name="Normal 2 6 2 5 2" xfId="26841" xr:uid="{00000000-0005-0000-0000-000022680000}"/>
    <cellStyle name="Normal 2 6 2 6" xfId="26842" xr:uid="{00000000-0005-0000-0000-000023680000}"/>
    <cellStyle name="Normal 2 6 2 6 2" xfId="26843" xr:uid="{00000000-0005-0000-0000-000024680000}"/>
    <cellStyle name="Normal 2 6 2 7" xfId="26844" xr:uid="{00000000-0005-0000-0000-000025680000}"/>
    <cellStyle name="Normal 2 6 2 7 2" xfId="26845" xr:uid="{00000000-0005-0000-0000-000026680000}"/>
    <cellStyle name="Normal 2 6 2 8" xfId="26846" xr:uid="{00000000-0005-0000-0000-000027680000}"/>
    <cellStyle name="Normal 2 6 2 8 2" xfId="26847" xr:uid="{00000000-0005-0000-0000-000028680000}"/>
    <cellStyle name="Normal 2 6 2 9" xfId="26848" xr:uid="{00000000-0005-0000-0000-000029680000}"/>
    <cellStyle name="Normal 2 6 2 9 2" xfId="26849" xr:uid="{00000000-0005-0000-0000-00002A680000}"/>
    <cellStyle name="Normal 2 6 3" xfId="26769" xr:uid="{00000000-0005-0000-0000-00002B680000}"/>
    <cellStyle name="Normal 2 7" xfId="835" xr:uid="{00000000-0005-0000-0000-00002C680000}"/>
    <cellStyle name="Normal 2 7 10" xfId="26850" xr:uid="{00000000-0005-0000-0000-00002D680000}"/>
    <cellStyle name="Normal 2 7 10 2" xfId="26851" xr:uid="{00000000-0005-0000-0000-00002E680000}"/>
    <cellStyle name="Normal 2 7 11" xfId="26852" xr:uid="{00000000-0005-0000-0000-00002F680000}"/>
    <cellStyle name="Normal 2 7 11 2" xfId="26853" xr:uid="{00000000-0005-0000-0000-000030680000}"/>
    <cellStyle name="Normal 2 7 12" xfId="26854" xr:uid="{00000000-0005-0000-0000-000031680000}"/>
    <cellStyle name="Normal 2 7 12 2" xfId="26855" xr:uid="{00000000-0005-0000-0000-000032680000}"/>
    <cellStyle name="Normal 2 7 13" xfId="26856" xr:uid="{00000000-0005-0000-0000-000033680000}"/>
    <cellStyle name="Normal 2 7 2" xfId="26857" xr:uid="{00000000-0005-0000-0000-000034680000}"/>
    <cellStyle name="Normal 2 7 2 10" xfId="26858" xr:uid="{00000000-0005-0000-0000-000035680000}"/>
    <cellStyle name="Normal 2 7 2 10 2" xfId="26859" xr:uid="{00000000-0005-0000-0000-000036680000}"/>
    <cellStyle name="Normal 2 7 2 11" xfId="26860" xr:uid="{00000000-0005-0000-0000-000037680000}"/>
    <cellStyle name="Normal 2 7 2 11 2" xfId="26861" xr:uid="{00000000-0005-0000-0000-000038680000}"/>
    <cellStyle name="Normal 2 7 2 12" xfId="26862" xr:uid="{00000000-0005-0000-0000-000039680000}"/>
    <cellStyle name="Normal 2 7 2 2" xfId="26863" xr:uid="{00000000-0005-0000-0000-00003A680000}"/>
    <cellStyle name="Normal 2 7 2 2 10" xfId="26864" xr:uid="{00000000-0005-0000-0000-00003B680000}"/>
    <cellStyle name="Normal 2 7 2 2 10 2" xfId="26865" xr:uid="{00000000-0005-0000-0000-00003C680000}"/>
    <cellStyle name="Normal 2 7 2 2 11" xfId="26866" xr:uid="{00000000-0005-0000-0000-00003D680000}"/>
    <cellStyle name="Normal 2 7 2 2 2" xfId="26867" xr:uid="{00000000-0005-0000-0000-00003E680000}"/>
    <cellStyle name="Normal 2 7 2 2 2 2" xfId="26868" xr:uid="{00000000-0005-0000-0000-00003F680000}"/>
    <cellStyle name="Normal 2 7 2 2 3" xfId="26869" xr:uid="{00000000-0005-0000-0000-000040680000}"/>
    <cellStyle name="Normal 2 7 2 2 3 2" xfId="26870" xr:uid="{00000000-0005-0000-0000-000041680000}"/>
    <cellStyle name="Normal 2 7 2 2 4" xfId="26871" xr:uid="{00000000-0005-0000-0000-000042680000}"/>
    <cellStyle name="Normal 2 7 2 2 4 2" xfId="26872" xr:uid="{00000000-0005-0000-0000-000043680000}"/>
    <cellStyle name="Normal 2 7 2 2 5" xfId="26873" xr:uid="{00000000-0005-0000-0000-000044680000}"/>
    <cellStyle name="Normal 2 7 2 2 5 2" xfId="26874" xr:uid="{00000000-0005-0000-0000-000045680000}"/>
    <cellStyle name="Normal 2 7 2 2 6" xfId="26875" xr:uid="{00000000-0005-0000-0000-000046680000}"/>
    <cellStyle name="Normal 2 7 2 2 6 2" xfId="26876" xr:uid="{00000000-0005-0000-0000-000047680000}"/>
    <cellStyle name="Normal 2 7 2 2 7" xfId="26877" xr:uid="{00000000-0005-0000-0000-000048680000}"/>
    <cellStyle name="Normal 2 7 2 2 7 2" xfId="26878" xr:uid="{00000000-0005-0000-0000-000049680000}"/>
    <cellStyle name="Normal 2 7 2 2 8" xfId="26879" xr:uid="{00000000-0005-0000-0000-00004A680000}"/>
    <cellStyle name="Normal 2 7 2 2 8 2" xfId="26880" xr:uid="{00000000-0005-0000-0000-00004B680000}"/>
    <cellStyle name="Normal 2 7 2 2 9" xfId="26881" xr:uid="{00000000-0005-0000-0000-00004C680000}"/>
    <cellStyle name="Normal 2 7 2 2 9 2" xfId="26882" xr:uid="{00000000-0005-0000-0000-00004D680000}"/>
    <cellStyle name="Normal 2 7 2 3" xfId="26883" xr:uid="{00000000-0005-0000-0000-00004E680000}"/>
    <cellStyle name="Normal 2 7 2 3 2" xfId="26884" xr:uid="{00000000-0005-0000-0000-00004F680000}"/>
    <cellStyle name="Normal 2 7 2 4" xfId="26885" xr:uid="{00000000-0005-0000-0000-000050680000}"/>
    <cellStyle name="Normal 2 7 2 4 2" xfId="26886" xr:uid="{00000000-0005-0000-0000-000051680000}"/>
    <cellStyle name="Normal 2 7 2 5" xfId="26887" xr:uid="{00000000-0005-0000-0000-000052680000}"/>
    <cellStyle name="Normal 2 7 2 5 2" xfId="26888" xr:uid="{00000000-0005-0000-0000-000053680000}"/>
    <cellStyle name="Normal 2 7 2 6" xfId="26889" xr:uid="{00000000-0005-0000-0000-000054680000}"/>
    <cellStyle name="Normal 2 7 2 6 2" xfId="26890" xr:uid="{00000000-0005-0000-0000-000055680000}"/>
    <cellStyle name="Normal 2 7 2 7" xfId="26891" xr:uid="{00000000-0005-0000-0000-000056680000}"/>
    <cellStyle name="Normal 2 7 2 7 2" xfId="26892" xr:uid="{00000000-0005-0000-0000-000057680000}"/>
    <cellStyle name="Normal 2 7 2 8" xfId="26893" xr:uid="{00000000-0005-0000-0000-000058680000}"/>
    <cellStyle name="Normal 2 7 2 8 2" xfId="26894" xr:uid="{00000000-0005-0000-0000-000059680000}"/>
    <cellStyle name="Normal 2 7 2 9" xfId="26895" xr:uid="{00000000-0005-0000-0000-00005A680000}"/>
    <cellStyle name="Normal 2 7 2 9 2" xfId="26896" xr:uid="{00000000-0005-0000-0000-00005B680000}"/>
    <cellStyle name="Normal 2 7 3" xfId="26897" xr:uid="{00000000-0005-0000-0000-00005C680000}"/>
    <cellStyle name="Normal 2 7 3 10" xfId="26898" xr:uid="{00000000-0005-0000-0000-00005D680000}"/>
    <cellStyle name="Normal 2 7 3 10 2" xfId="26899" xr:uid="{00000000-0005-0000-0000-00005E680000}"/>
    <cellStyle name="Normal 2 7 3 11" xfId="26900" xr:uid="{00000000-0005-0000-0000-00005F680000}"/>
    <cellStyle name="Normal 2 7 3 2" xfId="26901" xr:uid="{00000000-0005-0000-0000-000060680000}"/>
    <cellStyle name="Normal 2 7 3 2 2" xfId="26902" xr:uid="{00000000-0005-0000-0000-000061680000}"/>
    <cellStyle name="Normal 2 7 3 3" xfId="26903" xr:uid="{00000000-0005-0000-0000-000062680000}"/>
    <cellStyle name="Normal 2 7 3 3 2" xfId="26904" xr:uid="{00000000-0005-0000-0000-000063680000}"/>
    <cellStyle name="Normal 2 7 3 4" xfId="26905" xr:uid="{00000000-0005-0000-0000-000064680000}"/>
    <cellStyle name="Normal 2 7 3 4 2" xfId="26906" xr:uid="{00000000-0005-0000-0000-000065680000}"/>
    <cellStyle name="Normal 2 7 3 5" xfId="26907" xr:uid="{00000000-0005-0000-0000-000066680000}"/>
    <cellStyle name="Normal 2 7 3 5 2" xfId="26908" xr:uid="{00000000-0005-0000-0000-000067680000}"/>
    <cellStyle name="Normal 2 7 3 6" xfId="26909" xr:uid="{00000000-0005-0000-0000-000068680000}"/>
    <cellStyle name="Normal 2 7 3 6 2" xfId="26910" xr:uid="{00000000-0005-0000-0000-000069680000}"/>
    <cellStyle name="Normal 2 7 3 7" xfId="26911" xr:uid="{00000000-0005-0000-0000-00006A680000}"/>
    <cellStyle name="Normal 2 7 3 7 2" xfId="26912" xr:uid="{00000000-0005-0000-0000-00006B680000}"/>
    <cellStyle name="Normal 2 7 3 8" xfId="26913" xr:uid="{00000000-0005-0000-0000-00006C680000}"/>
    <cellStyle name="Normal 2 7 3 8 2" xfId="26914" xr:uid="{00000000-0005-0000-0000-00006D680000}"/>
    <cellStyle name="Normal 2 7 3 9" xfId="26915" xr:uid="{00000000-0005-0000-0000-00006E680000}"/>
    <cellStyle name="Normal 2 7 3 9 2" xfId="26916" xr:uid="{00000000-0005-0000-0000-00006F680000}"/>
    <cellStyle name="Normal 2 7 4" xfId="26917" xr:uid="{00000000-0005-0000-0000-000070680000}"/>
    <cellStyle name="Normal 2 7 4 2" xfId="26918" xr:uid="{00000000-0005-0000-0000-000071680000}"/>
    <cellStyle name="Normal 2 7 5" xfId="26919" xr:uid="{00000000-0005-0000-0000-000072680000}"/>
    <cellStyle name="Normal 2 7 5 2" xfId="26920" xr:uid="{00000000-0005-0000-0000-000073680000}"/>
    <cellStyle name="Normal 2 7 6" xfId="26921" xr:uid="{00000000-0005-0000-0000-000074680000}"/>
    <cellStyle name="Normal 2 7 6 2" xfId="26922" xr:uid="{00000000-0005-0000-0000-000075680000}"/>
    <cellStyle name="Normal 2 7 7" xfId="26923" xr:uid="{00000000-0005-0000-0000-000076680000}"/>
    <cellStyle name="Normal 2 7 7 2" xfId="26924" xr:uid="{00000000-0005-0000-0000-000077680000}"/>
    <cellStyle name="Normal 2 7 8" xfId="26925" xr:uid="{00000000-0005-0000-0000-000078680000}"/>
    <cellStyle name="Normal 2 7 8 2" xfId="26926" xr:uid="{00000000-0005-0000-0000-000079680000}"/>
    <cellStyle name="Normal 2 7 9" xfId="26927" xr:uid="{00000000-0005-0000-0000-00007A680000}"/>
    <cellStyle name="Normal 2 7 9 2" xfId="26928" xr:uid="{00000000-0005-0000-0000-00007B680000}"/>
    <cellStyle name="Normal 2 8" xfId="836" xr:uid="{00000000-0005-0000-0000-00007C680000}"/>
    <cellStyle name="Normal 2 8 10" xfId="26929" xr:uid="{00000000-0005-0000-0000-00007D680000}"/>
    <cellStyle name="Normal 2 8 10 2" xfId="26930" xr:uid="{00000000-0005-0000-0000-00007E680000}"/>
    <cellStyle name="Normal 2 8 11" xfId="26931" xr:uid="{00000000-0005-0000-0000-00007F680000}"/>
    <cellStyle name="Normal 2 8 11 2" xfId="26932" xr:uid="{00000000-0005-0000-0000-000080680000}"/>
    <cellStyle name="Normal 2 8 12" xfId="26933" xr:uid="{00000000-0005-0000-0000-000081680000}"/>
    <cellStyle name="Normal 2 8 12 2" xfId="26934" xr:uid="{00000000-0005-0000-0000-000082680000}"/>
    <cellStyle name="Normal 2 8 13" xfId="26935" xr:uid="{00000000-0005-0000-0000-000083680000}"/>
    <cellStyle name="Normal 2 8 2" xfId="26936" xr:uid="{00000000-0005-0000-0000-000084680000}"/>
    <cellStyle name="Normal 2 8 2 10" xfId="26937" xr:uid="{00000000-0005-0000-0000-000085680000}"/>
    <cellStyle name="Normal 2 8 2 10 2" xfId="26938" xr:uid="{00000000-0005-0000-0000-000086680000}"/>
    <cellStyle name="Normal 2 8 2 11" xfId="26939" xr:uid="{00000000-0005-0000-0000-000087680000}"/>
    <cellStyle name="Normal 2 8 2 11 2" xfId="26940" xr:uid="{00000000-0005-0000-0000-000088680000}"/>
    <cellStyle name="Normal 2 8 2 12" xfId="26941" xr:uid="{00000000-0005-0000-0000-000089680000}"/>
    <cellStyle name="Normal 2 8 2 2" xfId="26942" xr:uid="{00000000-0005-0000-0000-00008A680000}"/>
    <cellStyle name="Normal 2 8 2 2 10" xfId="26943" xr:uid="{00000000-0005-0000-0000-00008B680000}"/>
    <cellStyle name="Normal 2 8 2 2 10 2" xfId="26944" xr:uid="{00000000-0005-0000-0000-00008C680000}"/>
    <cellStyle name="Normal 2 8 2 2 11" xfId="26945" xr:uid="{00000000-0005-0000-0000-00008D680000}"/>
    <cellStyle name="Normal 2 8 2 2 2" xfId="26946" xr:uid="{00000000-0005-0000-0000-00008E680000}"/>
    <cellStyle name="Normal 2 8 2 2 2 2" xfId="26947" xr:uid="{00000000-0005-0000-0000-00008F680000}"/>
    <cellStyle name="Normal 2 8 2 2 3" xfId="26948" xr:uid="{00000000-0005-0000-0000-000090680000}"/>
    <cellStyle name="Normal 2 8 2 2 3 2" xfId="26949" xr:uid="{00000000-0005-0000-0000-000091680000}"/>
    <cellStyle name="Normal 2 8 2 2 4" xfId="26950" xr:uid="{00000000-0005-0000-0000-000092680000}"/>
    <cellStyle name="Normal 2 8 2 2 4 2" xfId="26951" xr:uid="{00000000-0005-0000-0000-000093680000}"/>
    <cellStyle name="Normal 2 8 2 2 5" xfId="26952" xr:uid="{00000000-0005-0000-0000-000094680000}"/>
    <cellStyle name="Normal 2 8 2 2 5 2" xfId="26953" xr:uid="{00000000-0005-0000-0000-000095680000}"/>
    <cellStyle name="Normal 2 8 2 2 6" xfId="26954" xr:uid="{00000000-0005-0000-0000-000096680000}"/>
    <cellStyle name="Normal 2 8 2 2 6 2" xfId="26955" xr:uid="{00000000-0005-0000-0000-000097680000}"/>
    <cellStyle name="Normal 2 8 2 2 7" xfId="26956" xr:uid="{00000000-0005-0000-0000-000098680000}"/>
    <cellStyle name="Normal 2 8 2 2 7 2" xfId="26957" xr:uid="{00000000-0005-0000-0000-000099680000}"/>
    <cellStyle name="Normal 2 8 2 2 8" xfId="26958" xr:uid="{00000000-0005-0000-0000-00009A680000}"/>
    <cellStyle name="Normal 2 8 2 2 8 2" xfId="26959" xr:uid="{00000000-0005-0000-0000-00009B680000}"/>
    <cellStyle name="Normal 2 8 2 2 9" xfId="26960" xr:uid="{00000000-0005-0000-0000-00009C680000}"/>
    <cellStyle name="Normal 2 8 2 2 9 2" xfId="26961" xr:uid="{00000000-0005-0000-0000-00009D680000}"/>
    <cellStyle name="Normal 2 8 2 3" xfId="26962" xr:uid="{00000000-0005-0000-0000-00009E680000}"/>
    <cellStyle name="Normal 2 8 2 3 2" xfId="26963" xr:uid="{00000000-0005-0000-0000-00009F680000}"/>
    <cellStyle name="Normal 2 8 2 4" xfId="26964" xr:uid="{00000000-0005-0000-0000-0000A0680000}"/>
    <cellStyle name="Normal 2 8 2 4 2" xfId="26965" xr:uid="{00000000-0005-0000-0000-0000A1680000}"/>
    <cellStyle name="Normal 2 8 2 5" xfId="26966" xr:uid="{00000000-0005-0000-0000-0000A2680000}"/>
    <cellStyle name="Normal 2 8 2 5 2" xfId="26967" xr:uid="{00000000-0005-0000-0000-0000A3680000}"/>
    <cellStyle name="Normal 2 8 2 6" xfId="26968" xr:uid="{00000000-0005-0000-0000-0000A4680000}"/>
    <cellStyle name="Normal 2 8 2 6 2" xfId="26969" xr:uid="{00000000-0005-0000-0000-0000A5680000}"/>
    <cellStyle name="Normal 2 8 2 7" xfId="26970" xr:uid="{00000000-0005-0000-0000-0000A6680000}"/>
    <cellStyle name="Normal 2 8 2 7 2" xfId="26971" xr:uid="{00000000-0005-0000-0000-0000A7680000}"/>
    <cellStyle name="Normal 2 8 2 8" xfId="26972" xr:uid="{00000000-0005-0000-0000-0000A8680000}"/>
    <cellStyle name="Normal 2 8 2 8 2" xfId="26973" xr:uid="{00000000-0005-0000-0000-0000A9680000}"/>
    <cellStyle name="Normal 2 8 2 9" xfId="26974" xr:uid="{00000000-0005-0000-0000-0000AA680000}"/>
    <cellStyle name="Normal 2 8 2 9 2" xfId="26975" xr:uid="{00000000-0005-0000-0000-0000AB680000}"/>
    <cellStyle name="Normal 2 8 3" xfId="26976" xr:uid="{00000000-0005-0000-0000-0000AC680000}"/>
    <cellStyle name="Normal 2 8 3 10" xfId="26977" xr:uid="{00000000-0005-0000-0000-0000AD680000}"/>
    <cellStyle name="Normal 2 8 3 10 2" xfId="26978" xr:uid="{00000000-0005-0000-0000-0000AE680000}"/>
    <cellStyle name="Normal 2 8 3 11" xfId="26979" xr:uid="{00000000-0005-0000-0000-0000AF680000}"/>
    <cellStyle name="Normal 2 8 3 2" xfId="26980" xr:uid="{00000000-0005-0000-0000-0000B0680000}"/>
    <cellStyle name="Normal 2 8 3 2 2" xfId="26981" xr:uid="{00000000-0005-0000-0000-0000B1680000}"/>
    <cellStyle name="Normal 2 8 3 3" xfId="26982" xr:uid="{00000000-0005-0000-0000-0000B2680000}"/>
    <cellStyle name="Normal 2 8 3 3 2" xfId="26983" xr:uid="{00000000-0005-0000-0000-0000B3680000}"/>
    <cellStyle name="Normal 2 8 3 4" xfId="26984" xr:uid="{00000000-0005-0000-0000-0000B4680000}"/>
    <cellStyle name="Normal 2 8 3 4 2" xfId="26985" xr:uid="{00000000-0005-0000-0000-0000B5680000}"/>
    <cellStyle name="Normal 2 8 3 5" xfId="26986" xr:uid="{00000000-0005-0000-0000-0000B6680000}"/>
    <cellStyle name="Normal 2 8 3 5 2" xfId="26987" xr:uid="{00000000-0005-0000-0000-0000B7680000}"/>
    <cellStyle name="Normal 2 8 3 6" xfId="26988" xr:uid="{00000000-0005-0000-0000-0000B8680000}"/>
    <cellStyle name="Normal 2 8 3 6 2" xfId="26989" xr:uid="{00000000-0005-0000-0000-0000B9680000}"/>
    <cellStyle name="Normal 2 8 3 7" xfId="26990" xr:uid="{00000000-0005-0000-0000-0000BA680000}"/>
    <cellStyle name="Normal 2 8 3 7 2" xfId="26991" xr:uid="{00000000-0005-0000-0000-0000BB680000}"/>
    <cellStyle name="Normal 2 8 3 8" xfId="26992" xr:uid="{00000000-0005-0000-0000-0000BC680000}"/>
    <cellStyle name="Normal 2 8 3 8 2" xfId="26993" xr:uid="{00000000-0005-0000-0000-0000BD680000}"/>
    <cellStyle name="Normal 2 8 3 9" xfId="26994" xr:uid="{00000000-0005-0000-0000-0000BE680000}"/>
    <cellStyle name="Normal 2 8 3 9 2" xfId="26995" xr:uid="{00000000-0005-0000-0000-0000BF680000}"/>
    <cellStyle name="Normal 2 8 4" xfId="26996" xr:uid="{00000000-0005-0000-0000-0000C0680000}"/>
    <cellStyle name="Normal 2 8 4 2" xfId="26997" xr:uid="{00000000-0005-0000-0000-0000C1680000}"/>
    <cellStyle name="Normal 2 8 5" xfId="26998" xr:uid="{00000000-0005-0000-0000-0000C2680000}"/>
    <cellStyle name="Normal 2 8 5 2" xfId="26999" xr:uid="{00000000-0005-0000-0000-0000C3680000}"/>
    <cellStyle name="Normal 2 8 6" xfId="27000" xr:uid="{00000000-0005-0000-0000-0000C4680000}"/>
    <cellStyle name="Normal 2 8 6 2" xfId="27001" xr:uid="{00000000-0005-0000-0000-0000C5680000}"/>
    <cellStyle name="Normal 2 8 7" xfId="27002" xr:uid="{00000000-0005-0000-0000-0000C6680000}"/>
    <cellStyle name="Normal 2 8 7 2" xfId="27003" xr:uid="{00000000-0005-0000-0000-0000C7680000}"/>
    <cellStyle name="Normal 2 8 8" xfId="27004" xr:uid="{00000000-0005-0000-0000-0000C8680000}"/>
    <cellStyle name="Normal 2 8 8 2" xfId="27005" xr:uid="{00000000-0005-0000-0000-0000C9680000}"/>
    <cellStyle name="Normal 2 8 9" xfId="27006" xr:uid="{00000000-0005-0000-0000-0000CA680000}"/>
    <cellStyle name="Normal 2 8 9 2" xfId="27007" xr:uid="{00000000-0005-0000-0000-0000CB680000}"/>
    <cellStyle name="Normal 2 9" xfId="837" xr:uid="{00000000-0005-0000-0000-0000CC680000}"/>
    <cellStyle name="Normal 2 9 10" xfId="27008" xr:uid="{00000000-0005-0000-0000-0000CD680000}"/>
    <cellStyle name="Normal 2 9 10 2" xfId="27009" xr:uid="{00000000-0005-0000-0000-0000CE680000}"/>
    <cellStyle name="Normal 2 9 11" xfId="27010" xr:uid="{00000000-0005-0000-0000-0000CF680000}"/>
    <cellStyle name="Normal 2 9 11 2" xfId="27011" xr:uid="{00000000-0005-0000-0000-0000D0680000}"/>
    <cellStyle name="Normal 2 9 12" xfId="27012" xr:uid="{00000000-0005-0000-0000-0000D1680000}"/>
    <cellStyle name="Normal 2 9 12 2" xfId="27013" xr:uid="{00000000-0005-0000-0000-0000D2680000}"/>
    <cellStyle name="Normal 2 9 13" xfId="27014" xr:uid="{00000000-0005-0000-0000-0000D3680000}"/>
    <cellStyle name="Normal 2 9 2" xfId="27015" xr:uid="{00000000-0005-0000-0000-0000D4680000}"/>
    <cellStyle name="Normal 2 9 2 10" xfId="27016" xr:uid="{00000000-0005-0000-0000-0000D5680000}"/>
    <cellStyle name="Normal 2 9 2 10 2" xfId="27017" xr:uid="{00000000-0005-0000-0000-0000D6680000}"/>
    <cellStyle name="Normal 2 9 2 11" xfId="27018" xr:uid="{00000000-0005-0000-0000-0000D7680000}"/>
    <cellStyle name="Normal 2 9 2 11 2" xfId="27019" xr:uid="{00000000-0005-0000-0000-0000D8680000}"/>
    <cellStyle name="Normal 2 9 2 12" xfId="27020" xr:uid="{00000000-0005-0000-0000-0000D9680000}"/>
    <cellStyle name="Normal 2 9 2 2" xfId="27021" xr:uid="{00000000-0005-0000-0000-0000DA680000}"/>
    <cellStyle name="Normal 2 9 2 2 10" xfId="27022" xr:uid="{00000000-0005-0000-0000-0000DB680000}"/>
    <cellStyle name="Normal 2 9 2 2 10 2" xfId="27023" xr:uid="{00000000-0005-0000-0000-0000DC680000}"/>
    <cellStyle name="Normal 2 9 2 2 11" xfId="27024" xr:uid="{00000000-0005-0000-0000-0000DD680000}"/>
    <cellStyle name="Normal 2 9 2 2 2" xfId="27025" xr:uid="{00000000-0005-0000-0000-0000DE680000}"/>
    <cellStyle name="Normal 2 9 2 2 2 2" xfId="27026" xr:uid="{00000000-0005-0000-0000-0000DF680000}"/>
    <cellStyle name="Normal 2 9 2 2 3" xfId="27027" xr:uid="{00000000-0005-0000-0000-0000E0680000}"/>
    <cellStyle name="Normal 2 9 2 2 3 2" xfId="27028" xr:uid="{00000000-0005-0000-0000-0000E1680000}"/>
    <cellStyle name="Normal 2 9 2 2 4" xfId="27029" xr:uid="{00000000-0005-0000-0000-0000E2680000}"/>
    <cellStyle name="Normal 2 9 2 2 4 2" xfId="27030" xr:uid="{00000000-0005-0000-0000-0000E3680000}"/>
    <cellStyle name="Normal 2 9 2 2 5" xfId="27031" xr:uid="{00000000-0005-0000-0000-0000E4680000}"/>
    <cellStyle name="Normal 2 9 2 2 5 2" xfId="27032" xr:uid="{00000000-0005-0000-0000-0000E5680000}"/>
    <cellStyle name="Normal 2 9 2 2 6" xfId="27033" xr:uid="{00000000-0005-0000-0000-0000E6680000}"/>
    <cellStyle name="Normal 2 9 2 2 6 2" xfId="27034" xr:uid="{00000000-0005-0000-0000-0000E7680000}"/>
    <cellStyle name="Normal 2 9 2 2 7" xfId="27035" xr:uid="{00000000-0005-0000-0000-0000E8680000}"/>
    <cellStyle name="Normal 2 9 2 2 7 2" xfId="27036" xr:uid="{00000000-0005-0000-0000-0000E9680000}"/>
    <cellStyle name="Normal 2 9 2 2 8" xfId="27037" xr:uid="{00000000-0005-0000-0000-0000EA680000}"/>
    <cellStyle name="Normal 2 9 2 2 8 2" xfId="27038" xr:uid="{00000000-0005-0000-0000-0000EB680000}"/>
    <cellStyle name="Normal 2 9 2 2 9" xfId="27039" xr:uid="{00000000-0005-0000-0000-0000EC680000}"/>
    <cellStyle name="Normal 2 9 2 2 9 2" xfId="27040" xr:uid="{00000000-0005-0000-0000-0000ED680000}"/>
    <cellStyle name="Normal 2 9 2 3" xfId="27041" xr:uid="{00000000-0005-0000-0000-0000EE680000}"/>
    <cellStyle name="Normal 2 9 2 3 2" xfId="27042" xr:uid="{00000000-0005-0000-0000-0000EF680000}"/>
    <cellStyle name="Normal 2 9 2 4" xfId="27043" xr:uid="{00000000-0005-0000-0000-0000F0680000}"/>
    <cellStyle name="Normal 2 9 2 4 2" xfId="27044" xr:uid="{00000000-0005-0000-0000-0000F1680000}"/>
    <cellStyle name="Normal 2 9 2 5" xfId="27045" xr:uid="{00000000-0005-0000-0000-0000F2680000}"/>
    <cellStyle name="Normal 2 9 2 5 2" xfId="27046" xr:uid="{00000000-0005-0000-0000-0000F3680000}"/>
    <cellStyle name="Normal 2 9 2 6" xfId="27047" xr:uid="{00000000-0005-0000-0000-0000F4680000}"/>
    <cellStyle name="Normal 2 9 2 6 2" xfId="27048" xr:uid="{00000000-0005-0000-0000-0000F5680000}"/>
    <cellStyle name="Normal 2 9 2 7" xfId="27049" xr:uid="{00000000-0005-0000-0000-0000F6680000}"/>
    <cellStyle name="Normal 2 9 2 7 2" xfId="27050" xr:uid="{00000000-0005-0000-0000-0000F7680000}"/>
    <cellStyle name="Normal 2 9 2 8" xfId="27051" xr:uid="{00000000-0005-0000-0000-0000F8680000}"/>
    <cellStyle name="Normal 2 9 2 8 2" xfId="27052" xr:uid="{00000000-0005-0000-0000-0000F9680000}"/>
    <cellStyle name="Normal 2 9 2 9" xfId="27053" xr:uid="{00000000-0005-0000-0000-0000FA680000}"/>
    <cellStyle name="Normal 2 9 2 9 2" xfId="27054" xr:uid="{00000000-0005-0000-0000-0000FB680000}"/>
    <cellStyle name="Normal 2 9 3" xfId="27055" xr:uid="{00000000-0005-0000-0000-0000FC680000}"/>
    <cellStyle name="Normal 2 9 3 10" xfId="27056" xr:uid="{00000000-0005-0000-0000-0000FD680000}"/>
    <cellStyle name="Normal 2 9 3 10 2" xfId="27057" xr:uid="{00000000-0005-0000-0000-0000FE680000}"/>
    <cellStyle name="Normal 2 9 3 11" xfId="27058" xr:uid="{00000000-0005-0000-0000-0000FF680000}"/>
    <cellStyle name="Normal 2 9 3 2" xfId="27059" xr:uid="{00000000-0005-0000-0000-000000690000}"/>
    <cellStyle name="Normal 2 9 3 2 2" xfId="27060" xr:uid="{00000000-0005-0000-0000-000001690000}"/>
    <cellStyle name="Normal 2 9 3 3" xfId="27061" xr:uid="{00000000-0005-0000-0000-000002690000}"/>
    <cellStyle name="Normal 2 9 3 3 2" xfId="27062" xr:uid="{00000000-0005-0000-0000-000003690000}"/>
    <cellStyle name="Normal 2 9 3 4" xfId="27063" xr:uid="{00000000-0005-0000-0000-000004690000}"/>
    <cellStyle name="Normal 2 9 3 4 2" xfId="27064" xr:uid="{00000000-0005-0000-0000-000005690000}"/>
    <cellStyle name="Normal 2 9 3 5" xfId="27065" xr:uid="{00000000-0005-0000-0000-000006690000}"/>
    <cellStyle name="Normal 2 9 3 5 2" xfId="27066" xr:uid="{00000000-0005-0000-0000-000007690000}"/>
    <cellStyle name="Normal 2 9 3 6" xfId="27067" xr:uid="{00000000-0005-0000-0000-000008690000}"/>
    <cellStyle name="Normal 2 9 3 6 2" xfId="27068" xr:uid="{00000000-0005-0000-0000-000009690000}"/>
    <cellStyle name="Normal 2 9 3 7" xfId="27069" xr:uid="{00000000-0005-0000-0000-00000A690000}"/>
    <cellStyle name="Normal 2 9 3 7 2" xfId="27070" xr:uid="{00000000-0005-0000-0000-00000B690000}"/>
    <cellStyle name="Normal 2 9 3 8" xfId="27071" xr:uid="{00000000-0005-0000-0000-00000C690000}"/>
    <cellStyle name="Normal 2 9 3 8 2" xfId="27072" xr:uid="{00000000-0005-0000-0000-00000D690000}"/>
    <cellStyle name="Normal 2 9 3 9" xfId="27073" xr:uid="{00000000-0005-0000-0000-00000E690000}"/>
    <cellStyle name="Normal 2 9 3 9 2" xfId="27074" xr:uid="{00000000-0005-0000-0000-00000F690000}"/>
    <cellStyle name="Normal 2 9 4" xfId="27075" xr:uid="{00000000-0005-0000-0000-000010690000}"/>
    <cellStyle name="Normal 2 9 4 2" xfId="27076" xr:uid="{00000000-0005-0000-0000-000011690000}"/>
    <cellStyle name="Normal 2 9 5" xfId="27077" xr:uid="{00000000-0005-0000-0000-000012690000}"/>
    <cellStyle name="Normal 2 9 5 2" xfId="27078" xr:uid="{00000000-0005-0000-0000-000013690000}"/>
    <cellStyle name="Normal 2 9 6" xfId="27079" xr:uid="{00000000-0005-0000-0000-000014690000}"/>
    <cellStyle name="Normal 2 9 6 2" xfId="27080" xr:uid="{00000000-0005-0000-0000-000015690000}"/>
    <cellStyle name="Normal 2 9 7" xfId="27081" xr:uid="{00000000-0005-0000-0000-000016690000}"/>
    <cellStyle name="Normal 2 9 7 2" xfId="27082" xr:uid="{00000000-0005-0000-0000-000017690000}"/>
    <cellStyle name="Normal 2 9 8" xfId="27083" xr:uid="{00000000-0005-0000-0000-000018690000}"/>
    <cellStyle name="Normal 2 9 8 2" xfId="27084" xr:uid="{00000000-0005-0000-0000-000019690000}"/>
    <cellStyle name="Normal 2 9 9" xfId="27085" xr:uid="{00000000-0005-0000-0000-00001A690000}"/>
    <cellStyle name="Normal 2 9 9 2" xfId="27086" xr:uid="{00000000-0005-0000-0000-00001B690000}"/>
    <cellStyle name="Normal 20" xfId="838" xr:uid="{00000000-0005-0000-0000-00001C690000}"/>
    <cellStyle name="Normal 20 10" xfId="27087" xr:uid="{00000000-0005-0000-0000-00001D690000}"/>
    <cellStyle name="Normal 20 11" xfId="27088" xr:uid="{00000000-0005-0000-0000-00001E690000}"/>
    <cellStyle name="Normal 20 12" xfId="27089" xr:uid="{00000000-0005-0000-0000-00001F690000}"/>
    <cellStyle name="Normal 20 13" xfId="27090" xr:uid="{00000000-0005-0000-0000-000020690000}"/>
    <cellStyle name="Normal 20 14" xfId="27091" xr:uid="{00000000-0005-0000-0000-000021690000}"/>
    <cellStyle name="Normal 20 15" xfId="27092" xr:uid="{00000000-0005-0000-0000-000022690000}"/>
    <cellStyle name="Normal 20 16" xfId="27093" xr:uid="{00000000-0005-0000-0000-000023690000}"/>
    <cellStyle name="Normal 20 17" xfId="27094" xr:uid="{00000000-0005-0000-0000-000024690000}"/>
    <cellStyle name="Normal 20 18" xfId="1110" xr:uid="{00000000-0005-0000-0000-000025690000}"/>
    <cellStyle name="Normal 20 2" xfId="1111" xr:uid="{00000000-0005-0000-0000-000026690000}"/>
    <cellStyle name="Normal 20 2 10" xfId="27095" xr:uid="{00000000-0005-0000-0000-000027690000}"/>
    <cellStyle name="Normal 20 2 11" xfId="27096" xr:uid="{00000000-0005-0000-0000-000028690000}"/>
    <cellStyle name="Normal 20 2 12" xfId="27097" xr:uid="{00000000-0005-0000-0000-000029690000}"/>
    <cellStyle name="Normal 20 2 13" xfId="27098" xr:uid="{00000000-0005-0000-0000-00002A690000}"/>
    <cellStyle name="Normal 20 2 14" xfId="27099" xr:uid="{00000000-0005-0000-0000-00002B690000}"/>
    <cellStyle name="Normal 20 2 2" xfId="27100" xr:uid="{00000000-0005-0000-0000-00002C690000}"/>
    <cellStyle name="Normal 20 2 3" xfId="27101" xr:uid="{00000000-0005-0000-0000-00002D690000}"/>
    <cellStyle name="Normal 20 2 4" xfId="27102" xr:uid="{00000000-0005-0000-0000-00002E690000}"/>
    <cellStyle name="Normal 20 2 5" xfId="27103" xr:uid="{00000000-0005-0000-0000-00002F690000}"/>
    <cellStyle name="Normal 20 2 6" xfId="27104" xr:uid="{00000000-0005-0000-0000-000030690000}"/>
    <cellStyle name="Normal 20 2 7" xfId="27105" xr:uid="{00000000-0005-0000-0000-000031690000}"/>
    <cellStyle name="Normal 20 2 8" xfId="27106" xr:uid="{00000000-0005-0000-0000-000032690000}"/>
    <cellStyle name="Normal 20 2 9" xfId="27107" xr:uid="{00000000-0005-0000-0000-000033690000}"/>
    <cellStyle name="Normal 20 3" xfId="27108" xr:uid="{00000000-0005-0000-0000-000034690000}"/>
    <cellStyle name="Normal 20 4" xfId="27109" xr:uid="{00000000-0005-0000-0000-000035690000}"/>
    <cellStyle name="Normal 20 4 10" xfId="27110" xr:uid="{00000000-0005-0000-0000-000036690000}"/>
    <cellStyle name="Normal 20 4 10 2" xfId="27111" xr:uid="{00000000-0005-0000-0000-000037690000}"/>
    <cellStyle name="Normal 20 4 11" xfId="27112" xr:uid="{00000000-0005-0000-0000-000038690000}"/>
    <cellStyle name="Normal 20 4 11 2" xfId="27113" xr:uid="{00000000-0005-0000-0000-000039690000}"/>
    <cellStyle name="Normal 20 4 12" xfId="27114" xr:uid="{00000000-0005-0000-0000-00003A690000}"/>
    <cellStyle name="Normal 20 4 12 2" xfId="27115" xr:uid="{00000000-0005-0000-0000-00003B690000}"/>
    <cellStyle name="Normal 20 4 13" xfId="27116" xr:uid="{00000000-0005-0000-0000-00003C690000}"/>
    <cellStyle name="Normal 20 4 2" xfId="27117" xr:uid="{00000000-0005-0000-0000-00003D690000}"/>
    <cellStyle name="Normal 20 4 2 10" xfId="27118" xr:uid="{00000000-0005-0000-0000-00003E690000}"/>
    <cellStyle name="Normal 20 4 2 10 2" xfId="27119" xr:uid="{00000000-0005-0000-0000-00003F690000}"/>
    <cellStyle name="Normal 20 4 2 11" xfId="27120" xr:uid="{00000000-0005-0000-0000-000040690000}"/>
    <cellStyle name="Normal 20 4 2 11 2" xfId="27121" xr:uid="{00000000-0005-0000-0000-000041690000}"/>
    <cellStyle name="Normal 20 4 2 12" xfId="27122" xr:uid="{00000000-0005-0000-0000-000042690000}"/>
    <cellStyle name="Normal 20 4 2 2" xfId="27123" xr:uid="{00000000-0005-0000-0000-000043690000}"/>
    <cellStyle name="Normal 20 4 2 2 10" xfId="27124" xr:uid="{00000000-0005-0000-0000-000044690000}"/>
    <cellStyle name="Normal 20 4 2 2 10 2" xfId="27125" xr:uid="{00000000-0005-0000-0000-000045690000}"/>
    <cellStyle name="Normal 20 4 2 2 11" xfId="27126" xr:uid="{00000000-0005-0000-0000-000046690000}"/>
    <cellStyle name="Normal 20 4 2 2 2" xfId="27127" xr:uid="{00000000-0005-0000-0000-000047690000}"/>
    <cellStyle name="Normal 20 4 2 2 2 2" xfId="27128" xr:uid="{00000000-0005-0000-0000-000048690000}"/>
    <cellStyle name="Normal 20 4 2 2 3" xfId="27129" xr:uid="{00000000-0005-0000-0000-000049690000}"/>
    <cellStyle name="Normal 20 4 2 2 3 2" xfId="27130" xr:uid="{00000000-0005-0000-0000-00004A690000}"/>
    <cellStyle name="Normal 20 4 2 2 4" xfId="27131" xr:uid="{00000000-0005-0000-0000-00004B690000}"/>
    <cellStyle name="Normal 20 4 2 2 4 2" xfId="27132" xr:uid="{00000000-0005-0000-0000-00004C690000}"/>
    <cellStyle name="Normal 20 4 2 2 5" xfId="27133" xr:uid="{00000000-0005-0000-0000-00004D690000}"/>
    <cellStyle name="Normal 20 4 2 2 5 2" xfId="27134" xr:uid="{00000000-0005-0000-0000-00004E690000}"/>
    <cellStyle name="Normal 20 4 2 2 6" xfId="27135" xr:uid="{00000000-0005-0000-0000-00004F690000}"/>
    <cellStyle name="Normal 20 4 2 2 6 2" xfId="27136" xr:uid="{00000000-0005-0000-0000-000050690000}"/>
    <cellStyle name="Normal 20 4 2 2 7" xfId="27137" xr:uid="{00000000-0005-0000-0000-000051690000}"/>
    <cellStyle name="Normal 20 4 2 2 7 2" xfId="27138" xr:uid="{00000000-0005-0000-0000-000052690000}"/>
    <cellStyle name="Normal 20 4 2 2 8" xfId="27139" xr:uid="{00000000-0005-0000-0000-000053690000}"/>
    <cellStyle name="Normal 20 4 2 2 8 2" xfId="27140" xr:uid="{00000000-0005-0000-0000-000054690000}"/>
    <cellStyle name="Normal 20 4 2 2 9" xfId="27141" xr:uid="{00000000-0005-0000-0000-000055690000}"/>
    <cellStyle name="Normal 20 4 2 2 9 2" xfId="27142" xr:uid="{00000000-0005-0000-0000-000056690000}"/>
    <cellStyle name="Normal 20 4 2 3" xfId="27143" xr:uid="{00000000-0005-0000-0000-000057690000}"/>
    <cellStyle name="Normal 20 4 2 3 2" xfId="27144" xr:uid="{00000000-0005-0000-0000-000058690000}"/>
    <cellStyle name="Normal 20 4 2 4" xfId="27145" xr:uid="{00000000-0005-0000-0000-000059690000}"/>
    <cellStyle name="Normal 20 4 2 4 2" xfId="27146" xr:uid="{00000000-0005-0000-0000-00005A690000}"/>
    <cellStyle name="Normal 20 4 2 5" xfId="27147" xr:uid="{00000000-0005-0000-0000-00005B690000}"/>
    <cellStyle name="Normal 20 4 2 5 2" xfId="27148" xr:uid="{00000000-0005-0000-0000-00005C690000}"/>
    <cellStyle name="Normal 20 4 2 6" xfId="27149" xr:uid="{00000000-0005-0000-0000-00005D690000}"/>
    <cellStyle name="Normal 20 4 2 6 2" xfId="27150" xr:uid="{00000000-0005-0000-0000-00005E690000}"/>
    <cellStyle name="Normal 20 4 2 7" xfId="27151" xr:uid="{00000000-0005-0000-0000-00005F690000}"/>
    <cellStyle name="Normal 20 4 2 7 2" xfId="27152" xr:uid="{00000000-0005-0000-0000-000060690000}"/>
    <cellStyle name="Normal 20 4 2 8" xfId="27153" xr:uid="{00000000-0005-0000-0000-000061690000}"/>
    <cellStyle name="Normal 20 4 2 8 2" xfId="27154" xr:uid="{00000000-0005-0000-0000-000062690000}"/>
    <cellStyle name="Normal 20 4 2 9" xfId="27155" xr:uid="{00000000-0005-0000-0000-000063690000}"/>
    <cellStyle name="Normal 20 4 2 9 2" xfId="27156" xr:uid="{00000000-0005-0000-0000-000064690000}"/>
    <cellStyle name="Normal 20 4 3" xfId="27157" xr:uid="{00000000-0005-0000-0000-000065690000}"/>
    <cellStyle name="Normal 20 4 3 10" xfId="27158" xr:uid="{00000000-0005-0000-0000-000066690000}"/>
    <cellStyle name="Normal 20 4 3 10 2" xfId="27159" xr:uid="{00000000-0005-0000-0000-000067690000}"/>
    <cellStyle name="Normal 20 4 3 11" xfId="27160" xr:uid="{00000000-0005-0000-0000-000068690000}"/>
    <cellStyle name="Normal 20 4 3 2" xfId="27161" xr:uid="{00000000-0005-0000-0000-000069690000}"/>
    <cellStyle name="Normal 20 4 3 2 2" xfId="27162" xr:uid="{00000000-0005-0000-0000-00006A690000}"/>
    <cellStyle name="Normal 20 4 3 3" xfId="27163" xr:uid="{00000000-0005-0000-0000-00006B690000}"/>
    <cellStyle name="Normal 20 4 3 3 2" xfId="27164" xr:uid="{00000000-0005-0000-0000-00006C690000}"/>
    <cellStyle name="Normal 20 4 3 4" xfId="27165" xr:uid="{00000000-0005-0000-0000-00006D690000}"/>
    <cellStyle name="Normal 20 4 3 4 2" xfId="27166" xr:uid="{00000000-0005-0000-0000-00006E690000}"/>
    <cellStyle name="Normal 20 4 3 5" xfId="27167" xr:uid="{00000000-0005-0000-0000-00006F690000}"/>
    <cellStyle name="Normal 20 4 3 5 2" xfId="27168" xr:uid="{00000000-0005-0000-0000-000070690000}"/>
    <cellStyle name="Normal 20 4 3 6" xfId="27169" xr:uid="{00000000-0005-0000-0000-000071690000}"/>
    <cellStyle name="Normal 20 4 3 6 2" xfId="27170" xr:uid="{00000000-0005-0000-0000-000072690000}"/>
    <cellStyle name="Normal 20 4 3 7" xfId="27171" xr:uid="{00000000-0005-0000-0000-000073690000}"/>
    <cellStyle name="Normal 20 4 3 7 2" xfId="27172" xr:uid="{00000000-0005-0000-0000-000074690000}"/>
    <cellStyle name="Normal 20 4 3 8" xfId="27173" xr:uid="{00000000-0005-0000-0000-000075690000}"/>
    <cellStyle name="Normal 20 4 3 8 2" xfId="27174" xr:uid="{00000000-0005-0000-0000-000076690000}"/>
    <cellStyle name="Normal 20 4 3 9" xfId="27175" xr:uid="{00000000-0005-0000-0000-000077690000}"/>
    <cellStyle name="Normal 20 4 3 9 2" xfId="27176" xr:uid="{00000000-0005-0000-0000-000078690000}"/>
    <cellStyle name="Normal 20 4 4" xfId="27177" xr:uid="{00000000-0005-0000-0000-000079690000}"/>
    <cellStyle name="Normal 20 4 4 2" xfId="27178" xr:uid="{00000000-0005-0000-0000-00007A690000}"/>
    <cellStyle name="Normal 20 4 5" xfId="27179" xr:uid="{00000000-0005-0000-0000-00007B690000}"/>
    <cellStyle name="Normal 20 4 5 2" xfId="27180" xr:uid="{00000000-0005-0000-0000-00007C690000}"/>
    <cellStyle name="Normal 20 4 6" xfId="27181" xr:uid="{00000000-0005-0000-0000-00007D690000}"/>
    <cellStyle name="Normal 20 4 6 2" xfId="27182" xr:uid="{00000000-0005-0000-0000-00007E690000}"/>
    <cellStyle name="Normal 20 4 7" xfId="27183" xr:uid="{00000000-0005-0000-0000-00007F690000}"/>
    <cellStyle name="Normal 20 4 7 2" xfId="27184" xr:uid="{00000000-0005-0000-0000-000080690000}"/>
    <cellStyle name="Normal 20 4 8" xfId="27185" xr:uid="{00000000-0005-0000-0000-000081690000}"/>
    <cellStyle name="Normal 20 4 8 2" xfId="27186" xr:uid="{00000000-0005-0000-0000-000082690000}"/>
    <cellStyle name="Normal 20 4 9" xfId="27187" xr:uid="{00000000-0005-0000-0000-000083690000}"/>
    <cellStyle name="Normal 20 4 9 2" xfId="27188" xr:uid="{00000000-0005-0000-0000-000084690000}"/>
    <cellStyle name="Normal 20 5" xfId="27189" xr:uid="{00000000-0005-0000-0000-000085690000}"/>
    <cellStyle name="Normal 20 6" xfId="27190" xr:uid="{00000000-0005-0000-0000-000086690000}"/>
    <cellStyle name="Normal 20 7" xfId="27191" xr:uid="{00000000-0005-0000-0000-000087690000}"/>
    <cellStyle name="Normal 20 8" xfId="27192" xr:uid="{00000000-0005-0000-0000-000088690000}"/>
    <cellStyle name="Normal 20 9" xfId="27193" xr:uid="{00000000-0005-0000-0000-000089690000}"/>
    <cellStyle name="Normal 21" xfId="839" xr:uid="{00000000-0005-0000-0000-00008A690000}"/>
    <cellStyle name="Normal 21 10" xfId="27194" xr:uid="{00000000-0005-0000-0000-00008B690000}"/>
    <cellStyle name="Normal 21 11" xfId="27195" xr:uid="{00000000-0005-0000-0000-00008C690000}"/>
    <cellStyle name="Normal 21 12" xfId="27196" xr:uid="{00000000-0005-0000-0000-00008D690000}"/>
    <cellStyle name="Normal 21 13" xfId="27197" xr:uid="{00000000-0005-0000-0000-00008E690000}"/>
    <cellStyle name="Normal 21 14" xfId="27198" xr:uid="{00000000-0005-0000-0000-00008F690000}"/>
    <cellStyle name="Normal 21 15" xfId="27199" xr:uid="{00000000-0005-0000-0000-000090690000}"/>
    <cellStyle name="Normal 21 2" xfId="840" xr:uid="{00000000-0005-0000-0000-000091690000}"/>
    <cellStyle name="Normal 21 3" xfId="27200" xr:uid="{00000000-0005-0000-0000-000092690000}"/>
    <cellStyle name="Normal 21 4" xfId="27201" xr:uid="{00000000-0005-0000-0000-000093690000}"/>
    <cellStyle name="Normal 21 5" xfId="27202" xr:uid="{00000000-0005-0000-0000-000094690000}"/>
    <cellStyle name="Normal 21 6" xfId="27203" xr:uid="{00000000-0005-0000-0000-000095690000}"/>
    <cellStyle name="Normal 21 7" xfId="27204" xr:uid="{00000000-0005-0000-0000-000096690000}"/>
    <cellStyle name="Normal 21 8" xfId="27205" xr:uid="{00000000-0005-0000-0000-000097690000}"/>
    <cellStyle name="Normal 21 9" xfId="27206" xr:uid="{00000000-0005-0000-0000-000098690000}"/>
    <cellStyle name="Normal 22" xfId="841" xr:uid="{00000000-0005-0000-0000-000099690000}"/>
    <cellStyle name="Normal 22 10" xfId="27208" xr:uid="{00000000-0005-0000-0000-00009A690000}"/>
    <cellStyle name="Normal 22 10 2" xfId="27209" xr:uid="{00000000-0005-0000-0000-00009B690000}"/>
    <cellStyle name="Normal 22 11" xfId="27210" xr:uid="{00000000-0005-0000-0000-00009C690000}"/>
    <cellStyle name="Normal 22 11 2" xfId="27211" xr:uid="{00000000-0005-0000-0000-00009D690000}"/>
    <cellStyle name="Normal 22 12" xfId="27212" xr:uid="{00000000-0005-0000-0000-00009E690000}"/>
    <cellStyle name="Normal 22 12 2" xfId="27213" xr:uid="{00000000-0005-0000-0000-00009F690000}"/>
    <cellStyle name="Normal 22 13" xfId="27214" xr:uid="{00000000-0005-0000-0000-0000A0690000}"/>
    <cellStyle name="Normal 22 14" xfId="27207" xr:uid="{00000000-0005-0000-0000-0000A1690000}"/>
    <cellStyle name="Normal 22 2" xfId="842" xr:uid="{00000000-0005-0000-0000-0000A2690000}"/>
    <cellStyle name="Normal 22 2 10" xfId="27216" xr:uid="{00000000-0005-0000-0000-0000A3690000}"/>
    <cellStyle name="Normal 22 2 10 2" xfId="27217" xr:uid="{00000000-0005-0000-0000-0000A4690000}"/>
    <cellStyle name="Normal 22 2 11" xfId="27218" xr:uid="{00000000-0005-0000-0000-0000A5690000}"/>
    <cellStyle name="Normal 22 2 11 2" xfId="27219" xr:uid="{00000000-0005-0000-0000-0000A6690000}"/>
    <cellStyle name="Normal 22 2 12" xfId="27220" xr:uid="{00000000-0005-0000-0000-0000A7690000}"/>
    <cellStyle name="Normal 22 2 13" xfId="27215" xr:uid="{00000000-0005-0000-0000-0000A8690000}"/>
    <cellStyle name="Normal 22 2 2" xfId="27221" xr:uid="{00000000-0005-0000-0000-0000A9690000}"/>
    <cellStyle name="Normal 22 2 2 10" xfId="27222" xr:uid="{00000000-0005-0000-0000-0000AA690000}"/>
    <cellStyle name="Normal 22 2 2 10 2" xfId="27223" xr:uid="{00000000-0005-0000-0000-0000AB690000}"/>
    <cellStyle name="Normal 22 2 2 11" xfId="27224" xr:uid="{00000000-0005-0000-0000-0000AC690000}"/>
    <cellStyle name="Normal 22 2 2 2" xfId="27225" xr:uid="{00000000-0005-0000-0000-0000AD690000}"/>
    <cellStyle name="Normal 22 2 2 2 2" xfId="27226" xr:uid="{00000000-0005-0000-0000-0000AE690000}"/>
    <cellStyle name="Normal 22 2 2 3" xfId="27227" xr:uid="{00000000-0005-0000-0000-0000AF690000}"/>
    <cellStyle name="Normal 22 2 2 3 2" xfId="27228" xr:uid="{00000000-0005-0000-0000-0000B0690000}"/>
    <cellStyle name="Normal 22 2 2 4" xfId="27229" xr:uid="{00000000-0005-0000-0000-0000B1690000}"/>
    <cellStyle name="Normal 22 2 2 4 2" xfId="27230" xr:uid="{00000000-0005-0000-0000-0000B2690000}"/>
    <cellStyle name="Normal 22 2 2 5" xfId="27231" xr:uid="{00000000-0005-0000-0000-0000B3690000}"/>
    <cellStyle name="Normal 22 2 2 5 2" xfId="27232" xr:uid="{00000000-0005-0000-0000-0000B4690000}"/>
    <cellStyle name="Normal 22 2 2 6" xfId="27233" xr:uid="{00000000-0005-0000-0000-0000B5690000}"/>
    <cellStyle name="Normal 22 2 2 6 2" xfId="27234" xr:uid="{00000000-0005-0000-0000-0000B6690000}"/>
    <cellStyle name="Normal 22 2 2 7" xfId="27235" xr:uid="{00000000-0005-0000-0000-0000B7690000}"/>
    <cellStyle name="Normal 22 2 2 7 2" xfId="27236" xr:uid="{00000000-0005-0000-0000-0000B8690000}"/>
    <cellStyle name="Normal 22 2 2 8" xfId="27237" xr:uid="{00000000-0005-0000-0000-0000B9690000}"/>
    <cellStyle name="Normal 22 2 2 8 2" xfId="27238" xr:uid="{00000000-0005-0000-0000-0000BA690000}"/>
    <cellStyle name="Normal 22 2 2 9" xfId="27239" xr:uid="{00000000-0005-0000-0000-0000BB690000}"/>
    <cellStyle name="Normal 22 2 2 9 2" xfId="27240" xr:uid="{00000000-0005-0000-0000-0000BC690000}"/>
    <cellStyle name="Normal 22 2 3" xfId="27241" xr:uid="{00000000-0005-0000-0000-0000BD690000}"/>
    <cellStyle name="Normal 22 2 3 2" xfId="27242" xr:uid="{00000000-0005-0000-0000-0000BE690000}"/>
    <cellStyle name="Normal 22 2 4" xfId="27243" xr:uid="{00000000-0005-0000-0000-0000BF690000}"/>
    <cellStyle name="Normal 22 2 4 2" xfId="27244" xr:uid="{00000000-0005-0000-0000-0000C0690000}"/>
    <cellStyle name="Normal 22 2 5" xfId="27245" xr:uid="{00000000-0005-0000-0000-0000C1690000}"/>
    <cellStyle name="Normal 22 2 5 2" xfId="27246" xr:uid="{00000000-0005-0000-0000-0000C2690000}"/>
    <cellStyle name="Normal 22 2 6" xfId="27247" xr:uid="{00000000-0005-0000-0000-0000C3690000}"/>
    <cellStyle name="Normal 22 2 6 2" xfId="27248" xr:uid="{00000000-0005-0000-0000-0000C4690000}"/>
    <cellStyle name="Normal 22 2 7" xfId="27249" xr:uid="{00000000-0005-0000-0000-0000C5690000}"/>
    <cellStyle name="Normal 22 2 7 2" xfId="27250" xr:uid="{00000000-0005-0000-0000-0000C6690000}"/>
    <cellStyle name="Normal 22 2 8" xfId="27251" xr:uid="{00000000-0005-0000-0000-0000C7690000}"/>
    <cellStyle name="Normal 22 2 8 2" xfId="27252" xr:uid="{00000000-0005-0000-0000-0000C8690000}"/>
    <cellStyle name="Normal 22 2 9" xfId="27253" xr:uid="{00000000-0005-0000-0000-0000C9690000}"/>
    <cellStyle name="Normal 22 2 9 2" xfId="27254" xr:uid="{00000000-0005-0000-0000-0000CA690000}"/>
    <cellStyle name="Normal 22 3" xfId="27255" xr:uid="{00000000-0005-0000-0000-0000CB690000}"/>
    <cellStyle name="Normal 22 3 10" xfId="27256" xr:uid="{00000000-0005-0000-0000-0000CC690000}"/>
    <cellStyle name="Normal 22 3 10 2" xfId="27257" xr:uid="{00000000-0005-0000-0000-0000CD690000}"/>
    <cellStyle name="Normal 22 3 11" xfId="27258" xr:uid="{00000000-0005-0000-0000-0000CE690000}"/>
    <cellStyle name="Normal 22 3 2" xfId="27259" xr:uid="{00000000-0005-0000-0000-0000CF690000}"/>
    <cellStyle name="Normal 22 3 2 2" xfId="27260" xr:uid="{00000000-0005-0000-0000-0000D0690000}"/>
    <cellStyle name="Normal 22 3 3" xfId="27261" xr:uid="{00000000-0005-0000-0000-0000D1690000}"/>
    <cellStyle name="Normal 22 3 3 2" xfId="27262" xr:uid="{00000000-0005-0000-0000-0000D2690000}"/>
    <cellStyle name="Normal 22 3 4" xfId="27263" xr:uid="{00000000-0005-0000-0000-0000D3690000}"/>
    <cellStyle name="Normal 22 3 4 2" xfId="27264" xr:uid="{00000000-0005-0000-0000-0000D4690000}"/>
    <cellStyle name="Normal 22 3 5" xfId="27265" xr:uid="{00000000-0005-0000-0000-0000D5690000}"/>
    <cellStyle name="Normal 22 3 5 2" xfId="27266" xr:uid="{00000000-0005-0000-0000-0000D6690000}"/>
    <cellStyle name="Normal 22 3 6" xfId="27267" xr:uid="{00000000-0005-0000-0000-0000D7690000}"/>
    <cellStyle name="Normal 22 3 6 2" xfId="27268" xr:uid="{00000000-0005-0000-0000-0000D8690000}"/>
    <cellStyle name="Normal 22 3 7" xfId="27269" xr:uid="{00000000-0005-0000-0000-0000D9690000}"/>
    <cellStyle name="Normal 22 3 7 2" xfId="27270" xr:uid="{00000000-0005-0000-0000-0000DA690000}"/>
    <cellStyle name="Normal 22 3 8" xfId="27271" xr:uid="{00000000-0005-0000-0000-0000DB690000}"/>
    <cellStyle name="Normal 22 3 8 2" xfId="27272" xr:uid="{00000000-0005-0000-0000-0000DC690000}"/>
    <cellStyle name="Normal 22 3 9" xfId="27273" xr:uid="{00000000-0005-0000-0000-0000DD690000}"/>
    <cellStyle name="Normal 22 3 9 2" xfId="27274" xr:uid="{00000000-0005-0000-0000-0000DE690000}"/>
    <cellStyle name="Normal 22 4" xfId="27275" xr:uid="{00000000-0005-0000-0000-0000DF690000}"/>
    <cellStyle name="Normal 22 4 2" xfId="27276" xr:uid="{00000000-0005-0000-0000-0000E0690000}"/>
    <cellStyle name="Normal 22 5" xfId="27277" xr:uid="{00000000-0005-0000-0000-0000E1690000}"/>
    <cellStyle name="Normal 22 5 2" xfId="27278" xr:uid="{00000000-0005-0000-0000-0000E2690000}"/>
    <cellStyle name="Normal 22 6" xfId="27279" xr:uid="{00000000-0005-0000-0000-0000E3690000}"/>
    <cellStyle name="Normal 22 6 2" xfId="27280" xr:uid="{00000000-0005-0000-0000-0000E4690000}"/>
    <cellStyle name="Normal 22 7" xfId="27281" xr:uid="{00000000-0005-0000-0000-0000E5690000}"/>
    <cellStyle name="Normal 22 7 2" xfId="27282" xr:uid="{00000000-0005-0000-0000-0000E6690000}"/>
    <cellStyle name="Normal 22 8" xfId="27283" xr:uid="{00000000-0005-0000-0000-0000E7690000}"/>
    <cellStyle name="Normal 22 8 2" xfId="27284" xr:uid="{00000000-0005-0000-0000-0000E8690000}"/>
    <cellStyle name="Normal 22 9" xfId="27285" xr:uid="{00000000-0005-0000-0000-0000E9690000}"/>
    <cellStyle name="Normal 22 9 2" xfId="27286" xr:uid="{00000000-0005-0000-0000-0000EA690000}"/>
    <cellStyle name="Normal 23" xfId="843" xr:uid="{00000000-0005-0000-0000-0000EB690000}"/>
    <cellStyle name="Normal 23 10" xfId="27288" xr:uid="{00000000-0005-0000-0000-0000EC690000}"/>
    <cellStyle name="Normal 23 10 2" xfId="27289" xr:uid="{00000000-0005-0000-0000-0000ED690000}"/>
    <cellStyle name="Normal 23 11" xfId="27290" xr:uid="{00000000-0005-0000-0000-0000EE690000}"/>
    <cellStyle name="Normal 23 11 2" xfId="27291" xr:uid="{00000000-0005-0000-0000-0000EF690000}"/>
    <cellStyle name="Normal 23 12" xfId="27292" xr:uid="{00000000-0005-0000-0000-0000F0690000}"/>
    <cellStyle name="Normal 23 12 2" xfId="27293" xr:uid="{00000000-0005-0000-0000-0000F1690000}"/>
    <cellStyle name="Normal 23 13" xfId="27294" xr:uid="{00000000-0005-0000-0000-0000F2690000}"/>
    <cellStyle name="Normal 23 14" xfId="27287" xr:uid="{00000000-0005-0000-0000-0000F3690000}"/>
    <cellStyle name="Normal 23 2" xfId="844" xr:uid="{00000000-0005-0000-0000-0000F4690000}"/>
    <cellStyle name="Normal 23 2 10" xfId="27296" xr:uid="{00000000-0005-0000-0000-0000F5690000}"/>
    <cellStyle name="Normal 23 2 10 2" xfId="27297" xr:uid="{00000000-0005-0000-0000-0000F6690000}"/>
    <cellStyle name="Normal 23 2 11" xfId="27298" xr:uid="{00000000-0005-0000-0000-0000F7690000}"/>
    <cellStyle name="Normal 23 2 11 2" xfId="27299" xr:uid="{00000000-0005-0000-0000-0000F8690000}"/>
    <cellStyle name="Normal 23 2 12" xfId="27300" xr:uid="{00000000-0005-0000-0000-0000F9690000}"/>
    <cellStyle name="Normal 23 2 13" xfId="27295" xr:uid="{00000000-0005-0000-0000-0000FA690000}"/>
    <cellStyle name="Normal 23 2 2" xfId="27301" xr:uid="{00000000-0005-0000-0000-0000FB690000}"/>
    <cellStyle name="Normal 23 2 2 10" xfId="27302" xr:uid="{00000000-0005-0000-0000-0000FC690000}"/>
    <cellStyle name="Normal 23 2 2 10 2" xfId="27303" xr:uid="{00000000-0005-0000-0000-0000FD690000}"/>
    <cellStyle name="Normal 23 2 2 11" xfId="27304" xr:uid="{00000000-0005-0000-0000-0000FE690000}"/>
    <cellStyle name="Normal 23 2 2 2" xfId="27305" xr:uid="{00000000-0005-0000-0000-0000FF690000}"/>
    <cellStyle name="Normal 23 2 2 2 2" xfId="27306" xr:uid="{00000000-0005-0000-0000-0000006A0000}"/>
    <cellStyle name="Normal 23 2 2 3" xfId="27307" xr:uid="{00000000-0005-0000-0000-0000016A0000}"/>
    <cellStyle name="Normal 23 2 2 3 2" xfId="27308" xr:uid="{00000000-0005-0000-0000-0000026A0000}"/>
    <cellStyle name="Normal 23 2 2 4" xfId="27309" xr:uid="{00000000-0005-0000-0000-0000036A0000}"/>
    <cellStyle name="Normal 23 2 2 4 2" xfId="27310" xr:uid="{00000000-0005-0000-0000-0000046A0000}"/>
    <cellStyle name="Normal 23 2 2 5" xfId="27311" xr:uid="{00000000-0005-0000-0000-0000056A0000}"/>
    <cellStyle name="Normal 23 2 2 5 2" xfId="27312" xr:uid="{00000000-0005-0000-0000-0000066A0000}"/>
    <cellStyle name="Normal 23 2 2 6" xfId="27313" xr:uid="{00000000-0005-0000-0000-0000076A0000}"/>
    <cellStyle name="Normal 23 2 2 6 2" xfId="27314" xr:uid="{00000000-0005-0000-0000-0000086A0000}"/>
    <cellStyle name="Normal 23 2 2 7" xfId="27315" xr:uid="{00000000-0005-0000-0000-0000096A0000}"/>
    <cellStyle name="Normal 23 2 2 7 2" xfId="27316" xr:uid="{00000000-0005-0000-0000-00000A6A0000}"/>
    <cellStyle name="Normal 23 2 2 8" xfId="27317" xr:uid="{00000000-0005-0000-0000-00000B6A0000}"/>
    <cellStyle name="Normal 23 2 2 8 2" xfId="27318" xr:uid="{00000000-0005-0000-0000-00000C6A0000}"/>
    <cellStyle name="Normal 23 2 2 9" xfId="27319" xr:uid="{00000000-0005-0000-0000-00000D6A0000}"/>
    <cellStyle name="Normal 23 2 2 9 2" xfId="27320" xr:uid="{00000000-0005-0000-0000-00000E6A0000}"/>
    <cellStyle name="Normal 23 2 3" xfId="27321" xr:uid="{00000000-0005-0000-0000-00000F6A0000}"/>
    <cellStyle name="Normal 23 2 3 2" xfId="27322" xr:uid="{00000000-0005-0000-0000-0000106A0000}"/>
    <cellStyle name="Normal 23 2 4" xfId="27323" xr:uid="{00000000-0005-0000-0000-0000116A0000}"/>
    <cellStyle name="Normal 23 2 4 2" xfId="27324" xr:uid="{00000000-0005-0000-0000-0000126A0000}"/>
    <cellStyle name="Normal 23 2 5" xfId="27325" xr:uid="{00000000-0005-0000-0000-0000136A0000}"/>
    <cellStyle name="Normal 23 2 5 2" xfId="27326" xr:uid="{00000000-0005-0000-0000-0000146A0000}"/>
    <cellStyle name="Normal 23 2 6" xfId="27327" xr:uid="{00000000-0005-0000-0000-0000156A0000}"/>
    <cellStyle name="Normal 23 2 6 2" xfId="27328" xr:uid="{00000000-0005-0000-0000-0000166A0000}"/>
    <cellStyle name="Normal 23 2 7" xfId="27329" xr:uid="{00000000-0005-0000-0000-0000176A0000}"/>
    <cellStyle name="Normal 23 2 7 2" xfId="27330" xr:uid="{00000000-0005-0000-0000-0000186A0000}"/>
    <cellStyle name="Normal 23 2 8" xfId="27331" xr:uid="{00000000-0005-0000-0000-0000196A0000}"/>
    <cellStyle name="Normal 23 2 8 2" xfId="27332" xr:uid="{00000000-0005-0000-0000-00001A6A0000}"/>
    <cellStyle name="Normal 23 2 9" xfId="27333" xr:uid="{00000000-0005-0000-0000-00001B6A0000}"/>
    <cellStyle name="Normal 23 2 9 2" xfId="27334" xr:uid="{00000000-0005-0000-0000-00001C6A0000}"/>
    <cellStyle name="Normal 23 3" xfId="27335" xr:uid="{00000000-0005-0000-0000-00001D6A0000}"/>
    <cellStyle name="Normal 23 3 10" xfId="27336" xr:uid="{00000000-0005-0000-0000-00001E6A0000}"/>
    <cellStyle name="Normal 23 3 10 2" xfId="27337" xr:uid="{00000000-0005-0000-0000-00001F6A0000}"/>
    <cellStyle name="Normal 23 3 11" xfId="27338" xr:uid="{00000000-0005-0000-0000-0000206A0000}"/>
    <cellStyle name="Normal 23 3 2" xfId="27339" xr:uid="{00000000-0005-0000-0000-0000216A0000}"/>
    <cellStyle name="Normal 23 3 2 2" xfId="27340" xr:uid="{00000000-0005-0000-0000-0000226A0000}"/>
    <cellStyle name="Normal 23 3 3" xfId="27341" xr:uid="{00000000-0005-0000-0000-0000236A0000}"/>
    <cellStyle name="Normal 23 3 3 2" xfId="27342" xr:uid="{00000000-0005-0000-0000-0000246A0000}"/>
    <cellStyle name="Normal 23 3 4" xfId="27343" xr:uid="{00000000-0005-0000-0000-0000256A0000}"/>
    <cellStyle name="Normal 23 3 4 2" xfId="27344" xr:uid="{00000000-0005-0000-0000-0000266A0000}"/>
    <cellStyle name="Normal 23 3 5" xfId="27345" xr:uid="{00000000-0005-0000-0000-0000276A0000}"/>
    <cellStyle name="Normal 23 3 5 2" xfId="27346" xr:uid="{00000000-0005-0000-0000-0000286A0000}"/>
    <cellStyle name="Normal 23 3 6" xfId="27347" xr:uid="{00000000-0005-0000-0000-0000296A0000}"/>
    <cellStyle name="Normal 23 3 6 2" xfId="27348" xr:uid="{00000000-0005-0000-0000-00002A6A0000}"/>
    <cellStyle name="Normal 23 3 7" xfId="27349" xr:uid="{00000000-0005-0000-0000-00002B6A0000}"/>
    <cellStyle name="Normal 23 3 7 2" xfId="27350" xr:uid="{00000000-0005-0000-0000-00002C6A0000}"/>
    <cellStyle name="Normal 23 3 8" xfId="27351" xr:uid="{00000000-0005-0000-0000-00002D6A0000}"/>
    <cellStyle name="Normal 23 3 8 2" xfId="27352" xr:uid="{00000000-0005-0000-0000-00002E6A0000}"/>
    <cellStyle name="Normal 23 3 9" xfId="27353" xr:uid="{00000000-0005-0000-0000-00002F6A0000}"/>
    <cellStyle name="Normal 23 3 9 2" xfId="27354" xr:uid="{00000000-0005-0000-0000-0000306A0000}"/>
    <cellStyle name="Normal 23 4" xfId="27355" xr:uid="{00000000-0005-0000-0000-0000316A0000}"/>
    <cellStyle name="Normal 23 4 2" xfId="27356" xr:uid="{00000000-0005-0000-0000-0000326A0000}"/>
    <cellStyle name="Normal 23 5" xfId="27357" xr:uid="{00000000-0005-0000-0000-0000336A0000}"/>
    <cellStyle name="Normal 23 5 2" xfId="27358" xr:uid="{00000000-0005-0000-0000-0000346A0000}"/>
    <cellStyle name="Normal 23 6" xfId="27359" xr:uid="{00000000-0005-0000-0000-0000356A0000}"/>
    <cellStyle name="Normal 23 6 2" xfId="27360" xr:uid="{00000000-0005-0000-0000-0000366A0000}"/>
    <cellStyle name="Normal 23 7" xfId="27361" xr:uid="{00000000-0005-0000-0000-0000376A0000}"/>
    <cellStyle name="Normal 23 7 2" xfId="27362" xr:uid="{00000000-0005-0000-0000-0000386A0000}"/>
    <cellStyle name="Normal 23 8" xfId="27363" xr:uid="{00000000-0005-0000-0000-0000396A0000}"/>
    <cellStyle name="Normal 23 8 2" xfId="27364" xr:uid="{00000000-0005-0000-0000-00003A6A0000}"/>
    <cellStyle name="Normal 23 9" xfId="27365" xr:uid="{00000000-0005-0000-0000-00003B6A0000}"/>
    <cellStyle name="Normal 23 9 2" xfId="27366" xr:uid="{00000000-0005-0000-0000-00003C6A0000}"/>
    <cellStyle name="Normal 24" xfId="845" xr:uid="{00000000-0005-0000-0000-00003D6A0000}"/>
    <cellStyle name="Normal 24 10" xfId="27367" xr:uid="{00000000-0005-0000-0000-00003E6A0000}"/>
    <cellStyle name="Normal 24 11" xfId="27368" xr:uid="{00000000-0005-0000-0000-00003F6A0000}"/>
    <cellStyle name="Normal 24 12" xfId="27369" xr:uid="{00000000-0005-0000-0000-0000406A0000}"/>
    <cellStyle name="Normal 24 13" xfId="27370" xr:uid="{00000000-0005-0000-0000-0000416A0000}"/>
    <cellStyle name="Normal 24 14" xfId="27371" xr:uid="{00000000-0005-0000-0000-0000426A0000}"/>
    <cellStyle name="Normal 24 2" xfId="846" xr:uid="{00000000-0005-0000-0000-0000436A0000}"/>
    <cellStyle name="Normal 24 3" xfId="27372" xr:uid="{00000000-0005-0000-0000-0000446A0000}"/>
    <cellStyle name="Normal 24 4" xfId="27373" xr:uid="{00000000-0005-0000-0000-0000456A0000}"/>
    <cellStyle name="Normal 24 5" xfId="27374" xr:uid="{00000000-0005-0000-0000-0000466A0000}"/>
    <cellStyle name="Normal 24 6" xfId="27375" xr:uid="{00000000-0005-0000-0000-0000476A0000}"/>
    <cellStyle name="Normal 24 7" xfId="27376" xr:uid="{00000000-0005-0000-0000-0000486A0000}"/>
    <cellStyle name="Normal 24 8" xfId="27377" xr:uid="{00000000-0005-0000-0000-0000496A0000}"/>
    <cellStyle name="Normal 24 9" xfId="27378" xr:uid="{00000000-0005-0000-0000-00004A6A0000}"/>
    <cellStyle name="Normal 25" xfId="847" xr:uid="{00000000-0005-0000-0000-00004B6A0000}"/>
    <cellStyle name="Normal 25 10" xfId="27380" xr:uid="{00000000-0005-0000-0000-00004C6A0000}"/>
    <cellStyle name="Normal 25 10 2" xfId="27381" xr:uid="{00000000-0005-0000-0000-00004D6A0000}"/>
    <cellStyle name="Normal 25 11" xfId="27382" xr:uid="{00000000-0005-0000-0000-00004E6A0000}"/>
    <cellStyle name="Normal 25 11 2" xfId="27383" xr:uid="{00000000-0005-0000-0000-00004F6A0000}"/>
    <cellStyle name="Normal 25 12" xfId="27384" xr:uid="{00000000-0005-0000-0000-0000506A0000}"/>
    <cellStyle name="Normal 25 12 2" xfId="27385" xr:uid="{00000000-0005-0000-0000-0000516A0000}"/>
    <cellStyle name="Normal 25 13" xfId="27386" xr:uid="{00000000-0005-0000-0000-0000526A0000}"/>
    <cellStyle name="Normal 25 14" xfId="27379" xr:uid="{00000000-0005-0000-0000-0000536A0000}"/>
    <cellStyle name="Normal 25 2" xfId="848" xr:uid="{00000000-0005-0000-0000-0000546A0000}"/>
    <cellStyle name="Normal 25 2 10" xfId="27388" xr:uid="{00000000-0005-0000-0000-0000556A0000}"/>
    <cellStyle name="Normal 25 2 10 2" xfId="27389" xr:uid="{00000000-0005-0000-0000-0000566A0000}"/>
    <cellStyle name="Normal 25 2 11" xfId="27390" xr:uid="{00000000-0005-0000-0000-0000576A0000}"/>
    <cellStyle name="Normal 25 2 11 2" xfId="27391" xr:uid="{00000000-0005-0000-0000-0000586A0000}"/>
    <cellStyle name="Normal 25 2 12" xfId="27392" xr:uid="{00000000-0005-0000-0000-0000596A0000}"/>
    <cellStyle name="Normal 25 2 13" xfId="27387" xr:uid="{00000000-0005-0000-0000-00005A6A0000}"/>
    <cellStyle name="Normal 25 2 2" xfId="27393" xr:uid="{00000000-0005-0000-0000-00005B6A0000}"/>
    <cellStyle name="Normal 25 2 2 10" xfId="27394" xr:uid="{00000000-0005-0000-0000-00005C6A0000}"/>
    <cellStyle name="Normal 25 2 2 10 2" xfId="27395" xr:uid="{00000000-0005-0000-0000-00005D6A0000}"/>
    <cellStyle name="Normal 25 2 2 11" xfId="27396" xr:uid="{00000000-0005-0000-0000-00005E6A0000}"/>
    <cellStyle name="Normal 25 2 2 2" xfId="27397" xr:uid="{00000000-0005-0000-0000-00005F6A0000}"/>
    <cellStyle name="Normal 25 2 2 2 2" xfId="27398" xr:uid="{00000000-0005-0000-0000-0000606A0000}"/>
    <cellStyle name="Normal 25 2 2 3" xfId="27399" xr:uid="{00000000-0005-0000-0000-0000616A0000}"/>
    <cellStyle name="Normal 25 2 2 3 2" xfId="27400" xr:uid="{00000000-0005-0000-0000-0000626A0000}"/>
    <cellStyle name="Normal 25 2 2 4" xfId="27401" xr:uid="{00000000-0005-0000-0000-0000636A0000}"/>
    <cellStyle name="Normal 25 2 2 4 2" xfId="27402" xr:uid="{00000000-0005-0000-0000-0000646A0000}"/>
    <cellStyle name="Normal 25 2 2 5" xfId="27403" xr:uid="{00000000-0005-0000-0000-0000656A0000}"/>
    <cellStyle name="Normal 25 2 2 5 2" xfId="27404" xr:uid="{00000000-0005-0000-0000-0000666A0000}"/>
    <cellStyle name="Normal 25 2 2 6" xfId="27405" xr:uid="{00000000-0005-0000-0000-0000676A0000}"/>
    <cellStyle name="Normal 25 2 2 6 2" xfId="27406" xr:uid="{00000000-0005-0000-0000-0000686A0000}"/>
    <cellStyle name="Normal 25 2 2 7" xfId="27407" xr:uid="{00000000-0005-0000-0000-0000696A0000}"/>
    <cellStyle name="Normal 25 2 2 7 2" xfId="27408" xr:uid="{00000000-0005-0000-0000-00006A6A0000}"/>
    <cellStyle name="Normal 25 2 2 8" xfId="27409" xr:uid="{00000000-0005-0000-0000-00006B6A0000}"/>
    <cellStyle name="Normal 25 2 2 8 2" xfId="27410" xr:uid="{00000000-0005-0000-0000-00006C6A0000}"/>
    <cellStyle name="Normal 25 2 2 9" xfId="27411" xr:uid="{00000000-0005-0000-0000-00006D6A0000}"/>
    <cellStyle name="Normal 25 2 2 9 2" xfId="27412" xr:uid="{00000000-0005-0000-0000-00006E6A0000}"/>
    <cellStyle name="Normal 25 2 3" xfId="27413" xr:uid="{00000000-0005-0000-0000-00006F6A0000}"/>
    <cellStyle name="Normal 25 2 3 2" xfId="27414" xr:uid="{00000000-0005-0000-0000-0000706A0000}"/>
    <cellStyle name="Normal 25 2 4" xfId="27415" xr:uid="{00000000-0005-0000-0000-0000716A0000}"/>
    <cellStyle name="Normal 25 2 4 2" xfId="27416" xr:uid="{00000000-0005-0000-0000-0000726A0000}"/>
    <cellStyle name="Normal 25 2 5" xfId="27417" xr:uid="{00000000-0005-0000-0000-0000736A0000}"/>
    <cellStyle name="Normal 25 2 5 2" xfId="27418" xr:uid="{00000000-0005-0000-0000-0000746A0000}"/>
    <cellStyle name="Normal 25 2 6" xfId="27419" xr:uid="{00000000-0005-0000-0000-0000756A0000}"/>
    <cellStyle name="Normal 25 2 6 2" xfId="27420" xr:uid="{00000000-0005-0000-0000-0000766A0000}"/>
    <cellStyle name="Normal 25 2 7" xfId="27421" xr:uid="{00000000-0005-0000-0000-0000776A0000}"/>
    <cellStyle name="Normal 25 2 7 2" xfId="27422" xr:uid="{00000000-0005-0000-0000-0000786A0000}"/>
    <cellStyle name="Normal 25 2 8" xfId="27423" xr:uid="{00000000-0005-0000-0000-0000796A0000}"/>
    <cellStyle name="Normal 25 2 8 2" xfId="27424" xr:uid="{00000000-0005-0000-0000-00007A6A0000}"/>
    <cellStyle name="Normal 25 2 9" xfId="27425" xr:uid="{00000000-0005-0000-0000-00007B6A0000}"/>
    <cellStyle name="Normal 25 2 9 2" xfId="27426" xr:uid="{00000000-0005-0000-0000-00007C6A0000}"/>
    <cellStyle name="Normal 25 3" xfId="27427" xr:uid="{00000000-0005-0000-0000-00007D6A0000}"/>
    <cellStyle name="Normal 25 3 10" xfId="27428" xr:uid="{00000000-0005-0000-0000-00007E6A0000}"/>
    <cellStyle name="Normal 25 3 10 2" xfId="27429" xr:uid="{00000000-0005-0000-0000-00007F6A0000}"/>
    <cellStyle name="Normal 25 3 11" xfId="27430" xr:uid="{00000000-0005-0000-0000-0000806A0000}"/>
    <cellStyle name="Normal 25 3 2" xfId="27431" xr:uid="{00000000-0005-0000-0000-0000816A0000}"/>
    <cellStyle name="Normal 25 3 2 2" xfId="27432" xr:uid="{00000000-0005-0000-0000-0000826A0000}"/>
    <cellStyle name="Normal 25 3 3" xfId="27433" xr:uid="{00000000-0005-0000-0000-0000836A0000}"/>
    <cellStyle name="Normal 25 3 3 2" xfId="27434" xr:uid="{00000000-0005-0000-0000-0000846A0000}"/>
    <cellStyle name="Normal 25 3 4" xfId="27435" xr:uid="{00000000-0005-0000-0000-0000856A0000}"/>
    <cellStyle name="Normal 25 3 4 2" xfId="27436" xr:uid="{00000000-0005-0000-0000-0000866A0000}"/>
    <cellStyle name="Normal 25 3 5" xfId="27437" xr:uid="{00000000-0005-0000-0000-0000876A0000}"/>
    <cellStyle name="Normal 25 3 5 2" xfId="27438" xr:uid="{00000000-0005-0000-0000-0000886A0000}"/>
    <cellStyle name="Normal 25 3 6" xfId="27439" xr:uid="{00000000-0005-0000-0000-0000896A0000}"/>
    <cellStyle name="Normal 25 3 6 2" xfId="27440" xr:uid="{00000000-0005-0000-0000-00008A6A0000}"/>
    <cellStyle name="Normal 25 3 7" xfId="27441" xr:uid="{00000000-0005-0000-0000-00008B6A0000}"/>
    <cellStyle name="Normal 25 3 7 2" xfId="27442" xr:uid="{00000000-0005-0000-0000-00008C6A0000}"/>
    <cellStyle name="Normal 25 3 8" xfId="27443" xr:uid="{00000000-0005-0000-0000-00008D6A0000}"/>
    <cellStyle name="Normal 25 3 8 2" xfId="27444" xr:uid="{00000000-0005-0000-0000-00008E6A0000}"/>
    <cellStyle name="Normal 25 3 9" xfId="27445" xr:uid="{00000000-0005-0000-0000-00008F6A0000}"/>
    <cellStyle name="Normal 25 3 9 2" xfId="27446" xr:uid="{00000000-0005-0000-0000-0000906A0000}"/>
    <cellStyle name="Normal 25 4" xfId="27447" xr:uid="{00000000-0005-0000-0000-0000916A0000}"/>
    <cellStyle name="Normal 25 4 2" xfId="27448" xr:uid="{00000000-0005-0000-0000-0000926A0000}"/>
    <cellStyle name="Normal 25 5" xfId="27449" xr:uid="{00000000-0005-0000-0000-0000936A0000}"/>
    <cellStyle name="Normal 25 5 2" xfId="27450" xr:uid="{00000000-0005-0000-0000-0000946A0000}"/>
    <cellStyle name="Normal 25 6" xfId="27451" xr:uid="{00000000-0005-0000-0000-0000956A0000}"/>
    <cellStyle name="Normal 25 6 2" xfId="27452" xr:uid="{00000000-0005-0000-0000-0000966A0000}"/>
    <cellStyle name="Normal 25 7" xfId="27453" xr:uid="{00000000-0005-0000-0000-0000976A0000}"/>
    <cellStyle name="Normal 25 7 2" xfId="27454" xr:uid="{00000000-0005-0000-0000-0000986A0000}"/>
    <cellStyle name="Normal 25 8" xfId="27455" xr:uid="{00000000-0005-0000-0000-0000996A0000}"/>
    <cellStyle name="Normal 25 8 2" xfId="27456" xr:uid="{00000000-0005-0000-0000-00009A6A0000}"/>
    <cellStyle name="Normal 25 9" xfId="27457" xr:uid="{00000000-0005-0000-0000-00009B6A0000}"/>
    <cellStyle name="Normal 25 9 2" xfId="27458" xr:uid="{00000000-0005-0000-0000-00009C6A0000}"/>
    <cellStyle name="Normal 26" xfId="849" xr:uid="{00000000-0005-0000-0000-00009D6A0000}"/>
    <cellStyle name="Normal 26 10" xfId="27460" xr:uid="{00000000-0005-0000-0000-00009E6A0000}"/>
    <cellStyle name="Normal 26 10 2" xfId="27461" xr:uid="{00000000-0005-0000-0000-00009F6A0000}"/>
    <cellStyle name="Normal 26 11" xfId="27462" xr:uid="{00000000-0005-0000-0000-0000A06A0000}"/>
    <cellStyle name="Normal 26 11 2" xfId="27463" xr:uid="{00000000-0005-0000-0000-0000A16A0000}"/>
    <cellStyle name="Normal 26 12" xfId="27464" xr:uid="{00000000-0005-0000-0000-0000A26A0000}"/>
    <cellStyle name="Normal 26 12 2" xfId="27465" xr:uid="{00000000-0005-0000-0000-0000A36A0000}"/>
    <cellStyle name="Normal 26 13" xfId="27466" xr:uid="{00000000-0005-0000-0000-0000A46A0000}"/>
    <cellStyle name="Normal 26 14" xfId="27459" xr:uid="{00000000-0005-0000-0000-0000A56A0000}"/>
    <cellStyle name="Normal 26 2" xfId="850" xr:uid="{00000000-0005-0000-0000-0000A66A0000}"/>
    <cellStyle name="Normal 26 2 10" xfId="27468" xr:uid="{00000000-0005-0000-0000-0000A76A0000}"/>
    <cellStyle name="Normal 26 2 10 2" xfId="27469" xr:uid="{00000000-0005-0000-0000-0000A86A0000}"/>
    <cellStyle name="Normal 26 2 11" xfId="27470" xr:uid="{00000000-0005-0000-0000-0000A96A0000}"/>
    <cellStyle name="Normal 26 2 11 2" xfId="27471" xr:uid="{00000000-0005-0000-0000-0000AA6A0000}"/>
    <cellStyle name="Normal 26 2 12" xfId="27472" xr:uid="{00000000-0005-0000-0000-0000AB6A0000}"/>
    <cellStyle name="Normal 26 2 13" xfId="27467" xr:uid="{00000000-0005-0000-0000-0000AC6A0000}"/>
    <cellStyle name="Normal 26 2 2" xfId="27473" xr:uid="{00000000-0005-0000-0000-0000AD6A0000}"/>
    <cellStyle name="Normal 26 2 2 10" xfId="27474" xr:uid="{00000000-0005-0000-0000-0000AE6A0000}"/>
    <cellStyle name="Normal 26 2 2 10 2" xfId="27475" xr:uid="{00000000-0005-0000-0000-0000AF6A0000}"/>
    <cellStyle name="Normal 26 2 2 11" xfId="27476" xr:uid="{00000000-0005-0000-0000-0000B06A0000}"/>
    <cellStyle name="Normal 26 2 2 2" xfId="27477" xr:uid="{00000000-0005-0000-0000-0000B16A0000}"/>
    <cellStyle name="Normal 26 2 2 2 2" xfId="27478" xr:uid="{00000000-0005-0000-0000-0000B26A0000}"/>
    <cellStyle name="Normal 26 2 2 3" xfId="27479" xr:uid="{00000000-0005-0000-0000-0000B36A0000}"/>
    <cellStyle name="Normal 26 2 2 3 2" xfId="27480" xr:uid="{00000000-0005-0000-0000-0000B46A0000}"/>
    <cellStyle name="Normal 26 2 2 4" xfId="27481" xr:uid="{00000000-0005-0000-0000-0000B56A0000}"/>
    <cellStyle name="Normal 26 2 2 4 2" xfId="27482" xr:uid="{00000000-0005-0000-0000-0000B66A0000}"/>
    <cellStyle name="Normal 26 2 2 5" xfId="27483" xr:uid="{00000000-0005-0000-0000-0000B76A0000}"/>
    <cellStyle name="Normal 26 2 2 5 2" xfId="27484" xr:uid="{00000000-0005-0000-0000-0000B86A0000}"/>
    <cellStyle name="Normal 26 2 2 6" xfId="27485" xr:uid="{00000000-0005-0000-0000-0000B96A0000}"/>
    <cellStyle name="Normal 26 2 2 6 2" xfId="27486" xr:uid="{00000000-0005-0000-0000-0000BA6A0000}"/>
    <cellStyle name="Normal 26 2 2 7" xfId="27487" xr:uid="{00000000-0005-0000-0000-0000BB6A0000}"/>
    <cellStyle name="Normal 26 2 2 7 2" xfId="27488" xr:uid="{00000000-0005-0000-0000-0000BC6A0000}"/>
    <cellStyle name="Normal 26 2 2 8" xfId="27489" xr:uid="{00000000-0005-0000-0000-0000BD6A0000}"/>
    <cellStyle name="Normal 26 2 2 8 2" xfId="27490" xr:uid="{00000000-0005-0000-0000-0000BE6A0000}"/>
    <cellStyle name="Normal 26 2 2 9" xfId="27491" xr:uid="{00000000-0005-0000-0000-0000BF6A0000}"/>
    <cellStyle name="Normal 26 2 2 9 2" xfId="27492" xr:uid="{00000000-0005-0000-0000-0000C06A0000}"/>
    <cellStyle name="Normal 26 2 3" xfId="27493" xr:uid="{00000000-0005-0000-0000-0000C16A0000}"/>
    <cellStyle name="Normal 26 2 3 2" xfId="27494" xr:uid="{00000000-0005-0000-0000-0000C26A0000}"/>
    <cellStyle name="Normal 26 2 4" xfId="27495" xr:uid="{00000000-0005-0000-0000-0000C36A0000}"/>
    <cellStyle name="Normal 26 2 4 2" xfId="27496" xr:uid="{00000000-0005-0000-0000-0000C46A0000}"/>
    <cellStyle name="Normal 26 2 5" xfId="27497" xr:uid="{00000000-0005-0000-0000-0000C56A0000}"/>
    <cellStyle name="Normal 26 2 5 2" xfId="27498" xr:uid="{00000000-0005-0000-0000-0000C66A0000}"/>
    <cellStyle name="Normal 26 2 6" xfId="27499" xr:uid="{00000000-0005-0000-0000-0000C76A0000}"/>
    <cellStyle name="Normal 26 2 6 2" xfId="27500" xr:uid="{00000000-0005-0000-0000-0000C86A0000}"/>
    <cellStyle name="Normal 26 2 7" xfId="27501" xr:uid="{00000000-0005-0000-0000-0000C96A0000}"/>
    <cellStyle name="Normal 26 2 7 2" xfId="27502" xr:uid="{00000000-0005-0000-0000-0000CA6A0000}"/>
    <cellStyle name="Normal 26 2 8" xfId="27503" xr:uid="{00000000-0005-0000-0000-0000CB6A0000}"/>
    <cellStyle name="Normal 26 2 8 2" xfId="27504" xr:uid="{00000000-0005-0000-0000-0000CC6A0000}"/>
    <cellStyle name="Normal 26 2 9" xfId="27505" xr:uid="{00000000-0005-0000-0000-0000CD6A0000}"/>
    <cellStyle name="Normal 26 2 9 2" xfId="27506" xr:uid="{00000000-0005-0000-0000-0000CE6A0000}"/>
    <cellStyle name="Normal 26 3" xfId="27507" xr:uid="{00000000-0005-0000-0000-0000CF6A0000}"/>
    <cellStyle name="Normal 26 3 10" xfId="27508" xr:uid="{00000000-0005-0000-0000-0000D06A0000}"/>
    <cellStyle name="Normal 26 3 10 2" xfId="27509" xr:uid="{00000000-0005-0000-0000-0000D16A0000}"/>
    <cellStyle name="Normal 26 3 11" xfId="27510" xr:uid="{00000000-0005-0000-0000-0000D26A0000}"/>
    <cellStyle name="Normal 26 3 2" xfId="27511" xr:uid="{00000000-0005-0000-0000-0000D36A0000}"/>
    <cellStyle name="Normal 26 3 2 2" xfId="27512" xr:uid="{00000000-0005-0000-0000-0000D46A0000}"/>
    <cellStyle name="Normal 26 3 3" xfId="27513" xr:uid="{00000000-0005-0000-0000-0000D56A0000}"/>
    <cellStyle name="Normal 26 3 3 2" xfId="27514" xr:uid="{00000000-0005-0000-0000-0000D66A0000}"/>
    <cellStyle name="Normal 26 3 4" xfId="27515" xr:uid="{00000000-0005-0000-0000-0000D76A0000}"/>
    <cellStyle name="Normal 26 3 4 2" xfId="27516" xr:uid="{00000000-0005-0000-0000-0000D86A0000}"/>
    <cellStyle name="Normal 26 3 5" xfId="27517" xr:uid="{00000000-0005-0000-0000-0000D96A0000}"/>
    <cellStyle name="Normal 26 3 5 2" xfId="27518" xr:uid="{00000000-0005-0000-0000-0000DA6A0000}"/>
    <cellStyle name="Normal 26 3 6" xfId="27519" xr:uid="{00000000-0005-0000-0000-0000DB6A0000}"/>
    <cellStyle name="Normal 26 3 6 2" xfId="27520" xr:uid="{00000000-0005-0000-0000-0000DC6A0000}"/>
    <cellStyle name="Normal 26 3 7" xfId="27521" xr:uid="{00000000-0005-0000-0000-0000DD6A0000}"/>
    <cellStyle name="Normal 26 3 7 2" xfId="27522" xr:uid="{00000000-0005-0000-0000-0000DE6A0000}"/>
    <cellStyle name="Normal 26 3 8" xfId="27523" xr:uid="{00000000-0005-0000-0000-0000DF6A0000}"/>
    <cellStyle name="Normal 26 3 8 2" xfId="27524" xr:uid="{00000000-0005-0000-0000-0000E06A0000}"/>
    <cellStyle name="Normal 26 3 9" xfId="27525" xr:uid="{00000000-0005-0000-0000-0000E16A0000}"/>
    <cellStyle name="Normal 26 3 9 2" xfId="27526" xr:uid="{00000000-0005-0000-0000-0000E26A0000}"/>
    <cellStyle name="Normal 26 4" xfId="27527" xr:uid="{00000000-0005-0000-0000-0000E36A0000}"/>
    <cellStyle name="Normal 26 4 2" xfId="27528" xr:uid="{00000000-0005-0000-0000-0000E46A0000}"/>
    <cellStyle name="Normal 26 5" xfId="27529" xr:uid="{00000000-0005-0000-0000-0000E56A0000}"/>
    <cellStyle name="Normal 26 5 2" xfId="27530" xr:uid="{00000000-0005-0000-0000-0000E66A0000}"/>
    <cellStyle name="Normal 26 6" xfId="27531" xr:uid="{00000000-0005-0000-0000-0000E76A0000}"/>
    <cellStyle name="Normal 26 6 2" xfId="27532" xr:uid="{00000000-0005-0000-0000-0000E86A0000}"/>
    <cellStyle name="Normal 26 7" xfId="27533" xr:uid="{00000000-0005-0000-0000-0000E96A0000}"/>
    <cellStyle name="Normal 26 7 2" xfId="27534" xr:uid="{00000000-0005-0000-0000-0000EA6A0000}"/>
    <cellStyle name="Normal 26 8" xfId="27535" xr:uid="{00000000-0005-0000-0000-0000EB6A0000}"/>
    <cellStyle name="Normal 26 8 2" xfId="27536" xr:uid="{00000000-0005-0000-0000-0000EC6A0000}"/>
    <cellStyle name="Normal 26 9" xfId="27537" xr:uid="{00000000-0005-0000-0000-0000ED6A0000}"/>
    <cellStyle name="Normal 26 9 2" xfId="27538" xr:uid="{00000000-0005-0000-0000-0000EE6A0000}"/>
    <cellStyle name="Normal 27" xfId="851" xr:uid="{00000000-0005-0000-0000-0000EF6A0000}"/>
    <cellStyle name="Normal 27 10" xfId="27540" xr:uid="{00000000-0005-0000-0000-0000F06A0000}"/>
    <cellStyle name="Normal 27 10 2" xfId="27541" xr:uid="{00000000-0005-0000-0000-0000F16A0000}"/>
    <cellStyle name="Normal 27 11" xfId="27542" xr:uid="{00000000-0005-0000-0000-0000F26A0000}"/>
    <cellStyle name="Normal 27 11 2" xfId="27543" xr:uid="{00000000-0005-0000-0000-0000F36A0000}"/>
    <cellStyle name="Normal 27 12" xfId="27544" xr:uid="{00000000-0005-0000-0000-0000F46A0000}"/>
    <cellStyle name="Normal 27 12 2" xfId="27545" xr:uid="{00000000-0005-0000-0000-0000F56A0000}"/>
    <cellStyle name="Normal 27 13" xfId="27546" xr:uid="{00000000-0005-0000-0000-0000F66A0000}"/>
    <cellStyle name="Normal 27 14" xfId="27539" xr:uid="{00000000-0005-0000-0000-0000F76A0000}"/>
    <cellStyle name="Normal 27 2" xfId="852" xr:uid="{00000000-0005-0000-0000-0000F86A0000}"/>
    <cellStyle name="Normal 27 2 10" xfId="27548" xr:uid="{00000000-0005-0000-0000-0000F96A0000}"/>
    <cellStyle name="Normal 27 2 10 2" xfId="27549" xr:uid="{00000000-0005-0000-0000-0000FA6A0000}"/>
    <cellStyle name="Normal 27 2 11" xfId="27550" xr:uid="{00000000-0005-0000-0000-0000FB6A0000}"/>
    <cellStyle name="Normal 27 2 11 2" xfId="27551" xr:uid="{00000000-0005-0000-0000-0000FC6A0000}"/>
    <cellStyle name="Normal 27 2 12" xfId="27552" xr:uid="{00000000-0005-0000-0000-0000FD6A0000}"/>
    <cellStyle name="Normal 27 2 13" xfId="27547" xr:uid="{00000000-0005-0000-0000-0000FE6A0000}"/>
    <cellStyle name="Normal 27 2 2" xfId="27553" xr:uid="{00000000-0005-0000-0000-0000FF6A0000}"/>
    <cellStyle name="Normal 27 2 2 10" xfId="27554" xr:uid="{00000000-0005-0000-0000-0000006B0000}"/>
    <cellStyle name="Normal 27 2 2 10 2" xfId="27555" xr:uid="{00000000-0005-0000-0000-0000016B0000}"/>
    <cellStyle name="Normal 27 2 2 11" xfId="27556" xr:uid="{00000000-0005-0000-0000-0000026B0000}"/>
    <cellStyle name="Normal 27 2 2 2" xfId="27557" xr:uid="{00000000-0005-0000-0000-0000036B0000}"/>
    <cellStyle name="Normal 27 2 2 2 2" xfId="27558" xr:uid="{00000000-0005-0000-0000-0000046B0000}"/>
    <cellStyle name="Normal 27 2 2 3" xfId="27559" xr:uid="{00000000-0005-0000-0000-0000056B0000}"/>
    <cellStyle name="Normal 27 2 2 3 2" xfId="27560" xr:uid="{00000000-0005-0000-0000-0000066B0000}"/>
    <cellStyle name="Normal 27 2 2 4" xfId="27561" xr:uid="{00000000-0005-0000-0000-0000076B0000}"/>
    <cellStyle name="Normal 27 2 2 4 2" xfId="27562" xr:uid="{00000000-0005-0000-0000-0000086B0000}"/>
    <cellStyle name="Normal 27 2 2 5" xfId="27563" xr:uid="{00000000-0005-0000-0000-0000096B0000}"/>
    <cellStyle name="Normal 27 2 2 5 2" xfId="27564" xr:uid="{00000000-0005-0000-0000-00000A6B0000}"/>
    <cellStyle name="Normal 27 2 2 6" xfId="27565" xr:uid="{00000000-0005-0000-0000-00000B6B0000}"/>
    <cellStyle name="Normal 27 2 2 6 2" xfId="27566" xr:uid="{00000000-0005-0000-0000-00000C6B0000}"/>
    <cellStyle name="Normal 27 2 2 7" xfId="27567" xr:uid="{00000000-0005-0000-0000-00000D6B0000}"/>
    <cellStyle name="Normal 27 2 2 7 2" xfId="27568" xr:uid="{00000000-0005-0000-0000-00000E6B0000}"/>
    <cellStyle name="Normal 27 2 2 8" xfId="27569" xr:uid="{00000000-0005-0000-0000-00000F6B0000}"/>
    <cellStyle name="Normal 27 2 2 8 2" xfId="27570" xr:uid="{00000000-0005-0000-0000-0000106B0000}"/>
    <cellStyle name="Normal 27 2 2 9" xfId="27571" xr:uid="{00000000-0005-0000-0000-0000116B0000}"/>
    <cellStyle name="Normal 27 2 2 9 2" xfId="27572" xr:uid="{00000000-0005-0000-0000-0000126B0000}"/>
    <cellStyle name="Normal 27 2 3" xfId="27573" xr:uid="{00000000-0005-0000-0000-0000136B0000}"/>
    <cellStyle name="Normal 27 2 3 2" xfId="27574" xr:uid="{00000000-0005-0000-0000-0000146B0000}"/>
    <cellStyle name="Normal 27 2 4" xfId="27575" xr:uid="{00000000-0005-0000-0000-0000156B0000}"/>
    <cellStyle name="Normal 27 2 4 2" xfId="27576" xr:uid="{00000000-0005-0000-0000-0000166B0000}"/>
    <cellStyle name="Normal 27 2 5" xfId="27577" xr:uid="{00000000-0005-0000-0000-0000176B0000}"/>
    <cellStyle name="Normal 27 2 5 2" xfId="27578" xr:uid="{00000000-0005-0000-0000-0000186B0000}"/>
    <cellStyle name="Normal 27 2 6" xfId="27579" xr:uid="{00000000-0005-0000-0000-0000196B0000}"/>
    <cellStyle name="Normal 27 2 6 2" xfId="27580" xr:uid="{00000000-0005-0000-0000-00001A6B0000}"/>
    <cellStyle name="Normal 27 2 7" xfId="27581" xr:uid="{00000000-0005-0000-0000-00001B6B0000}"/>
    <cellStyle name="Normal 27 2 7 2" xfId="27582" xr:uid="{00000000-0005-0000-0000-00001C6B0000}"/>
    <cellStyle name="Normal 27 2 8" xfId="27583" xr:uid="{00000000-0005-0000-0000-00001D6B0000}"/>
    <cellStyle name="Normal 27 2 8 2" xfId="27584" xr:uid="{00000000-0005-0000-0000-00001E6B0000}"/>
    <cellStyle name="Normal 27 2 9" xfId="27585" xr:uid="{00000000-0005-0000-0000-00001F6B0000}"/>
    <cellStyle name="Normal 27 2 9 2" xfId="27586" xr:uid="{00000000-0005-0000-0000-0000206B0000}"/>
    <cellStyle name="Normal 27 3" xfId="27587" xr:uid="{00000000-0005-0000-0000-0000216B0000}"/>
    <cellStyle name="Normal 27 3 10" xfId="27588" xr:uid="{00000000-0005-0000-0000-0000226B0000}"/>
    <cellStyle name="Normal 27 3 10 2" xfId="27589" xr:uid="{00000000-0005-0000-0000-0000236B0000}"/>
    <cellStyle name="Normal 27 3 11" xfId="27590" xr:uid="{00000000-0005-0000-0000-0000246B0000}"/>
    <cellStyle name="Normal 27 3 2" xfId="27591" xr:uid="{00000000-0005-0000-0000-0000256B0000}"/>
    <cellStyle name="Normal 27 3 2 2" xfId="27592" xr:uid="{00000000-0005-0000-0000-0000266B0000}"/>
    <cellStyle name="Normal 27 3 3" xfId="27593" xr:uid="{00000000-0005-0000-0000-0000276B0000}"/>
    <cellStyle name="Normal 27 3 3 2" xfId="27594" xr:uid="{00000000-0005-0000-0000-0000286B0000}"/>
    <cellStyle name="Normal 27 3 4" xfId="27595" xr:uid="{00000000-0005-0000-0000-0000296B0000}"/>
    <cellStyle name="Normal 27 3 4 2" xfId="27596" xr:uid="{00000000-0005-0000-0000-00002A6B0000}"/>
    <cellStyle name="Normal 27 3 5" xfId="27597" xr:uid="{00000000-0005-0000-0000-00002B6B0000}"/>
    <cellStyle name="Normal 27 3 5 2" xfId="27598" xr:uid="{00000000-0005-0000-0000-00002C6B0000}"/>
    <cellStyle name="Normal 27 3 6" xfId="27599" xr:uid="{00000000-0005-0000-0000-00002D6B0000}"/>
    <cellStyle name="Normal 27 3 6 2" xfId="27600" xr:uid="{00000000-0005-0000-0000-00002E6B0000}"/>
    <cellStyle name="Normal 27 3 7" xfId="27601" xr:uid="{00000000-0005-0000-0000-00002F6B0000}"/>
    <cellStyle name="Normal 27 3 7 2" xfId="27602" xr:uid="{00000000-0005-0000-0000-0000306B0000}"/>
    <cellStyle name="Normal 27 3 8" xfId="27603" xr:uid="{00000000-0005-0000-0000-0000316B0000}"/>
    <cellStyle name="Normal 27 3 8 2" xfId="27604" xr:uid="{00000000-0005-0000-0000-0000326B0000}"/>
    <cellStyle name="Normal 27 3 9" xfId="27605" xr:uid="{00000000-0005-0000-0000-0000336B0000}"/>
    <cellStyle name="Normal 27 3 9 2" xfId="27606" xr:uid="{00000000-0005-0000-0000-0000346B0000}"/>
    <cellStyle name="Normal 27 4" xfId="27607" xr:uid="{00000000-0005-0000-0000-0000356B0000}"/>
    <cellStyle name="Normal 27 4 2" xfId="27608" xr:uid="{00000000-0005-0000-0000-0000366B0000}"/>
    <cellStyle name="Normal 27 5" xfId="27609" xr:uid="{00000000-0005-0000-0000-0000376B0000}"/>
    <cellStyle name="Normal 27 5 2" xfId="27610" xr:uid="{00000000-0005-0000-0000-0000386B0000}"/>
    <cellStyle name="Normal 27 6" xfId="27611" xr:uid="{00000000-0005-0000-0000-0000396B0000}"/>
    <cellStyle name="Normal 27 6 2" xfId="27612" xr:uid="{00000000-0005-0000-0000-00003A6B0000}"/>
    <cellStyle name="Normal 27 7" xfId="27613" xr:uid="{00000000-0005-0000-0000-00003B6B0000}"/>
    <cellStyle name="Normal 27 7 2" xfId="27614" xr:uid="{00000000-0005-0000-0000-00003C6B0000}"/>
    <cellStyle name="Normal 27 8" xfId="27615" xr:uid="{00000000-0005-0000-0000-00003D6B0000}"/>
    <cellStyle name="Normal 27 8 2" xfId="27616" xr:uid="{00000000-0005-0000-0000-00003E6B0000}"/>
    <cellStyle name="Normal 27 9" xfId="27617" xr:uid="{00000000-0005-0000-0000-00003F6B0000}"/>
    <cellStyle name="Normal 27 9 2" xfId="27618" xr:uid="{00000000-0005-0000-0000-0000406B0000}"/>
    <cellStyle name="Normal 28" xfId="853" xr:uid="{00000000-0005-0000-0000-0000416B0000}"/>
    <cellStyle name="Normal 28 10" xfId="27620" xr:uid="{00000000-0005-0000-0000-0000426B0000}"/>
    <cellStyle name="Normal 28 10 2" xfId="27621" xr:uid="{00000000-0005-0000-0000-0000436B0000}"/>
    <cellStyle name="Normal 28 11" xfId="27622" xr:uid="{00000000-0005-0000-0000-0000446B0000}"/>
    <cellStyle name="Normal 28 11 2" xfId="27623" xr:uid="{00000000-0005-0000-0000-0000456B0000}"/>
    <cellStyle name="Normal 28 12" xfId="27624" xr:uid="{00000000-0005-0000-0000-0000466B0000}"/>
    <cellStyle name="Normal 28 12 2" xfId="27625" xr:uid="{00000000-0005-0000-0000-0000476B0000}"/>
    <cellStyle name="Normal 28 13" xfId="27626" xr:uid="{00000000-0005-0000-0000-0000486B0000}"/>
    <cellStyle name="Normal 28 14" xfId="27619" xr:uid="{00000000-0005-0000-0000-0000496B0000}"/>
    <cellStyle name="Normal 28 2" xfId="854" xr:uid="{00000000-0005-0000-0000-00004A6B0000}"/>
    <cellStyle name="Normal 28 2 10" xfId="27628" xr:uid="{00000000-0005-0000-0000-00004B6B0000}"/>
    <cellStyle name="Normal 28 2 10 2" xfId="27629" xr:uid="{00000000-0005-0000-0000-00004C6B0000}"/>
    <cellStyle name="Normal 28 2 11" xfId="27630" xr:uid="{00000000-0005-0000-0000-00004D6B0000}"/>
    <cellStyle name="Normal 28 2 11 2" xfId="27631" xr:uid="{00000000-0005-0000-0000-00004E6B0000}"/>
    <cellStyle name="Normal 28 2 12" xfId="27632" xr:uid="{00000000-0005-0000-0000-00004F6B0000}"/>
    <cellStyle name="Normal 28 2 13" xfId="27627" xr:uid="{00000000-0005-0000-0000-0000506B0000}"/>
    <cellStyle name="Normal 28 2 2" xfId="27633" xr:uid="{00000000-0005-0000-0000-0000516B0000}"/>
    <cellStyle name="Normal 28 2 2 10" xfId="27634" xr:uid="{00000000-0005-0000-0000-0000526B0000}"/>
    <cellStyle name="Normal 28 2 2 10 2" xfId="27635" xr:uid="{00000000-0005-0000-0000-0000536B0000}"/>
    <cellStyle name="Normal 28 2 2 11" xfId="27636" xr:uid="{00000000-0005-0000-0000-0000546B0000}"/>
    <cellStyle name="Normal 28 2 2 2" xfId="27637" xr:uid="{00000000-0005-0000-0000-0000556B0000}"/>
    <cellStyle name="Normal 28 2 2 2 2" xfId="27638" xr:uid="{00000000-0005-0000-0000-0000566B0000}"/>
    <cellStyle name="Normal 28 2 2 3" xfId="27639" xr:uid="{00000000-0005-0000-0000-0000576B0000}"/>
    <cellStyle name="Normal 28 2 2 3 2" xfId="27640" xr:uid="{00000000-0005-0000-0000-0000586B0000}"/>
    <cellStyle name="Normal 28 2 2 4" xfId="27641" xr:uid="{00000000-0005-0000-0000-0000596B0000}"/>
    <cellStyle name="Normal 28 2 2 4 2" xfId="27642" xr:uid="{00000000-0005-0000-0000-00005A6B0000}"/>
    <cellStyle name="Normal 28 2 2 5" xfId="27643" xr:uid="{00000000-0005-0000-0000-00005B6B0000}"/>
    <cellStyle name="Normal 28 2 2 5 2" xfId="27644" xr:uid="{00000000-0005-0000-0000-00005C6B0000}"/>
    <cellStyle name="Normal 28 2 2 6" xfId="27645" xr:uid="{00000000-0005-0000-0000-00005D6B0000}"/>
    <cellStyle name="Normal 28 2 2 6 2" xfId="27646" xr:uid="{00000000-0005-0000-0000-00005E6B0000}"/>
    <cellStyle name="Normal 28 2 2 7" xfId="27647" xr:uid="{00000000-0005-0000-0000-00005F6B0000}"/>
    <cellStyle name="Normal 28 2 2 7 2" xfId="27648" xr:uid="{00000000-0005-0000-0000-0000606B0000}"/>
    <cellStyle name="Normal 28 2 2 8" xfId="27649" xr:uid="{00000000-0005-0000-0000-0000616B0000}"/>
    <cellStyle name="Normal 28 2 2 8 2" xfId="27650" xr:uid="{00000000-0005-0000-0000-0000626B0000}"/>
    <cellStyle name="Normal 28 2 2 9" xfId="27651" xr:uid="{00000000-0005-0000-0000-0000636B0000}"/>
    <cellStyle name="Normal 28 2 2 9 2" xfId="27652" xr:uid="{00000000-0005-0000-0000-0000646B0000}"/>
    <cellStyle name="Normal 28 2 3" xfId="27653" xr:uid="{00000000-0005-0000-0000-0000656B0000}"/>
    <cellStyle name="Normal 28 2 3 2" xfId="27654" xr:uid="{00000000-0005-0000-0000-0000666B0000}"/>
    <cellStyle name="Normal 28 2 4" xfId="27655" xr:uid="{00000000-0005-0000-0000-0000676B0000}"/>
    <cellStyle name="Normal 28 2 4 2" xfId="27656" xr:uid="{00000000-0005-0000-0000-0000686B0000}"/>
    <cellStyle name="Normal 28 2 5" xfId="27657" xr:uid="{00000000-0005-0000-0000-0000696B0000}"/>
    <cellStyle name="Normal 28 2 5 2" xfId="27658" xr:uid="{00000000-0005-0000-0000-00006A6B0000}"/>
    <cellStyle name="Normal 28 2 6" xfId="27659" xr:uid="{00000000-0005-0000-0000-00006B6B0000}"/>
    <cellStyle name="Normal 28 2 6 2" xfId="27660" xr:uid="{00000000-0005-0000-0000-00006C6B0000}"/>
    <cellStyle name="Normal 28 2 7" xfId="27661" xr:uid="{00000000-0005-0000-0000-00006D6B0000}"/>
    <cellStyle name="Normal 28 2 7 2" xfId="27662" xr:uid="{00000000-0005-0000-0000-00006E6B0000}"/>
    <cellStyle name="Normal 28 2 8" xfId="27663" xr:uid="{00000000-0005-0000-0000-00006F6B0000}"/>
    <cellStyle name="Normal 28 2 8 2" xfId="27664" xr:uid="{00000000-0005-0000-0000-0000706B0000}"/>
    <cellStyle name="Normal 28 2 9" xfId="27665" xr:uid="{00000000-0005-0000-0000-0000716B0000}"/>
    <cellStyle name="Normal 28 2 9 2" xfId="27666" xr:uid="{00000000-0005-0000-0000-0000726B0000}"/>
    <cellStyle name="Normal 28 3" xfId="27667" xr:uid="{00000000-0005-0000-0000-0000736B0000}"/>
    <cellStyle name="Normal 28 3 10" xfId="27668" xr:uid="{00000000-0005-0000-0000-0000746B0000}"/>
    <cellStyle name="Normal 28 3 10 2" xfId="27669" xr:uid="{00000000-0005-0000-0000-0000756B0000}"/>
    <cellStyle name="Normal 28 3 11" xfId="27670" xr:uid="{00000000-0005-0000-0000-0000766B0000}"/>
    <cellStyle name="Normal 28 3 2" xfId="27671" xr:uid="{00000000-0005-0000-0000-0000776B0000}"/>
    <cellStyle name="Normal 28 3 2 2" xfId="27672" xr:uid="{00000000-0005-0000-0000-0000786B0000}"/>
    <cellStyle name="Normal 28 3 3" xfId="27673" xr:uid="{00000000-0005-0000-0000-0000796B0000}"/>
    <cellStyle name="Normal 28 3 3 2" xfId="27674" xr:uid="{00000000-0005-0000-0000-00007A6B0000}"/>
    <cellStyle name="Normal 28 3 4" xfId="27675" xr:uid="{00000000-0005-0000-0000-00007B6B0000}"/>
    <cellStyle name="Normal 28 3 4 2" xfId="27676" xr:uid="{00000000-0005-0000-0000-00007C6B0000}"/>
    <cellStyle name="Normal 28 3 5" xfId="27677" xr:uid="{00000000-0005-0000-0000-00007D6B0000}"/>
    <cellStyle name="Normal 28 3 5 2" xfId="27678" xr:uid="{00000000-0005-0000-0000-00007E6B0000}"/>
    <cellStyle name="Normal 28 3 6" xfId="27679" xr:uid="{00000000-0005-0000-0000-00007F6B0000}"/>
    <cellStyle name="Normal 28 3 6 2" xfId="27680" xr:uid="{00000000-0005-0000-0000-0000806B0000}"/>
    <cellStyle name="Normal 28 3 7" xfId="27681" xr:uid="{00000000-0005-0000-0000-0000816B0000}"/>
    <cellStyle name="Normal 28 3 7 2" xfId="27682" xr:uid="{00000000-0005-0000-0000-0000826B0000}"/>
    <cellStyle name="Normal 28 3 8" xfId="27683" xr:uid="{00000000-0005-0000-0000-0000836B0000}"/>
    <cellStyle name="Normal 28 3 8 2" xfId="27684" xr:uid="{00000000-0005-0000-0000-0000846B0000}"/>
    <cellStyle name="Normal 28 3 9" xfId="27685" xr:uid="{00000000-0005-0000-0000-0000856B0000}"/>
    <cellStyle name="Normal 28 3 9 2" xfId="27686" xr:uid="{00000000-0005-0000-0000-0000866B0000}"/>
    <cellStyle name="Normal 28 4" xfId="27687" xr:uid="{00000000-0005-0000-0000-0000876B0000}"/>
    <cellStyle name="Normal 28 4 2" xfId="27688" xr:uid="{00000000-0005-0000-0000-0000886B0000}"/>
    <cellStyle name="Normal 28 5" xfId="27689" xr:uid="{00000000-0005-0000-0000-0000896B0000}"/>
    <cellStyle name="Normal 28 5 2" xfId="27690" xr:uid="{00000000-0005-0000-0000-00008A6B0000}"/>
    <cellStyle name="Normal 28 6" xfId="27691" xr:uid="{00000000-0005-0000-0000-00008B6B0000}"/>
    <cellStyle name="Normal 28 6 2" xfId="27692" xr:uid="{00000000-0005-0000-0000-00008C6B0000}"/>
    <cellStyle name="Normal 28 7" xfId="27693" xr:uid="{00000000-0005-0000-0000-00008D6B0000}"/>
    <cellStyle name="Normal 28 7 2" xfId="27694" xr:uid="{00000000-0005-0000-0000-00008E6B0000}"/>
    <cellStyle name="Normal 28 8" xfId="27695" xr:uid="{00000000-0005-0000-0000-00008F6B0000}"/>
    <cellStyle name="Normal 28 8 2" xfId="27696" xr:uid="{00000000-0005-0000-0000-0000906B0000}"/>
    <cellStyle name="Normal 28 9" xfId="27697" xr:uid="{00000000-0005-0000-0000-0000916B0000}"/>
    <cellStyle name="Normal 28 9 2" xfId="27698" xr:uid="{00000000-0005-0000-0000-0000926B0000}"/>
    <cellStyle name="Normal 29" xfId="855" xr:uid="{00000000-0005-0000-0000-0000936B0000}"/>
    <cellStyle name="Normal 29 10" xfId="27700" xr:uid="{00000000-0005-0000-0000-0000946B0000}"/>
    <cellStyle name="Normal 29 10 2" xfId="27701" xr:uid="{00000000-0005-0000-0000-0000956B0000}"/>
    <cellStyle name="Normal 29 11" xfId="27702" xr:uid="{00000000-0005-0000-0000-0000966B0000}"/>
    <cellStyle name="Normal 29 11 2" xfId="27703" xr:uid="{00000000-0005-0000-0000-0000976B0000}"/>
    <cellStyle name="Normal 29 12" xfId="27704" xr:uid="{00000000-0005-0000-0000-0000986B0000}"/>
    <cellStyle name="Normal 29 12 2" xfId="27705" xr:uid="{00000000-0005-0000-0000-0000996B0000}"/>
    <cellStyle name="Normal 29 13" xfId="27706" xr:uid="{00000000-0005-0000-0000-00009A6B0000}"/>
    <cellStyle name="Normal 29 14" xfId="27699" xr:uid="{00000000-0005-0000-0000-00009B6B0000}"/>
    <cellStyle name="Normal 29 2" xfId="856" xr:uid="{00000000-0005-0000-0000-00009C6B0000}"/>
    <cellStyle name="Normal 29 2 10" xfId="27708" xr:uid="{00000000-0005-0000-0000-00009D6B0000}"/>
    <cellStyle name="Normal 29 2 10 2" xfId="27709" xr:uid="{00000000-0005-0000-0000-00009E6B0000}"/>
    <cellStyle name="Normal 29 2 11" xfId="27710" xr:uid="{00000000-0005-0000-0000-00009F6B0000}"/>
    <cellStyle name="Normal 29 2 11 2" xfId="27711" xr:uid="{00000000-0005-0000-0000-0000A06B0000}"/>
    <cellStyle name="Normal 29 2 12" xfId="27712" xr:uid="{00000000-0005-0000-0000-0000A16B0000}"/>
    <cellStyle name="Normal 29 2 13" xfId="27707" xr:uid="{00000000-0005-0000-0000-0000A26B0000}"/>
    <cellStyle name="Normal 29 2 2" xfId="27713" xr:uid="{00000000-0005-0000-0000-0000A36B0000}"/>
    <cellStyle name="Normal 29 2 2 10" xfId="27714" xr:uid="{00000000-0005-0000-0000-0000A46B0000}"/>
    <cellStyle name="Normal 29 2 2 10 2" xfId="27715" xr:uid="{00000000-0005-0000-0000-0000A56B0000}"/>
    <cellStyle name="Normal 29 2 2 11" xfId="27716" xr:uid="{00000000-0005-0000-0000-0000A66B0000}"/>
    <cellStyle name="Normal 29 2 2 2" xfId="27717" xr:uid="{00000000-0005-0000-0000-0000A76B0000}"/>
    <cellStyle name="Normal 29 2 2 2 2" xfId="27718" xr:uid="{00000000-0005-0000-0000-0000A86B0000}"/>
    <cellStyle name="Normal 29 2 2 3" xfId="27719" xr:uid="{00000000-0005-0000-0000-0000A96B0000}"/>
    <cellStyle name="Normal 29 2 2 3 2" xfId="27720" xr:uid="{00000000-0005-0000-0000-0000AA6B0000}"/>
    <cellStyle name="Normal 29 2 2 4" xfId="27721" xr:uid="{00000000-0005-0000-0000-0000AB6B0000}"/>
    <cellStyle name="Normal 29 2 2 4 2" xfId="27722" xr:uid="{00000000-0005-0000-0000-0000AC6B0000}"/>
    <cellStyle name="Normal 29 2 2 5" xfId="27723" xr:uid="{00000000-0005-0000-0000-0000AD6B0000}"/>
    <cellStyle name="Normal 29 2 2 5 2" xfId="27724" xr:uid="{00000000-0005-0000-0000-0000AE6B0000}"/>
    <cellStyle name="Normal 29 2 2 6" xfId="27725" xr:uid="{00000000-0005-0000-0000-0000AF6B0000}"/>
    <cellStyle name="Normal 29 2 2 6 2" xfId="27726" xr:uid="{00000000-0005-0000-0000-0000B06B0000}"/>
    <cellStyle name="Normal 29 2 2 7" xfId="27727" xr:uid="{00000000-0005-0000-0000-0000B16B0000}"/>
    <cellStyle name="Normal 29 2 2 7 2" xfId="27728" xr:uid="{00000000-0005-0000-0000-0000B26B0000}"/>
    <cellStyle name="Normal 29 2 2 8" xfId="27729" xr:uid="{00000000-0005-0000-0000-0000B36B0000}"/>
    <cellStyle name="Normal 29 2 2 8 2" xfId="27730" xr:uid="{00000000-0005-0000-0000-0000B46B0000}"/>
    <cellStyle name="Normal 29 2 2 9" xfId="27731" xr:uid="{00000000-0005-0000-0000-0000B56B0000}"/>
    <cellStyle name="Normal 29 2 2 9 2" xfId="27732" xr:uid="{00000000-0005-0000-0000-0000B66B0000}"/>
    <cellStyle name="Normal 29 2 3" xfId="27733" xr:uid="{00000000-0005-0000-0000-0000B76B0000}"/>
    <cellStyle name="Normal 29 2 3 2" xfId="27734" xr:uid="{00000000-0005-0000-0000-0000B86B0000}"/>
    <cellStyle name="Normal 29 2 4" xfId="27735" xr:uid="{00000000-0005-0000-0000-0000B96B0000}"/>
    <cellStyle name="Normal 29 2 4 2" xfId="27736" xr:uid="{00000000-0005-0000-0000-0000BA6B0000}"/>
    <cellStyle name="Normal 29 2 5" xfId="27737" xr:uid="{00000000-0005-0000-0000-0000BB6B0000}"/>
    <cellStyle name="Normal 29 2 5 2" xfId="27738" xr:uid="{00000000-0005-0000-0000-0000BC6B0000}"/>
    <cellStyle name="Normal 29 2 6" xfId="27739" xr:uid="{00000000-0005-0000-0000-0000BD6B0000}"/>
    <cellStyle name="Normal 29 2 6 2" xfId="27740" xr:uid="{00000000-0005-0000-0000-0000BE6B0000}"/>
    <cellStyle name="Normal 29 2 7" xfId="27741" xr:uid="{00000000-0005-0000-0000-0000BF6B0000}"/>
    <cellStyle name="Normal 29 2 7 2" xfId="27742" xr:uid="{00000000-0005-0000-0000-0000C06B0000}"/>
    <cellStyle name="Normal 29 2 8" xfId="27743" xr:uid="{00000000-0005-0000-0000-0000C16B0000}"/>
    <cellStyle name="Normal 29 2 8 2" xfId="27744" xr:uid="{00000000-0005-0000-0000-0000C26B0000}"/>
    <cellStyle name="Normal 29 2 9" xfId="27745" xr:uid="{00000000-0005-0000-0000-0000C36B0000}"/>
    <cellStyle name="Normal 29 2 9 2" xfId="27746" xr:uid="{00000000-0005-0000-0000-0000C46B0000}"/>
    <cellStyle name="Normal 29 3" xfId="27747" xr:uid="{00000000-0005-0000-0000-0000C56B0000}"/>
    <cellStyle name="Normal 29 3 10" xfId="27748" xr:uid="{00000000-0005-0000-0000-0000C66B0000}"/>
    <cellStyle name="Normal 29 3 10 2" xfId="27749" xr:uid="{00000000-0005-0000-0000-0000C76B0000}"/>
    <cellStyle name="Normal 29 3 11" xfId="27750" xr:uid="{00000000-0005-0000-0000-0000C86B0000}"/>
    <cellStyle name="Normal 29 3 2" xfId="27751" xr:uid="{00000000-0005-0000-0000-0000C96B0000}"/>
    <cellStyle name="Normal 29 3 2 2" xfId="27752" xr:uid="{00000000-0005-0000-0000-0000CA6B0000}"/>
    <cellStyle name="Normal 29 3 3" xfId="27753" xr:uid="{00000000-0005-0000-0000-0000CB6B0000}"/>
    <cellStyle name="Normal 29 3 3 2" xfId="27754" xr:uid="{00000000-0005-0000-0000-0000CC6B0000}"/>
    <cellStyle name="Normal 29 3 4" xfId="27755" xr:uid="{00000000-0005-0000-0000-0000CD6B0000}"/>
    <cellStyle name="Normal 29 3 4 2" xfId="27756" xr:uid="{00000000-0005-0000-0000-0000CE6B0000}"/>
    <cellStyle name="Normal 29 3 5" xfId="27757" xr:uid="{00000000-0005-0000-0000-0000CF6B0000}"/>
    <cellStyle name="Normal 29 3 5 2" xfId="27758" xr:uid="{00000000-0005-0000-0000-0000D06B0000}"/>
    <cellStyle name="Normal 29 3 6" xfId="27759" xr:uid="{00000000-0005-0000-0000-0000D16B0000}"/>
    <cellStyle name="Normal 29 3 6 2" xfId="27760" xr:uid="{00000000-0005-0000-0000-0000D26B0000}"/>
    <cellStyle name="Normal 29 3 7" xfId="27761" xr:uid="{00000000-0005-0000-0000-0000D36B0000}"/>
    <cellStyle name="Normal 29 3 7 2" xfId="27762" xr:uid="{00000000-0005-0000-0000-0000D46B0000}"/>
    <cellStyle name="Normal 29 3 8" xfId="27763" xr:uid="{00000000-0005-0000-0000-0000D56B0000}"/>
    <cellStyle name="Normal 29 3 8 2" xfId="27764" xr:uid="{00000000-0005-0000-0000-0000D66B0000}"/>
    <cellStyle name="Normal 29 3 9" xfId="27765" xr:uid="{00000000-0005-0000-0000-0000D76B0000}"/>
    <cellStyle name="Normal 29 3 9 2" xfId="27766" xr:uid="{00000000-0005-0000-0000-0000D86B0000}"/>
    <cellStyle name="Normal 29 4" xfId="27767" xr:uid="{00000000-0005-0000-0000-0000D96B0000}"/>
    <cellStyle name="Normal 29 4 2" xfId="27768" xr:uid="{00000000-0005-0000-0000-0000DA6B0000}"/>
    <cellStyle name="Normal 29 5" xfId="27769" xr:uid="{00000000-0005-0000-0000-0000DB6B0000}"/>
    <cellStyle name="Normal 29 5 2" xfId="27770" xr:uid="{00000000-0005-0000-0000-0000DC6B0000}"/>
    <cellStyle name="Normal 29 6" xfId="27771" xr:uid="{00000000-0005-0000-0000-0000DD6B0000}"/>
    <cellStyle name="Normal 29 6 2" xfId="27772" xr:uid="{00000000-0005-0000-0000-0000DE6B0000}"/>
    <cellStyle name="Normal 29 7" xfId="27773" xr:uid="{00000000-0005-0000-0000-0000DF6B0000}"/>
    <cellStyle name="Normal 29 7 2" xfId="27774" xr:uid="{00000000-0005-0000-0000-0000E06B0000}"/>
    <cellStyle name="Normal 29 8" xfId="27775" xr:uid="{00000000-0005-0000-0000-0000E16B0000}"/>
    <cellStyle name="Normal 29 8 2" xfId="27776" xr:uid="{00000000-0005-0000-0000-0000E26B0000}"/>
    <cellStyle name="Normal 29 9" xfId="27777" xr:uid="{00000000-0005-0000-0000-0000E36B0000}"/>
    <cellStyle name="Normal 29 9 2" xfId="27778" xr:uid="{00000000-0005-0000-0000-0000E46B0000}"/>
    <cellStyle name="Normal 3" xfId="857" xr:uid="{00000000-0005-0000-0000-0000E56B0000}"/>
    <cellStyle name="Normal 3 2" xfId="858" xr:uid="{00000000-0005-0000-0000-0000E66B0000}"/>
    <cellStyle name="Normal 3 2 10" xfId="27779" xr:uid="{00000000-0005-0000-0000-0000E76B0000}"/>
    <cellStyle name="Normal 3 2 11" xfId="27780" xr:uid="{00000000-0005-0000-0000-0000E86B0000}"/>
    <cellStyle name="Normal 3 2 12" xfId="27781" xr:uid="{00000000-0005-0000-0000-0000E96B0000}"/>
    <cellStyle name="Normal 3 2 13" xfId="27782" xr:uid="{00000000-0005-0000-0000-0000EA6B0000}"/>
    <cellStyle name="Normal 3 2 14" xfId="27783" xr:uid="{00000000-0005-0000-0000-0000EB6B0000}"/>
    <cellStyle name="Normal 3 2 2" xfId="859" xr:uid="{00000000-0005-0000-0000-0000EC6B0000}"/>
    <cellStyle name="Normal 3 2 3" xfId="27784" xr:uid="{00000000-0005-0000-0000-0000ED6B0000}"/>
    <cellStyle name="Normal 3 2 4" xfId="27785" xr:uid="{00000000-0005-0000-0000-0000EE6B0000}"/>
    <cellStyle name="Normal 3 2 5" xfId="27786" xr:uid="{00000000-0005-0000-0000-0000EF6B0000}"/>
    <cellStyle name="Normal 3 2 6" xfId="27787" xr:uid="{00000000-0005-0000-0000-0000F06B0000}"/>
    <cellStyle name="Normal 3 2 7" xfId="27788" xr:uid="{00000000-0005-0000-0000-0000F16B0000}"/>
    <cellStyle name="Normal 3 2 8" xfId="27789" xr:uid="{00000000-0005-0000-0000-0000F26B0000}"/>
    <cellStyle name="Normal 3 2 9" xfId="27790" xr:uid="{00000000-0005-0000-0000-0000F36B0000}"/>
    <cellStyle name="Normal 3 3" xfId="860" xr:uid="{00000000-0005-0000-0000-0000F46B0000}"/>
    <cellStyle name="Normal 3 3 2" xfId="861" xr:uid="{00000000-0005-0000-0000-0000F56B0000}"/>
    <cellStyle name="Normal 3 4" xfId="862" xr:uid="{00000000-0005-0000-0000-0000F66B0000}"/>
    <cellStyle name="Normal 3 4 2" xfId="863" xr:uid="{00000000-0005-0000-0000-0000F76B0000}"/>
    <cellStyle name="Normal 3 5" xfId="864" xr:uid="{00000000-0005-0000-0000-0000F86B0000}"/>
    <cellStyle name="Normal 3 5 2" xfId="865" xr:uid="{00000000-0005-0000-0000-0000F96B0000}"/>
    <cellStyle name="Normal 3 6" xfId="866" xr:uid="{00000000-0005-0000-0000-0000FA6B0000}"/>
    <cellStyle name="Normal 3 6 2" xfId="867" xr:uid="{00000000-0005-0000-0000-0000FB6B0000}"/>
    <cellStyle name="Normal 3 7" xfId="868" xr:uid="{00000000-0005-0000-0000-0000FC6B0000}"/>
    <cellStyle name="Normal 3 7 2" xfId="869" xr:uid="{00000000-0005-0000-0000-0000FD6B0000}"/>
    <cellStyle name="Normal 3 8" xfId="870" xr:uid="{00000000-0005-0000-0000-0000FE6B0000}"/>
    <cellStyle name="Normal 3 8 2" xfId="871" xr:uid="{00000000-0005-0000-0000-0000FF6B0000}"/>
    <cellStyle name="Normal 3 9" xfId="872" xr:uid="{00000000-0005-0000-0000-0000006C0000}"/>
    <cellStyle name="Normal 30" xfId="873" xr:uid="{00000000-0005-0000-0000-0000016C0000}"/>
    <cellStyle name="Normal 30 10" xfId="27792" xr:uid="{00000000-0005-0000-0000-0000026C0000}"/>
    <cellStyle name="Normal 30 10 2" xfId="27793" xr:uid="{00000000-0005-0000-0000-0000036C0000}"/>
    <cellStyle name="Normal 30 11" xfId="27794" xr:uid="{00000000-0005-0000-0000-0000046C0000}"/>
    <cellStyle name="Normal 30 11 2" xfId="27795" xr:uid="{00000000-0005-0000-0000-0000056C0000}"/>
    <cellStyle name="Normal 30 12" xfId="27796" xr:uid="{00000000-0005-0000-0000-0000066C0000}"/>
    <cellStyle name="Normal 30 12 2" xfId="27797" xr:uid="{00000000-0005-0000-0000-0000076C0000}"/>
    <cellStyle name="Normal 30 13" xfId="27798" xr:uid="{00000000-0005-0000-0000-0000086C0000}"/>
    <cellStyle name="Normal 30 14" xfId="27791" xr:uid="{00000000-0005-0000-0000-0000096C0000}"/>
    <cellStyle name="Normal 30 2" xfId="874" xr:uid="{00000000-0005-0000-0000-00000A6C0000}"/>
    <cellStyle name="Normal 30 2 10" xfId="27800" xr:uid="{00000000-0005-0000-0000-00000B6C0000}"/>
    <cellStyle name="Normal 30 2 10 2" xfId="27801" xr:uid="{00000000-0005-0000-0000-00000C6C0000}"/>
    <cellStyle name="Normal 30 2 11" xfId="27802" xr:uid="{00000000-0005-0000-0000-00000D6C0000}"/>
    <cellStyle name="Normal 30 2 11 2" xfId="27803" xr:uid="{00000000-0005-0000-0000-00000E6C0000}"/>
    <cellStyle name="Normal 30 2 12" xfId="27804" xr:uid="{00000000-0005-0000-0000-00000F6C0000}"/>
    <cellStyle name="Normal 30 2 13" xfId="27799" xr:uid="{00000000-0005-0000-0000-0000106C0000}"/>
    <cellStyle name="Normal 30 2 2" xfId="27805" xr:uid="{00000000-0005-0000-0000-0000116C0000}"/>
    <cellStyle name="Normal 30 2 2 10" xfId="27806" xr:uid="{00000000-0005-0000-0000-0000126C0000}"/>
    <cellStyle name="Normal 30 2 2 10 2" xfId="27807" xr:uid="{00000000-0005-0000-0000-0000136C0000}"/>
    <cellStyle name="Normal 30 2 2 11" xfId="27808" xr:uid="{00000000-0005-0000-0000-0000146C0000}"/>
    <cellStyle name="Normal 30 2 2 2" xfId="27809" xr:uid="{00000000-0005-0000-0000-0000156C0000}"/>
    <cellStyle name="Normal 30 2 2 2 2" xfId="27810" xr:uid="{00000000-0005-0000-0000-0000166C0000}"/>
    <cellStyle name="Normal 30 2 2 3" xfId="27811" xr:uid="{00000000-0005-0000-0000-0000176C0000}"/>
    <cellStyle name="Normal 30 2 2 3 2" xfId="27812" xr:uid="{00000000-0005-0000-0000-0000186C0000}"/>
    <cellStyle name="Normal 30 2 2 4" xfId="27813" xr:uid="{00000000-0005-0000-0000-0000196C0000}"/>
    <cellStyle name="Normal 30 2 2 4 2" xfId="27814" xr:uid="{00000000-0005-0000-0000-00001A6C0000}"/>
    <cellStyle name="Normal 30 2 2 5" xfId="27815" xr:uid="{00000000-0005-0000-0000-00001B6C0000}"/>
    <cellStyle name="Normal 30 2 2 5 2" xfId="27816" xr:uid="{00000000-0005-0000-0000-00001C6C0000}"/>
    <cellStyle name="Normal 30 2 2 6" xfId="27817" xr:uid="{00000000-0005-0000-0000-00001D6C0000}"/>
    <cellStyle name="Normal 30 2 2 6 2" xfId="27818" xr:uid="{00000000-0005-0000-0000-00001E6C0000}"/>
    <cellStyle name="Normal 30 2 2 7" xfId="27819" xr:uid="{00000000-0005-0000-0000-00001F6C0000}"/>
    <cellStyle name="Normal 30 2 2 7 2" xfId="27820" xr:uid="{00000000-0005-0000-0000-0000206C0000}"/>
    <cellStyle name="Normal 30 2 2 8" xfId="27821" xr:uid="{00000000-0005-0000-0000-0000216C0000}"/>
    <cellStyle name="Normal 30 2 2 8 2" xfId="27822" xr:uid="{00000000-0005-0000-0000-0000226C0000}"/>
    <cellStyle name="Normal 30 2 2 9" xfId="27823" xr:uid="{00000000-0005-0000-0000-0000236C0000}"/>
    <cellStyle name="Normal 30 2 2 9 2" xfId="27824" xr:uid="{00000000-0005-0000-0000-0000246C0000}"/>
    <cellStyle name="Normal 30 2 3" xfId="27825" xr:uid="{00000000-0005-0000-0000-0000256C0000}"/>
    <cellStyle name="Normal 30 2 3 2" xfId="27826" xr:uid="{00000000-0005-0000-0000-0000266C0000}"/>
    <cellStyle name="Normal 30 2 4" xfId="27827" xr:uid="{00000000-0005-0000-0000-0000276C0000}"/>
    <cellStyle name="Normal 30 2 4 2" xfId="27828" xr:uid="{00000000-0005-0000-0000-0000286C0000}"/>
    <cellStyle name="Normal 30 2 5" xfId="27829" xr:uid="{00000000-0005-0000-0000-0000296C0000}"/>
    <cellStyle name="Normal 30 2 5 2" xfId="27830" xr:uid="{00000000-0005-0000-0000-00002A6C0000}"/>
    <cellStyle name="Normal 30 2 6" xfId="27831" xr:uid="{00000000-0005-0000-0000-00002B6C0000}"/>
    <cellStyle name="Normal 30 2 6 2" xfId="27832" xr:uid="{00000000-0005-0000-0000-00002C6C0000}"/>
    <cellStyle name="Normal 30 2 7" xfId="27833" xr:uid="{00000000-0005-0000-0000-00002D6C0000}"/>
    <cellStyle name="Normal 30 2 7 2" xfId="27834" xr:uid="{00000000-0005-0000-0000-00002E6C0000}"/>
    <cellStyle name="Normal 30 2 8" xfId="27835" xr:uid="{00000000-0005-0000-0000-00002F6C0000}"/>
    <cellStyle name="Normal 30 2 8 2" xfId="27836" xr:uid="{00000000-0005-0000-0000-0000306C0000}"/>
    <cellStyle name="Normal 30 2 9" xfId="27837" xr:uid="{00000000-0005-0000-0000-0000316C0000}"/>
    <cellStyle name="Normal 30 2 9 2" xfId="27838" xr:uid="{00000000-0005-0000-0000-0000326C0000}"/>
    <cellStyle name="Normal 30 3" xfId="27839" xr:uid="{00000000-0005-0000-0000-0000336C0000}"/>
    <cellStyle name="Normal 30 3 10" xfId="27840" xr:uid="{00000000-0005-0000-0000-0000346C0000}"/>
    <cellStyle name="Normal 30 3 10 2" xfId="27841" xr:uid="{00000000-0005-0000-0000-0000356C0000}"/>
    <cellStyle name="Normal 30 3 11" xfId="27842" xr:uid="{00000000-0005-0000-0000-0000366C0000}"/>
    <cellStyle name="Normal 30 3 2" xfId="27843" xr:uid="{00000000-0005-0000-0000-0000376C0000}"/>
    <cellStyle name="Normal 30 3 2 2" xfId="27844" xr:uid="{00000000-0005-0000-0000-0000386C0000}"/>
    <cellStyle name="Normal 30 3 3" xfId="27845" xr:uid="{00000000-0005-0000-0000-0000396C0000}"/>
    <cellStyle name="Normal 30 3 3 2" xfId="27846" xr:uid="{00000000-0005-0000-0000-00003A6C0000}"/>
    <cellStyle name="Normal 30 3 4" xfId="27847" xr:uid="{00000000-0005-0000-0000-00003B6C0000}"/>
    <cellStyle name="Normal 30 3 4 2" xfId="27848" xr:uid="{00000000-0005-0000-0000-00003C6C0000}"/>
    <cellStyle name="Normal 30 3 5" xfId="27849" xr:uid="{00000000-0005-0000-0000-00003D6C0000}"/>
    <cellStyle name="Normal 30 3 5 2" xfId="27850" xr:uid="{00000000-0005-0000-0000-00003E6C0000}"/>
    <cellStyle name="Normal 30 3 6" xfId="27851" xr:uid="{00000000-0005-0000-0000-00003F6C0000}"/>
    <cellStyle name="Normal 30 3 6 2" xfId="27852" xr:uid="{00000000-0005-0000-0000-0000406C0000}"/>
    <cellStyle name="Normal 30 3 7" xfId="27853" xr:uid="{00000000-0005-0000-0000-0000416C0000}"/>
    <cellStyle name="Normal 30 3 7 2" xfId="27854" xr:uid="{00000000-0005-0000-0000-0000426C0000}"/>
    <cellStyle name="Normal 30 3 8" xfId="27855" xr:uid="{00000000-0005-0000-0000-0000436C0000}"/>
    <cellStyle name="Normal 30 3 8 2" xfId="27856" xr:uid="{00000000-0005-0000-0000-0000446C0000}"/>
    <cellStyle name="Normal 30 3 9" xfId="27857" xr:uid="{00000000-0005-0000-0000-0000456C0000}"/>
    <cellStyle name="Normal 30 3 9 2" xfId="27858" xr:uid="{00000000-0005-0000-0000-0000466C0000}"/>
    <cellStyle name="Normal 30 4" xfId="27859" xr:uid="{00000000-0005-0000-0000-0000476C0000}"/>
    <cellStyle name="Normal 30 4 2" xfId="27860" xr:uid="{00000000-0005-0000-0000-0000486C0000}"/>
    <cellStyle name="Normal 30 5" xfId="27861" xr:uid="{00000000-0005-0000-0000-0000496C0000}"/>
    <cellStyle name="Normal 30 5 2" xfId="27862" xr:uid="{00000000-0005-0000-0000-00004A6C0000}"/>
    <cellStyle name="Normal 30 6" xfId="27863" xr:uid="{00000000-0005-0000-0000-00004B6C0000}"/>
    <cellStyle name="Normal 30 6 2" xfId="27864" xr:uid="{00000000-0005-0000-0000-00004C6C0000}"/>
    <cellStyle name="Normal 30 7" xfId="27865" xr:uid="{00000000-0005-0000-0000-00004D6C0000}"/>
    <cellStyle name="Normal 30 7 2" xfId="27866" xr:uid="{00000000-0005-0000-0000-00004E6C0000}"/>
    <cellStyle name="Normal 30 8" xfId="27867" xr:uid="{00000000-0005-0000-0000-00004F6C0000}"/>
    <cellStyle name="Normal 30 8 2" xfId="27868" xr:uid="{00000000-0005-0000-0000-0000506C0000}"/>
    <cellStyle name="Normal 30 9" xfId="27869" xr:uid="{00000000-0005-0000-0000-0000516C0000}"/>
    <cellStyle name="Normal 30 9 2" xfId="27870" xr:uid="{00000000-0005-0000-0000-0000526C0000}"/>
    <cellStyle name="Normal 31" xfId="875" xr:uid="{00000000-0005-0000-0000-0000536C0000}"/>
    <cellStyle name="Normal 31 10" xfId="27872" xr:uid="{00000000-0005-0000-0000-0000546C0000}"/>
    <cellStyle name="Normal 31 10 2" xfId="27873" xr:uid="{00000000-0005-0000-0000-0000556C0000}"/>
    <cellStyle name="Normal 31 11" xfId="27874" xr:uid="{00000000-0005-0000-0000-0000566C0000}"/>
    <cellStyle name="Normal 31 11 2" xfId="27875" xr:uid="{00000000-0005-0000-0000-0000576C0000}"/>
    <cellStyle name="Normal 31 12" xfId="27876" xr:uid="{00000000-0005-0000-0000-0000586C0000}"/>
    <cellStyle name="Normal 31 12 2" xfId="27877" xr:uid="{00000000-0005-0000-0000-0000596C0000}"/>
    <cellStyle name="Normal 31 13" xfId="27878" xr:uid="{00000000-0005-0000-0000-00005A6C0000}"/>
    <cellStyle name="Normal 31 14" xfId="27871" xr:uid="{00000000-0005-0000-0000-00005B6C0000}"/>
    <cellStyle name="Normal 31 2" xfId="876" xr:uid="{00000000-0005-0000-0000-00005C6C0000}"/>
    <cellStyle name="Normal 31 2 10" xfId="27880" xr:uid="{00000000-0005-0000-0000-00005D6C0000}"/>
    <cellStyle name="Normal 31 2 10 2" xfId="27881" xr:uid="{00000000-0005-0000-0000-00005E6C0000}"/>
    <cellStyle name="Normal 31 2 11" xfId="27882" xr:uid="{00000000-0005-0000-0000-00005F6C0000}"/>
    <cellStyle name="Normal 31 2 11 2" xfId="27883" xr:uid="{00000000-0005-0000-0000-0000606C0000}"/>
    <cellStyle name="Normal 31 2 12" xfId="27884" xr:uid="{00000000-0005-0000-0000-0000616C0000}"/>
    <cellStyle name="Normal 31 2 13" xfId="27879" xr:uid="{00000000-0005-0000-0000-0000626C0000}"/>
    <cellStyle name="Normal 31 2 2" xfId="27885" xr:uid="{00000000-0005-0000-0000-0000636C0000}"/>
    <cellStyle name="Normal 31 2 2 10" xfId="27886" xr:uid="{00000000-0005-0000-0000-0000646C0000}"/>
    <cellStyle name="Normal 31 2 2 10 2" xfId="27887" xr:uid="{00000000-0005-0000-0000-0000656C0000}"/>
    <cellStyle name="Normal 31 2 2 11" xfId="27888" xr:uid="{00000000-0005-0000-0000-0000666C0000}"/>
    <cellStyle name="Normal 31 2 2 2" xfId="27889" xr:uid="{00000000-0005-0000-0000-0000676C0000}"/>
    <cellStyle name="Normal 31 2 2 2 2" xfId="27890" xr:uid="{00000000-0005-0000-0000-0000686C0000}"/>
    <cellStyle name="Normal 31 2 2 3" xfId="27891" xr:uid="{00000000-0005-0000-0000-0000696C0000}"/>
    <cellStyle name="Normal 31 2 2 3 2" xfId="27892" xr:uid="{00000000-0005-0000-0000-00006A6C0000}"/>
    <cellStyle name="Normal 31 2 2 4" xfId="27893" xr:uid="{00000000-0005-0000-0000-00006B6C0000}"/>
    <cellStyle name="Normal 31 2 2 4 2" xfId="27894" xr:uid="{00000000-0005-0000-0000-00006C6C0000}"/>
    <cellStyle name="Normal 31 2 2 5" xfId="27895" xr:uid="{00000000-0005-0000-0000-00006D6C0000}"/>
    <cellStyle name="Normal 31 2 2 5 2" xfId="27896" xr:uid="{00000000-0005-0000-0000-00006E6C0000}"/>
    <cellStyle name="Normal 31 2 2 6" xfId="27897" xr:uid="{00000000-0005-0000-0000-00006F6C0000}"/>
    <cellStyle name="Normal 31 2 2 6 2" xfId="27898" xr:uid="{00000000-0005-0000-0000-0000706C0000}"/>
    <cellStyle name="Normal 31 2 2 7" xfId="27899" xr:uid="{00000000-0005-0000-0000-0000716C0000}"/>
    <cellStyle name="Normal 31 2 2 7 2" xfId="27900" xr:uid="{00000000-0005-0000-0000-0000726C0000}"/>
    <cellStyle name="Normal 31 2 2 8" xfId="27901" xr:uid="{00000000-0005-0000-0000-0000736C0000}"/>
    <cellStyle name="Normal 31 2 2 8 2" xfId="27902" xr:uid="{00000000-0005-0000-0000-0000746C0000}"/>
    <cellStyle name="Normal 31 2 2 9" xfId="27903" xr:uid="{00000000-0005-0000-0000-0000756C0000}"/>
    <cellStyle name="Normal 31 2 2 9 2" xfId="27904" xr:uid="{00000000-0005-0000-0000-0000766C0000}"/>
    <cellStyle name="Normal 31 2 3" xfId="27905" xr:uid="{00000000-0005-0000-0000-0000776C0000}"/>
    <cellStyle name="Normal 31 2 3 2" xfId="27906" xr:uid="{00000000-0005-0000-0000-0000786C0000}"/>
    <cellStyle name="Normal 31 2 4" xfId="27907" xr:uid="{00000000-0005-0000-0000-0000796C0000}"/>
    <cellStyle name="Normal 31 2 4 2" xfId="27908" xr:uid="{00000000-0005-0000-0000-00007A6C0000}"/>
    <cellStyle name="Normal 31 2 5" xfId="27909" xr:uid="{00000000-0005-0000-0000-00007B6C0000}"/>
    <cellStyle name="Normal 31 2 5 2" xfId="27910" xr:uid="{00000000-0005-0000-0000-00007C6C0000}"/>
    <cellStyle name="Normal 31 2 6" xfId="27911" xr:uid="{00000000-0005-0000-0000-00007D6C0000}"/>
    <cellStyle name="Normal 31 2 6 2" xfId="27912" xr:uid="{00000000-0005-0000-0000-00007E6C0000}"/>
    <cellStyle name="Normal 31 2 7" xfId="27913" xr:uid="{00000000-0005-0000-0000-00007F6C0000}"/>
    <cellStyle name="Normal 31 2 7 2" xfId="27914" xr:uid="{00000000-0005-0000-0000-0000806C0000}"/>
    <cellStyle name="Normal 31 2 8" xfId="27915" xr:uid="{00000000-0005-0000-0000-0000816C0000}"/>
    <cellStyle name="Normal 31 2 8 2" xfId="27916" xr:uid="{00000000-0005-0000-0000-0000826C0000}"/>
    <cellStyle name="Normal 31 2 9" xfId="27917" xr:uid="{00000000-0005-0000-0000-0000836C0000}"/>
    <cellStyle name="Normal 31 2 9 2" xfId="27918" xr:uid="{00000000-0005-0000-0000-0000846C0000}"/>
    <cellStyle name="Normal 31 3" xfId="27919" xr:uid="{00000000-0005-0000-0000-0000856C0000}"/>
    <cellStyle name="Normal 31 3 10" xfId="27920" xr:uid="{00000000-0005-0000-0000-0000866C0000}"/>
    <cellStyle name="Normal 31 3 10 2" xfId="27921" xr:uid="{00000000-0005-0000-0000-0000876C0000}"/>
    <cellStyle name="Normal 31 3 11" xfId="27922" xr:uid="{00000000-0005-0000-0000-0000886C0000}"/>
    <cellStyle name="Normal 31 3 2" xfId="27923" xr:uid="{00000000-0005-0000-0000-0000896C0000}"/>
    <cellStyle name="Normal 31 3 2 2" xfId="27924" xr:uid="{00000000-0005-0000-0000-00008A6C0000}"/>
    <cellStyle name="Normal 31 3 3" xfId="27925" xr:uid="{00000000-0005-0000-0000-00008B6C0000}"/>
    <cellStyle name="Normal 31 3 3 2" xfId="27926" xr:uid="{00000000-0005-0000-0000-00008C6C0000}"/>
    <cellStyle name="Normal 31 3 4" xfId="27927" xr:uid="{00000000-0005-0000-0000-00008D6C0000}"/>
    <cellStyle name="Normal 31 3 4 2" xfId="27928" xr:uid="{00000000-0005-0000-0000-00008E6C0000}"/>
    <cellStyle name="Normal 31 3 5" xfId="27929" xr:uid="{00000000-0005-0000-0000-00008F6C0000}"/>
    <cellStyle name="Normal 31 3 5 2" xfId="27930" xr:uid="{00000000-0005-0000-0000-0000906C0000}"/>
    <cellStyle name="Normal 31 3 6" xfId="27931" xr:uid="{00000000-0005-0000-0000-0000916C0000}"/>
    <cellStyle name="Normal 31 3 6 2" xfId="27932" xr:uid="{00000000-0005-0000-0000-0000926C0000}"/>
    <cellStyle name="Normal 31 3 7" xfId="27933" xr:uid="{00000000-0005-0000-0000-0000936C0000}"/>
    <cellStyle name="Normal 31 3 7 2" xfId="27934" xr:uid="{00000000-0005-0000-0000-0000946C0000}"/>
    <cellStyle name="Normal 31 3 8" xfId="27935" xr:uid="{00000000-0005-0000-0000-0000956C0000}"/>
    <cellStyle name="Normal 31 3 8 2" xfId="27936" xr:uid="{00000000-0005-0000-0000-0000966C0000}"/>
    <cellStyle name="Normal 31 3 9" xfId="27937" xr:uid="{00000000-0005-0000-0000-0000976C0000}"/>
    <cellStyle name="Normal 31 3 9 2" xfId="27938" xr:uid="{00000000-0005-0000-0000-0000986C0000}"/>
    <cellStyle name="Normal 31 4" xfId="27939" xr:uid="{00000000-0005-0000-0000-0000996C0000}"/>
    <cellStyle name="Normal 31 4 2" xfId="27940" xr:uid="{00000000-0005-0000-0000-00009A6C0000}"/>
    <cellStyle name="Normal 31 5" xfId="27941" xr:uid="{00000000-0005-0000-0000-00009B6C0000}"/>
    <cellStyle name="Normal 31 5 2" xfId="27942" xr:uid="{00000000-0005-0000-0000-00009C6C0000}"/>
    <cellStyle name="Normal 31 6" xfId="27943" xr:uid="{00000000-0005-0000-0000-00009D6C0000}"/>
    <cellStyle name="Normal 31 6 2" xfId="27944" xr:uid="{00000000-0005-0000-0000-00009E6C0000}"/>
    <cellStyle name="Normal 31 7" xfId="27945" xr:uid="{00000000-0005-0000-0000-00009F6C0000}"/>
    <cellStyle name="Normal 31 7 2" xfId="27946" xr:uid="{00000000-0005-0000-0000-0000A06C0000}"/>
    <cellStyle name="Normal 31 8" xfId="27947" xr:uid="{00000000-0005-0000-0000-0000A16C0000}"/>
    <cellStyle name="Normal 31 8 2" xfId="27948" xr:uid="{00000000-0005-0000-0000-0000A26C0000}"/>
    <cellStyle name="Normal 31 9" xfId="27949" xr:uid="{00000000-0005-0000-0000-0000A36C0000}"/>
    <cellStyle name="Normal 31 9 2" xfId="27950" xr:uid="{00000000-0005-0000-0000-0000A46C0000}"/>
    <cellStyle name="Normal 32" xfId="877" xr:uid="{00000000-0005-0000-0000-0000A56C0000}"/>
    <cellStyle name="Normal 32 10" xfId="27952" xr:uid="{00000000-0005-0000-0000-0000A66C0000}"/>
    <cellStyle name="Normal 32 10 2" xfId="27953" xr:uid="{00000000-0005-0000-0000-0000A76C0000}"/>
    <cellStyle name="Normal 32 11" xfId="27954" xr:uid="{00000000-0005-0000-0000-0000A86C0000}"/>
    <cellStyle name="Normal 32 11 2" xfId="27955" xr:uid="{00000000-0005-0000-0000-0000A96C0000}"/>
    <cellStyle name="Normal 32 12" xfId="27956" xr:uid="{00000000-0005-0000-0000-0000AA6C0000}"/>
    <cellStyle name="Normal 32 12 2" xfId="27957" xr:uid="{00000000-0005-0000-0000-0000AB6C0000}"/>
    <cellStyle name="Normal 32 13" xfId="27958" xr:uid="{00000000-0005-0000-0000-0000AC6C0000}"/>
    <cellStyle name="Normal 32 14" xfId="27951" xr:uid="{00000000-0005-0000-0000-0000AD6C0000}"/>
    <cellStyle name="Normal 32 2" xfId="878" xr:uid="{00000000-0005-0000-0000-0000AE6C0000}"/>
    <cellStyle name="Normal 32 2 10" xfId="27960" xr:uid="{00000000-0005-0000-0000-0000AF6C0000}"/>
    <cellStyle name="Normal 32 2 10 2" xfId="27961" xr:uid="{00000000-0005-0000-0000-0000B06C0000}"/>
    <cellStyle name="Normal 32 2 11" xfId="27962" xr:uid="{00000000-0005-0000-0000-0000B16C0000}"/>
    <cellStyle name="Normal 32 2 11 2" xfId="27963" xr:uid="{00000000-0005-0000-0000-0000B26C0000}"/>
    <cellStyle name="Normal 32 2 12" xfId="27964" xr:uid="{00000000-0005-0000-0000-0000B36C0000}"/>
    <cellStyle name="Normal 32 2 13" xfId="27959" xr:uid="{00000000-0005-0000-0000-0000B46C0000}"/>
    <cellStyle name="Normal 32 2 2" xfId="27965" xr:uid="{00000000-0005-0000-0000-0000B56C0000}"/>
    <cellStyle name="Normal 32 2 2 10" xfId="27966" xr:uid="{00000000-0005-0000-0000-0000B66C0000}"/>
    <cellStyle name="Normal 32 2 2 10 2" xfId="27967" xr:uid="{00000000-0005-0000-0000-0000B76C0000}"/>
    <cellStyle name="Normal 32 2 2 11" xfId="27968" xr:uid="{00000000-0005-0000-0000-0000B86C0000}"/>
    <cellStyle name="Normal 32 2 2 2" xfId="27969" xr:uid="{00000000-0005-0000-0000-0000B96C0000}"/>
    <cellStyle name="Normal 32 2 2 2 2" xfId="27970" xr:uid="{00000000-0005-0000-0000-0000BA6C0000}"/>
    <cellStyle name="Normal 32 2 2 3" xfId="27971" xr:uid="{00000000-0005-0000-0000-0000BB6C0000}"/>
    <cellStyle name="Normal 32 2 2 3 2" xfId="27972" xr:uid="{00000000-0005-0000-0000-0000BC6C0000}"/>
    <cellStyle name="Normal 32 2 2 4" xfId="27973" xr:uid="{00000000-0005-0000-0000-0000BD6C0000}"/>
    <cellStyle name="Normal 32 2 2 4 2" xfId="27974" xr:uid="{00000000-0005-0000-0000-0000BE6C0000}"/>
    <cellStyle name="Normal 32 2 2 5" xfId="27975" xr:uid="{00000000-0005-0000-0000-0000BF6C0000}"/>
    <cellStyle name="Normal 32 2 2 5 2" xfId="27976" xr:uid="{00000000-0005-0000-0000-0000C06C0000}"/>
    <cellStyle name="Normal 32 2 2 6" xfId="27977" xr:uid="{00000000-0005-0000-0000-0000C16C0000}"/>
    <cellStyle name="Normal 32 2 2 6 2" xfId="27978" xr:uid="{00000000-0005-0000-0000-0000C26C0000}"/>
    <cellStyle name="Normal 32 2 2 7" xfId="27979" xr:uid="{00000000-0005-0000-0000-0000C36C0000}"/>
    <cellStyle name="Normal 32 2 2 7 2" xfId="27980" xr:uid="{00000000-0005-0000-0000-0000C46C0000}"/>
    <cellStyle name="Normal 32 2 2 8" xfId="27981" xr:uid="{00000000-0005-0000-0000-0000C56C0000}"/>
    <cellStyle name="Normal 32 2 2 8 2" xfId="27982" xr:uid="{00000000-0005-0000-0000-0000C66C0000}"/>
    <cellStyle name="Normal 32 2 2 9" xfId="27983" xr:uid="{00000000-0005-0000-0000-0000C76C0000}"/>
    <cellStyle name="Normal 32 2 2 9 2" xfId="27984" xr:uid="{00000000-0005-0000-0000-0000C86C0000}"/>
    <cellStyle name="Normal 32 2 3" xfId="27985" xr:uid="{00000000-0005-0000-0000-0000C96C0000}"/>
    <cellStyle name="Normal 32 2 3 2" xfId="27986" xr:uid="{00000000-0005-0000-0000-0000CA6C0000}"/>
    <cellStyle name="Normal 32 2 4" xfId="27987" xr:uid="{00000000-0005-0000-0000-0000CB6C0000}"/>
    <cellStyle name="Normal 32 2 4 2" xfId="27988" xr:uid="{00000000-0005-0000-0000-0000CC6C0000}"/>
    <cellStyle name="Normal 32 2 5" xfId="27989" xr:uid="{00000000-0005-0000-0000-0000CD6C0000}"/>
    <cellStyle name="Normal 32 2 5 2" xfId="27990" xr:uid="{00000000-0005-0000-0000-0000CE6C0000}"/>
    <cellStyle name="Normal 32 2 6" xfId="27991" xr:uid="{00000000-0005-0000-0000-0000CF6C0000}"/>
    <cellStyle name="Normal 32 2 6 2" xfId="27992" xr:uid="{00000000-0005-0000-0000-0000D06C0000}"/>
    <cellStyle name="Normal 32 2 7" xfId="27993" xr:uid="{00000000-0005-0000-0000-0000D16C0000}"/>
    <cellStyle name="Normal 32 2 7 2" xfId="27994" xr:uid="{00000000-0005-0000-0000-0000D26C0000}"/>
    <cellStyle name="Normal 32 2 8" xfId="27995" xr:uid="{00000000-0005-0000-0000-0000D36C0000}"/>
    <cellStyle name="Normal 32 2 8 2" xfId="27996" xr:uid="{00000000-0005-0000-0000-0000D46C0000}"/>
    <cellStyle name="Normal 32 2 9" xfId="27997" xr:uid="{00000000-0005-0000-0000-0000D56C0000}"/>
    <cellStyle name="Normal 32 2 9 2" xfId="27998" xr:uid="{00000000-0005-0000-0000-0000D66C0000}"/>
    <cellStyle name="Normal 32 3" xfId="27999" xr:uid="{00000000-0005-0000-0000-0000D76C0000}"/>
    <cellStyle name="Normal 32 3 10" xfId="28000" xr:uid="{00000000-0005-0000-0000-0000D86C0000}"/>
    <cellStyle name="Normal 32 3 10 2" xfId="28001" xr:uid="{00000000-0005-0000-0000-0000D96C0000}"/>
    <cellStyle name="Normal 32 3 11" xfId="28002" xr:uid="{00000000-0005-0000-0000-0000DA6C0000}"/>
    <cellStyle name="Normal 32 3 2" xfId="28003" xr:uid="{00000000-0005-0000-0000-0000DB6C0000}"/>
    <cellStyle name="Normal 32 3 2 2" xfId="28004" xr:uid="{00000000-0005-0000-0000-0000DC6C0000}"/>
    <cellStyle name="Normal 32 3 3" xfId="28005" xr:uid="{00000000-0005-0000-0000-0000DD6C0000}"/>
    <cellStyle name="Normal 32 3 3 2" xfId="28006" xr:uid="{00000000-0005-0000-0000-0000DE6C0000}"/>
    <cellStyle name="Normal 32 3 4" xfId="28007" xr:uid="{00000000-0005-0000-0000-0000DF6C0000}"/>
    <cellStyle name="Normal 32 3 4 2" xfId="28008" xr:uid="{00000000-0005-0000-0000-0000E06C0000}"/>
    <cellStyle name="Normal 32 3 5" xfId="28009" xr:uid="{00000000-0005-0000-0000-0000E16C0000}"/>
    <cellStyle name="Normal 32 3 5 2" xfId="28010" xr:uid="{00000000-0005-0000-0000-0000E26C0000}"/>
    <cellStyle name="Normal 32 3 6" xfId="28011" xr:uid="{00000000-0005-0000-0000-0000E36C0000}"/>
    <cellStyle name="Normal 32 3 6 2" xfId="28012" xr:uid="{00000000-0005-0000-0000-0000E46C0000}"/>
    <cellStyle name="Normal 32 3 7" xfId="28013" xr:uid="{00000000-0005-0000-0000-0000E56C0000}"/>
    <cellStyle name="Normal 32 3 7 2" xfId="28014" xr:uid="{00000000-0005-0000-0000-0000E66C0000}"/>
    <cellStyle name="Normal 32 3 8" xfId="28015" xr:uid="{00000000-0005-0000-0000-0000E76C0000}"/>
    <cellStyle name="Normal 32 3 8 2" xfId="28016" xr:uid="{00000000-0005-0000-0000-0000E86C0000}"/>
    <cellStyle name="Normal 32 3 9" xfId="28017" xr:uid="{00000000-0005-0000-0000-0000E96C0000}"/>
    <cellStyle name="Normal 32 3 9 2" xfId="28018" xr:uid="{00000000-0005-0000-0000-0000EA6C0000}"/>
    <cellStyle name="Normal 32 4" xfId="28019" xr:uid="{00000000-0005-0000-0000-0000EB6C0000}"/>
    <cellStyle name="Normal 32 4 2" xfId="28020" xr:uid="{00000000-0005-0000-0000-0000EC6C0000}"/>
    <cellStyle name="Normal 32 5" xfId="28021" xr:uid="{00000000-0005-0000-0000-0000ED6C0000}"/>
    <cellStyle name="Normal 32 5 2" xfId="28022" xr:uid="{00000000-0005-0000-0000-0000EE6C0000}"/>
    <cellStyle name="Normal 32 6" xfId="28023" xr:uid="{00000000-0005-0000-0000-0000EF6C0000}"/>
    <cellStyle name="Normal 32 6 2" xfId="28024" xr:uid="{00000000-0005-0000-0000-0000F06C0000}"/>
    <cellStyle name="Normal 32 7" xfId="28025" xr:uid="{00000000-0005-0000-0000-0000F16C0000}"/>
    <cellStyle name="Normal 32 7 2" xfId="28026" xr:uid="{00000000-0005-0000-0000-0000F26C0000}"/>
    <cellStyle name="Normal 32 8" xfId="28027" xr:uid="{00000000-0005-0000-0000-0000F36C0000}"/>
    <cellStyle name="Normal 32 8 2" xfId="28028" xr:uid="{00000000-0005-0000-0000-0000F46C0000}"/>
    <cellStyle name="Normal 32 9" xfId="28029" xr:uid="{00000000-0005-0000-0000-0000F56C0000}"/>
    <cellStyle name="Normal 32 9 2" xfId="28030" xr:uid="{00000000-0005-0000-0000-0000F66C0000}"/>
    <cellStyle name="Normal 33" xfId="879" xr:uid="{00000000-0005-0000-0000-0000F76C0000}"/>
    <cellStyle name="Normal 33 10" xfId="28032" xr:uid="{00000000-0005-0000-0000-0000F86C0000}"/>
    <cellStyle name="Normal 33 10 2" xfId="28033" xr:uid="{00000000-0005-0000-0000-0000F96C0000}"/>
    <cellStyle name="Normal 33 11" xfId="28034" xr:uid="{00000000-0005-0000-0000-0000FA6C0000}"/>
    <cellStyle name="Normal 33 11 2" xfId="28035" xr:uid="{00000000-0005-0000-0000-0000FB6C0000}"/>
    <cellStyle name="Normal 33 12" xfId="28036" xr:uid="{00000000-0005-0000-0000-0000FC6C0000}"/>
    <cellStyle name="Normal 33 13" xfId="28031" xr:uid="{00000000-0005-0000-0000-0000FD6C0000}"/>
    <cellStyle name="Normal 33 2" xfId="880" xr:uid="{00000000-0005-0000-0000-0000FE6C0000}"/>
    <cellStyle name="Normal 33 2 10" xfId="28038" xr:uid="{00000000-0005-0000-0000-0000FF6C0000}"/>
    <cellStyle name="Normal 33 2 10 2" xfId="28039" xr:uid="{00000000-0005-0000-0000-0000006D0000}"/>
    <cellStyle name="Normal 33 2 11" xfId="28040" xr:uid="{00000000-0005-0000-0000-0000016D0000}"/>
    <cellStyle name="Normal 33 2 12" xfId="28037" xr:uid="{00000000-0005-0000-0000-0000026D0000}"/>
    <cellStyle name="Normal 33 2 2" xfId="28041" xr:uid="{00000000-0005-0000-0000-0000036D0000}"/>
    <cellStyle name="Normal 33 2 2 2" xfId="28042" xr:uid="{00000000-0005-0000-0000-0000046D0000}"/>
    <cellStyle name="Normal 33 2 3" xfId="28043" xr:uid="{00000000-0005-0000-0000-0000056D0000}"/>
    <cellStyle name="Normal 33 2 3 2" xfId="28044" xr:uid="{00000000-0005-0000-0000-0000066D0000}"/>
    <cellStyle name="Normal 33 2 4" xfId="28045" xr:uid="{00000000-0005-0000-0000-0000076D0000}"/>
    <cellStyle name="Normal 33 2 4 2" xfId="28046" xr:uid="{00000000-0005-0000-0000-0000086D0000}"/>
    <cellStyle name="Normal 33 2 5" xfId="28047" xr:uid="{00000000-0005-0000-0000-0000096D0000}"/>
    <cellStyle name="Normal 33 2 5 2" xfId="28048" xr:uid="{00000000-0005-0000-0000-00000A6D0000}"/>
    <cellStyle name="Normal 33 2 6" xfId="28049" xr:uid="{00000000-0005-0000-0000-00000B6D0000}"/>
    <cellStyle name="Normal 33 2 6 2" xfId="28050" xr:uid="{00000000-0005-0000-0000-00000C6D0000}"/>
    <cellStyle name="Normal 33 2 7" xfId="28051" xr:uid="{00000000-0005-0000-0000-00000D6D0000}"/>
    <cellStyle name="Normal 33 2 7 2" xfId="28052" xr:uid="{00000000-0005-0000-0000-00000E6D0000}"/>
    <cellStyle name="Normal 33 2 8" xfId="28053" xr:uid="{00000000-0005-0000-0000-00000F6D0000}"/>
    <cellStyle name="Normal 33 2 8 2" xfId="28054" xr:uid="{00000000-0005-0000-0000-0000106D0000}"/>
    <cellStyle name="Normal 33 2 9" xfId="28055" xr:uid="{00000000-0005-0000-0000-0000116D0000}"/>
    <cellStyle name="Normal 33 2 9 2" xfId="28056" xr:uid="{00000000-0005-0000-0000-0000126D0000}"/>
    <cellStyle name="Normal 33 3" xfId="28057" xr:uid="{00000000-0005-0000-0000-0000136D0000}"/>
    <cellStyle name="Normal 33 3 2" xfId="28058" xr:uid="{00000000-0005-0000-0000-0000146D0000}"/>
    <cellStyle name="Normal 33 4" xfId="28059" xr:uid="{00000000-0005-0000-0000-0000156D0000}"/>
    <cellStyle name="Normal 33 4 2" xfId="28060" xr:uid="{00000000-0005-0000-0000-0000166D0000}"/>
    <cellStyle name="Normal 33 5" xfId="28061" xr:uid="{00000000-0005-0000-0000-0000176D0000}"/>
    <cellStyle name="Normal 33 5 2" xfId="28062" xr:uid="{00000000-0005-0000-0000-0000186D0000}"/>
    <cellStyle name="Normal 33 6" xfId="28063" xr:uid="{00000000-0005-0000-0000-0000196D0000}"/>
    <cellStyle name="Normal 33 6 2" xfId="28064" xr:uid="{00000000-0005-0000-0000-00001A6D0000}"/>
    <cellStyle name="Normal 33 7" xfId="28065" xr:uid="{00000000-0005-0000-0000-00001B6D0000}"/>
    <cellStyle name="Normal 33 7 2" xfId="28066" xr:uid="{00000000-0005-0000-0000-00001C6D0000}"/>
    <cellStyle name="Normal 33 8" xfId="28067" xr:uid="{00000000-0005-0000-0000-00001D6D0000}"/>
    <cellStyle name="Normal 33 8 2" xfId="28068" xr:uid="{00000000-0005-0000-0000-00001E6D0000}"/>
    <cellStyle name="Normal 33 9" xfId="28069" xr:uid="{00000000-0005-0000-0000-00001F6D0000}"/>
    <cellStyle name="Normal 33 9 2" xfId="28070" xr:uid="{00000000-0005-0000-0000-0000206D0000}"/>
    <cellStyle name="Normal 34" xfId="881" xr:uid="{00000000-0005-0000-0000-0000216D0000}"/>
    <cellStyle name="Normal 34 2" xfId="882" xr:uid="{00000000-0005-0000-0000-0000226D0000}"/>
    <cellStyle name="Normal 35" xfId="883" xr:uid="{00000000-0005-0000-0000-0000236D0000}"/>
    <cellStyle name="Normal 35 10" xfId="28071" xr:uid="{00000000-0005-0000-0000-0000246D0000}"/>
    <cellStyle name="Normal 35 10 2" xfId="28072" xr:uid="{00000000-0005-0000-0000-0000256D0000}"/>
    <cellStyle name="Normal 35 11" xfId="28073" xr:uid="{00000000-0005-0000-0000-0000266D0000}"/>
    <cellStyle name="Normal 35 2" xfId="884" xr:uid="{00000000-0005-0000-0000-0000276D0000}"/>
    <cellStyle name="Normal 35 2 2" xfId="28075" xr:uid="{00000000-0005-0000-0000-0000286D0000}"/>
    <cellStyle name="Normal 35 2 3" xfId="28074" xr:uid="{00000000-0005-0000-0000-0000296D0000}"/>
    <cellStyle name="Normal 35 3" xfId="28076" xr:uid="{00000000-0005-0000-0000-00002A6D0000}"/>
    <cellStyle name="Normal 35 3 2" xfId="28077" xr:uid="{00000000-0005-0000-0000-00002B6D0000}"/>
    <cellStyle name="Normal 35 4" xfId="28078" xr:uid="{00000000-0005-0000-0000-00002C6D0000}"/>
    <cellStyle name="Normal 35 4 2" xfId="28079" xr:uid="{00000000-0005-0000-0000-00002D6D0000}"/>
    <cellStyle name="Normal 35 5" xfId="28080" xr:uid="{00000000-0005-0000-0000-00002E6D0000}"/>
    <cellStyle name="Normal 35 5 2" xfId="28081" xr:uid="{00000000-0005-0000-0000-00002F6D0000}"/>
    <cellStyle name="Normal 35 6" xfId="28082" xr:uid="{00000000-0005-0000-0000-0000306D0000}"/>
    <cellStyle name="Normal 35 6 2" xfId="28083" xr:uid="{00000000-0005-0000-0000-0000316D0000}"/>
    <cellStyle name="Normal 35 7" xfId="28084" xr:uid="{00000000-0005-0000-0000-0000326D0000}"/>
    <cellStyle name="Normal 35 7 2" xfId="28085" xr:uid="{00000000-0005-0000-0000-0000336D0000}"/>
    <cellStyle name="Normal 35 8" xfId="28086" xr:uid="{00000000-0005-0000-0000-0000346D0000}"/>
    <cellStyle name="Normal 35 8 2" xfId="28087" xr:uid="{00000000-0005-0000-0000-0000356D0000}"/>
    <cellStyle name="Normal 35 9" xfId="28088" xr:uid="{00000000-0005-0000-0000-0000366D0000}"/>
    <cellStyle name="Normal 35 9 2" xfId="28089" xr:uid="{00000000-0005-0000-0000-0000376D0000}"/>
    <cellStyle name="Normal 36" xfId="885" xr:uid="{00000000-0005-0000-0000-0000386D0000}"/>
    <cellStyle name="Normal 36 10" xfId="28090" xr:uid="{00000000-0005-0000-0000-0000396D0000}"/>
    <cellStyle name="Normal 36 11" xfId="28091" xr:uid="{00000000-0005-0000-0000-00003A6D0000}"/>
    <cellStyle name="Normal 36 12" xfId="28092" xr:uid="{00000000-0005-0000-0000-00003B6D0000}"/>
    <cellStyle name="Normal 36 2" xfId="886" xr:uid="{00000000-0005-0000-0000-00003C6D0000}"/>
    <cellStyle name="Normal 36 3" xfId="28093" xr:uid="{00000000-0005-0000-0000-00003D6D0000}"/>
    <cellStyle name="Normal 36 4" xfId="28094" xr:uid="{00000000-0005-0000-0000-00003E6D0000}"/>
    <cellStyle name="Normal 36 5" xfId="28095" xr:uid="{00000000-0005-0000-0000-00003F6D0000}"/>
    <cellStyle name="Normal 36 6" xfId="28096" xr:uid="{00000000-0005-0000-0000-0000406D0000}"/>
    <cellStyle name="Normal 36 7" xfId="28097" xr:uid="{00000000-0005-0000-0000-0000416D0000}"/>
    <cellStyle name="Normal 36 8" xfId="28098" xr:uid="{00000000-0005-0000-0000-0000426D0000}"/>
    <cellStyle name="Normal 36 9" xfId="28099" xr:uid="{00000000-0005-0000-0000-0000436D0000}"/>
    <cellStyle name="Normal 37" xfId="887" xr:uid="{00000000-0005-0000-0000-0000446D0000}"/>
    <cellStyle name="Normal 37 10" xfId="28101" xr:uid="{00000000-0005-0000-0000-0000456D0000}"/>
    <cellStyle name="Normal 37 10 2" xfId="28102" xr:uid="{00000000-0005-0000-0000-0000466D0000}"/>
    <cellStyle name="Normal 37 11" xfId="28103" xr:uid="{00000000-0005-0000-0000-0000476D0000}"/>
    <cellStyle name="Normal 37 12" xfId="28100" xr:uid="{00000000-0005-0000-0000-0000486D0000}"/>
    <cellStyle name="Normal 37 2" xfId="28104" xr:uid="{00000000-0005-0000-0000-0000496D0000}"/>
    <cellStyle name="Normal 37 2 2" xfId="28105" xr:uid="{00000000-0005-0000-0000-00004A6D0000}"/>
    <cellStyle name="Normal 37 3" xfId="28106" xr:uid="{00000000-0005-0000-0000-00004B6D0000}"/>
    <cellStyle name="Normal 37 3 2" xfId="28107" xr:uid="{00000000-0005-0000-0000-00004C6D0000}"/>
    <cellStyle name="Normal 37 4" xfId="28108" xr:uid="{00000000-0005-0000-0000-00004D6D0000}"/>
    <cellStyle name="Normal 37 4 2" xfId="28109" xr:uid="{00000000-0005-0000-0000-00004E6D0000}"/>
    <cellStyle name="Normal 37 5" xfId="28110" xr:uid="{00000000-0005-0000-0000-00004F6D0000}"/>
    <cellStyle name="Normal 37 5 2" xfId="28111" xr:uid="{00000000-0005-0000-0000-0000506D0000}"/>
    <cellStyle name="Normal 37 6" xfId="28112" xr:uid="{00000000-0005-0000-0000-0000516D0000}"/>
    <cellStyle name="Normal 37 6 2" xfId="28113" xr:uid="{00000000-0005-0000-0000-0000526D0000}"/>
    <cellStyle name="Normal 37 7" xfId="28114" xr:uid="{00000000-0005-0000-0000-0000536D0000}"/>
    <cellStyle name="Normal 37 7 2" xfId="28115" xr:uid="{00000000-0005-0000-0000-0000546D0000}"/>
    <cellStyle name="Normal 37 8" xfId="28116" xr:uid="{00000000-0005-0000-0000-0000556D0000}"/>
    <cellStyle name="Normal 37 8 2" xfId="28117" xr:uid="{00000000-0005-0000-0000-0000566D0000}"/>
    <cellStyle name="Normal 37 9" xfId="28118" xr:uid="{00000000-0005-0000-0000-0000576D0000}"/>
    <cellStyle name="Normal 37 9 2" xfId="28119" xr:uid="{00000000-0005-0000-0000-0000586D0000}"/>
    <cellStyle name="Normal 38" xfId="940" xr:uid="{00000000-0005-0000-0000-0000596D0000}"/>
    <cellStyle name="Normal 38 10" xfId="28121" xr:uid="{00000000-0005-0000-0000-00005A6D0000}"/>
    <cellStyle name="Normal 38 10 2" xfId="28122" xr:uid="{00000000-0005-0000-0000-00005B6D0000}"/>
    <cellStyle name="Normal 38 11" xfId="28123" xr:uid="{00000000-0005-0000-0000-00005C6D0000}"/>
    <cellStyle name="Normal 38 12" xfId="28120" xr:uid="{00000000-0005-0000-0000-00005D6D0000}"/>
    <cellStyle name="Normal 38 2" xfId="28124" xr:uid="{00000000-0005-0000-0000-00005E6D0000}"/>
    <cellStyle name="Normal 38 2 2" xfId="28125" xr:uid="{00000000-0005-0000-0000-00005F6D0000}"/>
    <cellStyle name="Normal 38 3" xfId="28126" xr:uid="{00000000-0005-0000-0000-0000606D0000}"/>
    <cellStyle name="Normal 38 3 2" xfId="28127" xr:uid="{00000000-0005-0000-0000-0000616D0000}"/>
    <cellStyle name="Normal 38 4" xfId="28128" xr:uid="{00000000-0005-0000-0000-0000626D0000}"/>
    <cellStyle name="Normal 38 4 2" xfId="28129" xr:uid="{00000000-0005-0000-0000-0000636D0000}"/>
    <cellStyle name="Normal 38 5" xfId="28130" xr:uid="{00000000-0005-0000-0000-0000646D0000}"/>
    <cellStyle name="Normal 38 5 2" xfId="28131" xr:uid="{00000000-0005-0000-0000-0000656D0000}"/>
    <cellStyle name="Normal 38 6" xfId="28132" xr:uid="{00000000-0005-0000-0000-0000666D0000}"/>
    <cellStyle name="Normal 38 6 2" xfId="28133" xr:uid="{00000000-0005-0000-0000-0000676D0000}"/>
    <cellStyle name="Normal 38 7" xfId="28134" xr:uid="{00000000-0005-0000-0000-0000686D0000}"/>
    <cellStyle name="Normal 38 7 2" xfId="28135" xr:uid="{00000000-0005-0000-0000-0000696D0000}"/>
    <cellStyle name="Normal 38 8" xfId="28136" xr:uid="{00000000-0005-0000-0000-00006A6D0000}"/>
    <cellStyle name="Normal 38 8 2" xfId="28137" xr:uid="{00000000-0005-0000-0000-00006B6D0000}"/>
    <cellStyle name="Normal 38 9" xfId="28138" xr:uid="{00000000-0005-0000-0000-00006C6D0000}"/>
    <cellStyle name="Normal 38 9 2" xfId="28139" xr:uid="{00000000-0005-0000-0000-00006D6D0000}"/>
    <cellStyle name="Normal 39" xfId="1175" xr:uid="{00000000-0005-0000-0000-00006E6D0000}"/>
    <cellStyle name="Normal 39 2" xfId="28140" xr:uid="{00000000-0005-0000-0000-00006F6D0000}"/>
    <cellStyle name="Normal 4" xfId="888" xr:uid="{00000000-0005-0000-0000-0000706D0000}"/>
    <cellStyle name="Normal 4 10" xfId="28141" xr:uid="{00000000-0005-0000-0000-0000716D0000}"/>
    <cellStyle name="Normal 4 10 2" xfId="28142" xr:uid="{00000000-0005-0000-0000-0000726D0000}"/>
    <cellStyle name="Normal 4 11" xfId="28143" xr:uid="{00000000-0005-0000-0000-0000736D0000}"/>
    <cellStyle name="Normal 4 11 2" xfId="28144" xr:uid="{00000000-0005-0000-0000-0000746D0000}"/>
    <cellStyle name="Normal 4 12" xfId="28145" xr:uid="{00000000-0005-0000-0000-0000756D0000}"/>
    <cellStyle name="Normal 4 12 2" xfId="28146" xr:uid="{00000000-0005-0000-0000-0000766D0000}"/>
    <cellStyle name="Normal 4 13" xfId="28147" xr:uid="{00000000-0005-0000-0000-0000776D0000}"/>
    <cellStyle name="Normal 4 13 2" xfId="28148" xr:uid="{00000000-0005-0000-0000-0000786D0000}"/>
    <cellStyle name="Normal 4 14" xfId="28149" xr:uid="{00000000-0005-0000-0000-0000796D0000}"/>
    <cellStyle name="Normal 4 14 2" xfId="28150" xr:uid="{00000000-0005-0000-0000-00007A6D0000}"/>
    <cellStyle name="Normal 4 15" xfId="28151" xr:uid="{00000000-0005-0000-0000-00007B6D0000}"/>
    <cellStyle name="Normal 4 15 2" xfId="28152" xr:uid="{00000000-0005-0000-0000-00007C6D0000}"/>
    <cellStyle name="Normal 4 16" xfId="28153" xr:uid="{00000000-0005-0000-0000-00007D6D0000}"/>
    <cellStyle name="Normal 4 16 2" xfId="28154" xr:uid="{00000000-0005-0000-0000-00007E6D0000}"/>
    <cellStyle name="Normal 4 17" xfId="28155" xr:uid="{00000000-0005-0000-0000-00007F6D0000}"/>
    <cellStyle name="Normal 4 17 2" xfId="28156" xr:uid="{00000000-0005-0000-0000-0000806D0000}"/>
    <cellStyle name="Normal 4 18" xfId="28157" xr:uid="{00000000-0005-0000-0000-0000816D0000}"/>
    <cellStyle name="Normal 4 18 2" xfId="28158" xr:uid="{00000000-0005-0000-0000-0000826D0000}"/>
    <cellStyle name="Normal 4 19" xfId="28159" xr:uid="{00000000-0005-0000-0000-0000836D0000}"/>
    <cellStyle name="Normal 4 2" xfId="889" xr:uid="{00000000-0005-0000-0000-0000846D0000}"/>
    <cellStyle name="Normal 4 2 10" xfId="28160" xr:uid="{00000000-0005-0000-0000-0000856D0000}"/>
    <cellStyle name="Normal 4 2 10 2" xfId="28161" xr:uid="{00000000-0005-0000-0000-0000866D0000}"/>
    <cellStyle name="Normal 4 2 11" xfId="28162" xr:uid="{00000000-0005-0000-0000-0000876D0000}"/>
    <cellStyle name="Normal 4 2 11 2" xfId="28163" xr:uid="{00000000-0005-0000-0000-0000886D0000}"/>
    <cellStyle name="Normal 4 2 12" xfId="28164" xr:uid="{00000000-0005-0000-0000-0000896D0000}"/>
    <cellStyle name="Normal 4 2 12 2" xfId="28165" xr:uid="{00000000-0005-0000-0000-00008A6D0000}"/>
    <cellStyle name="Normal 4 2 13" xfId="28166" xr:uid="{00000000-0005-0000-0000-00008B6D0000}"/>
    <cellStyle name="Normal 4 2 13 2" xfId="28167" xr:uid="{00000000-0005-0000-0000-00008C6D0000}"/>
    <cellStyle name="Normal 4 2 14" xfId="28168" xr:uid="{00000000-0005-0000-0000-00008D6D0000}"/>
    <cellStyle name="Normal 4 2 14 2" xfId="28169" xr:uid="{00000000-0005-0000-0000-00008E6D0000}"/>
    <cellStyle name="Normal 4 2 15" xfId="28170" xr:uid="{00000000-0005-0000-0000-00008F6D0000}"/>
    <cellStyle name="Normal 4 2 15 2" xfId="28171" xr:uid="{00000000-0005-0000-0000-0000906D0000}"/>
    <cellStyle name="Normal 4 2 16" xfId="28172" xr:uid="{00000000-0005-0000-0000-0000916D0000}"/>
    <cellStyle name="Normal 4 2 16 2" xfId="28173" xr:uid="{00000000-0005-0000-0000-0000926D0000}"/>
    <cellStyle name="Normal 4 2 17" xfId="28174" xr:uid="{00000000-0005-0000-0000-0000936D0000}"/>
    <cellStyle name="Normal 4 2 18" xfId="28175" xr:uid="{00000000-0005-0000-0000-0000946D0000}"/>
    <cellStyle name="Normal 4 2 19" xfId="28176" xr:uid="{00000000-0005-0000-0000-0000956D0000}"/>
    <cellStyle name="Normal 4 2 2" xfId="28177" xr:uid="{00000000-0005-0000-0000-0000966D0000}"/>
    <cellStyle name="Normal 4 2 2 10" xfId="28178" xr:uid="{00000000-0005-0000-0000-0000976D0000}"/>
    <cellStyle name="Normal 4 2 2 10 2" xfId="28179" xr:uid="{00000000-0005-0000-0000-0000986D0000}"/>
    <cellStyle name="Normal 4 2 2 11" xfId="28180" xr:uid="{00000000-0005-0000-0000-0000996D0000}"/>
    <cellStyle name="Normal 4 2 2 11 2" xfId="28181" xr:uid="{00000000-0005-0000-0000-00009A6D0000}"/>
    <cellStyle name="Normal 4 2 2 12" xfId="28182" xr:uid="{00000000-0005-0000-0000-00009B6D0000}"/>
    <cellStyle name="Normal 4 2 2 12 2" xfId="28183" xr:uid="{00000000-0005-0000-0000-00009C6D0000}"/>
    <cellStyle name="Normal 4 2 2 13" xfId="28184" xr:uid="{00000000-0005-0000-0000-00009D6D0000}"/>
    <cellStyle name="Normal 4 2 2 2" xfId="28185" xr:uid="{00000000-0005-0000-0000-00009E6D0000}"/>
    <cellStyle name="Normal 4 2 2 2 10" xfId="28186" xr:uid="{00000000-0005-0000-0000-00009F6D0000}"/>
    <cellStyle name="Normal 4 2 2 2 10 2" xfId="28187" xr:uid="{00000000-0005-0000-0000-0000A06D0000}"/>
    <cellStyle name="Normal 4 2 2 2 11" xfId="28188" xr:uid="{00000000-0005-0000-0000-0000A16D0000}"/>
    <cellStyle name="Normal 4 2 2 2 11 2" xfId="28189" xr:uid="{00000000-0005-0000-0000-0000A26D0000}"/>
    <cellStyle name="Normal 4 2 2 2 12" xfId="28190" xr:uid="{00000000-0005-0000-0000-0000A36D0000}"/>
    <cellStyle name="Normal 4 2 2 2 2" xfId="28191" xr:uid="{00000000-0005-0000-0000-0000A46D0000}"/>
    <cellStyle name="Normal 4 2 2 2 2 10" xfId="28192" xr:uid="{00000000-0005-0000-0000-0000A56D0000}"/>
    <cellStyle name="Normal 4 2 2 2 2 10 2" xfId="28193" xr:uid="{00000000-0005-0000-0000-0000A66D0000}"/>
    <cellStyle name="Normal 4 2 2 2 2 11" xfId="28194" xr:uid="{00000000-0005-0000-0000-0000A76D0000}"/>
    <cellStyle name="Normal 4 2 2 2 2 2" xfId="28195" xr:uid="{00000000-0005-0000-0000-0000A86D0000}"/>
    <cellStyle name="Normal 4 2 2 2 2 2 2" xfId="28196" xr:uid="{00000000-0005-0000-0000-0000A96D0000}"/>
    <cellStyle name="Normal 4 2 2 2 2 3" xfId="28197" xr:uid="{00000000-0005-0000-0000-0000AA6D0000}"/>
    <cellStyle name="Normal 4 2 2 2 2 3 2" xfId="28198" xr:uid="{00000000-0005-0000-0000-0000AB6D0000}"/>
    <cellStyle name="Normal 4 2 2 2 2 4" xfId="28199" xr:uid="{00000000-0005-0000-0000-0000AC6D0000}"/>
    <cellStyle name="Normal 4 2 2 2 2 4 2" xfId="28200" xr:uid="{00000000-0005-0000-0000-0000AD6D0000}"/>
    <cellStyle name="Normal 4 2 2 2 2 5" xfId="28201" xr:uid="{00000000-0005-0000-0000-0000AE6D0000}"/>
    <cellStyle name="Normal 4 2 2 2 2 5 2" xfId="28202" xr:uid="{00000000-0005-0000-0000-0000AF6D0000}"/>
    <cellStyle name="Normal 4 2 2 2 2 6" xfId="28203" xr:uid="{00000000-0005-0000-0000-0000B06D0000}"/>
    <cellStyle name="Normal 4 2 2 2 2 6 2" xfId="28204" xr:uid="{00000000-0005-0000-0000-0000B16D0000}"/>
    <cellStyle name="Normal 4 2 2 2 2 7" xfId="28205" xr:uid="{00000000-0005-0000-0000-0000B26D0000}"/>
    <cellStyle name="Normal 4 2 2 2 2 7 2" xfId="28206" xr:uid="{00000000-0005-0000-0000-0000B36D0000}"/>
    <cellStyle name="Normal 4 2 2 2 2 8" xfId="28207" xr:uid="{00000000-0005-0000-0000-0000B46D0000}"/>
    <cellStyle name="Normal 4 2 2 2 2 8 2" xfId="28208" xr:uid="{00000000-0005-0000-0000-0000B56D0000}"/>
    <cellStyle name="Normal 4 2 2 2 2 9" xfId="28209" xr:uid="{00000000-0005-0000-0000-0000B66D0000}"/>
    <cellStyle name="Normal 4 2 2 2 2 9 2" xfId="28210" xr:uid="{00000000-0005-0000-0000-0000B76D0000}"/>
    <cellStyle name="Normal 4 2 2 2 3" xfId="28211" xr:uid="{00000000-0005-0000-0000-0000B86D0000}"/>
    <cellStyle name="Normal 4 2 2 2 3 2" xfId="28212" xr:uid="{00000000-0005-0000-0000-0000B96D0000}"/>
    <cellStyle name="Normal 4 2 2 2 4" xfId="28213" xr:uid="{00000000-0005-0000-0000-0000BA6D0000}"/>
    <cellStyle name="Normal 4 2 2 2 4 2" xfId="28214" xr:uid="{00000000-0005-0000-0000-0000BB6D0000}"/>
    <cellStyle name="Normal 4 2 2 2 5" xfId="28215" xr:uid="{00000000-0005-0000-0000-0000BC6D0000}"/>
    <cellStyle name="Normal 4 2 2 2 5 2" xfId="28216" xr:uid="{00000000-0005-0000-0000-0000BD6D0000}"/>
    <cellStyle name="Normal 4 2 2 2 6" xfId="28217" xr:uid="{00000000-0005-0000-0000-0000BE6D0000}"/>
    <cellStyle name="Normal 4 2 2 2 6 2" xfId="28218" xr:uid="{00000000-0005-0000-0000-0000BF6D0000}"/>
    <cellStyle name="Normal 4 2 2 2 7" xfId="28219" xr:uid="{00000000-0005-0000-0000-0000C06D0000}"/>
    <cellStyle name="Normal 4 2 2 2 7 2" xfId="28220" xr:uid="{00000000-0005-0000-0000-0000C16D0000}"/>
    <cellStyle name="Normal 4 2 2 2 8" xfId="28221" xr:uid="{00000000-0005-0000-0000-0000C26D0000}"/>
    <cellStyle name="Normal 4 2 2 2 8 2" xfId="28222" xr:uid="{00000000-0005-0000-0000-0000C36D0000}"/>
    <cellStyle name="Normal 4 2 2 2 9" xfId="28223" xr:uid="{00000000-0005-0000-0000-0000C46D0000}"/>
    <cellStyle name="Normal 4 2 2 2 9 2" xfId="28224" xr:uid="{00000000-0005-0000-0000-0000C56D0000}"/>
    <cellStyle name="Normal 4 2 2 3" xfId="28225" xr:uid="{00000000-0005-0000-0000-0000C66D0000}"/>
    <cellStyle name="Normal 4 2 2 3 10" xfId="28226" xr:uid="{00000000-0005-0000-0000-0000C76D0000}"/>
    <cellStyle name="Normal 4 2 2 3 10 2" xfId="28227" xr:uid="{00000000-0005-0000-0000-0000C86D0000}"/>
    <cellStyle name="Normal 4 2 2 3 11" xfId="28228" xr:uid="{00000000-0005-0000-0000-0000C96D0000}"/>
    <cellStyle name="Normal 4 2 2 3 2" xfId="28229" xr:uid="{00000000-0005-0000-0000-0000CA6D0000}"/>
    <cellStyle name="Normal 4 2 2 3 2 2" xfId="28230" xr:uid="{00000000-0005-0000-0000-0000CB6D0000}"/>
    <cellStyle name="Normal 4 2 2 3 3" xfId="28231" xr:uid="{00000000-0005-0000-0000-0000CC6D0000}"/>
    <cellStyle name="Normal 4 2 2 3 3 2" xfId="28232" xr:uid="{00000000-0005-0000-0000-0000CD6D0000}"/>
    <cellStyle name="Normal 4 2 2 3 4" xfId="28233" xr:uid="{00000000-0005-0000-0000-0000CE6D0000}"/>
    <cellStyle name="Normal 4 2 2 3 4 2" xfId="28234" xr:uid="{00000000-0005-0000-0000-0000CF6D0000}"/>
    <cellStyle name="Normal 4 2 2 3 5" xfId="28235" xr:uid="{00000000-0005-0000-0000-0000D06D0000}"/>
    <cellStyle name="Normal 4 2 2 3 5 2" xfId="28236" xr:uid="{00000000-0005-0000-0000-0000D16D0000}"/>
    <cellStyle name="Normal 4 2 2 3 6" xfId="28237" xr:uid="{00000000-0005-0000-0000-0000D26D0000}"/>
    <cellStyle name="Normal 4 2 2 3 6 2" xfId="28238" xr:uid="{00000000-0005-0000-0000-0000D36D0000}"/>
    <cellStyle name="Normal 4 2 2 3 7" xfId="28239" xr:uid="{00000000-0005-0000-0000-0000D46D0000}"/>
    <cellStyle name="Normal 4 2 2 3 7 2" xfId="28240" xr:uid="{00000000-0005-0000-0000-0000D56D0000}"/>
    <cellStyle name="Normal 4 2 2 3 8" xfId="28241" xr:uid="{00000000-0005-0000-0000-0000D66D0000}"/>
    <cellStyle name="Normal 4 2 2 3 8 2" xfId="28242" xr:uid="{00000000-0005-0000-0000-0000D76D0000}"/>
    <cellStyle name="Normal 4 2 2 3 9" xfId="28243" xr:uid="{00000000-0005-0000-0000-0000D86D0000}"/>
    <cellStyle name="Normal 4 2 2 3 9 2" xfId="28244" xr:uid="{00000000-0005-0000-0000-0000D96D0000}"/>
    <cellStyle name="Normal 4 2 2 4" xfId="28245" xr:uid="{00000000-0005-0000-0000-0000DA6D0000}"/>
    <cellStyle name="Normal 4 2 2 4 2" xfId="28246" xr:uid="{00000000-0005-0000-0000-0000DB6D0000}"/>
    <cellStyle name="Normal 4 2 2 5" xfId="28247" xr:uid="{00000000-0005-0000-0000-0000DC6D0000}"/>
    <cellStyle name="Normal 4 2 2 5 2" xfId="28248" xr:uid="{00000000-0005-0000-0000-0000DD6D0000}"/>
    <cellStyle name="Normal 4 2 2 6" xfId="28249" xr:uid="{00000000-0005-0000-0000-0000DE6D0000}"/>
    <cellStyle name="Normal 4 2 2 6 2" xfId="28250" xr:uid="{00000000-0005-0000-0000-0000DF6D0000}"/>
    <cellStyle name="Normal 4 2 2 7" xfId="28251" xr:uid="{00000000-0005-0000-0000-0000E06D0000}"/>
    <cellStyle name="Normal 4 2 2 7 2" xfId="28252" xr:uid="{00000000-0005-0000-0000-0000E16D0000}"/>
    <cellStyle name="Normal 4 2 2 8" xfId="28253" xr:uid="{00000000-0005-0000-0000-0000E26D0000}"/>
    <cellStyle name="Normal 4 2 2 8 2" xfId="28254" xr:uid="{00000000-0005-0000-0000-0000E36D0000}"/>
    <cellStyle name="Normal 4 2 2 9" xfId="28255" xr:uid="{00000000-0005-0000-0000-0000E46D0000}"/>
    <cellStyle name="Normal 4 2 2 9 2" xfId="28256" xr:uid="{00000000-0005-0000-0000-0000E56D0000}"/>
    <cellStyle name="Normal 4 2 20" xfId="1113" xr:uid="{00000000-0005-0000-0000-0000E66D0000}"/>
    <cellStyle name="Normal 4 2 3" xfId="28257" xr:uid="{00000000-0005-0000-0000-0000E76D0000}"/>
    <cellStyle name="Normal 4 2 3 10" xfId="28258" xr:uid="{00000000-0005-0000-0000-0000E86D0000}"/>
    <cellStyle name="Normal 4 2 3 10 2" xfId="28259" xr:uid="{00000000-0005-0000-0000-0000E96D0000}"/>
    <cellStyle name="Normal 4 2 3 11" xfId="28260" xr:uid="{00000000-0005-0000-0000-0000EA6D0000}"/>
    <cellStyle name="Normal 4 2 3 11 2" xfId="28261" xr:uid="{00000000-0005-0000-0000-0000EB6D0000}"/>
    <cellStyle name="Normal 4 2 3 12" xfId="28262" xr:uid="{00000000-0005-0000-0000-0000EC6D0000}"/>
    <cellStyle name="Normal 4 2 3 12 2" xfId="28263" xr:uid="{00000000-0005-0000-0000-0000ED6D0000}"/>
    <cellStyle name="Normal 4 2 3 13" xfId="28264" xr:uid="{00000000-0005-0000-0000-0000EE6D0000}"/>
    <cellStyle name="Normal 4 2 3 2" xfId="28265" xr:uid="{00000000-0005-0000-0000-0000EF6D0000}"/>
    <cellStyle name="Normal 4 2 3 2 10" xfId="28266" xr:uid="{00000000-0005-0000-0000-0000F06D0000}"/>
    <cellStyle name="Normal 4 2 3 2 10 2" xfId="28267" xr:uid="{00000000-0005-0000-0000-0000F16D0000}"/>
    <cellStyle name="Normal 4 2 3 2 11" xfId="28268" xr:uid="{00000000-0005-0000-0000-0000F26D0000}"/>
    <cellStyle name="Normal 4 2 3 2 11 2" xfId="28269" xr:uid="{00000000-0005-0000-0000-0000F36D0000}"/>
    <cellStyle name="Normal 4 2 3 2 12" xfId="28270" xr:uid="{00000000-0005-0000-0000-0000F46D0000}"/>
    <cellStyle name="Normal 4 2 3 2 2" xfId="28271" xr:uid="{00000000-0005-0000-0000-0000F56D0000}"/>
    <cellStyle name="Normal 4 2 3 2 2 10" xfId="28272" xr:uid="{00000000-0005-0000-0000-0000F66D0000}"/>
    <cellStyle name="Normal 4 2 3 2 2 10 2" xfId="28273" xr:uid="{00000000-0005-0000-0000-0000F76D0000}"/>
    <cellStyle name="Normal 4 2 3 2 2 11" xfId="28274" xr:uid="{00000000-0005-0000-0000-0000F86D0000}"/>
    <cellStyle name="Normal 4 2 3 2 2 2" xfId="28275" xr:uid="{00000000-0005-0000-0000-0000F96D0000}"/>
    <cellStyle name="Normal 4 2 3 2 2 2 2" xfId="28276" xr:uid="{00000000-0005-0000-0000-0000FA6D0000}"/>
    <cellStyle name="Normal 4 2 3 2 2 3" xfId="28277" xr:uid="{00000000-0005-0000-0000-0000FB6D0000}"/>
    <cellStyle name="Normal 4 2 3 2 2 3 2" xfId="28278" xr:uid="{00000000-0005-0000-0000-0000FC6D0000}"/>
    <cellStyle name="Normal 4 2 3 2 2 4" xfId="28279" xr:uid="{00000000-0005-0000-0000-0000FD6D0000}"/>
    <cellStyle name="Normal 4 2 3 2 2 4 2" xfId="28280" xr:uid="{00000000-0005-0000-0000-0000FE6D0000}"/>
    <cellStyle name="Normal 4 2 3 2 2 5" xfId="28281" xr:uid="{00000000-0005-0000-0000-0000FF6D0000}"/>
    <cellStyle name="Normal 4 2 3 2 2 5 2" xfId="28282" xr:uid="{00000000-0005-0000-0000-0000006E0000}"/>
    <cellStyle name="Normal 4 2 3 2 2 6" xfId="28283" xr:uid="{00000000-0005-0000-0000-0000016E0000}"/>
    <cellStyle name="Normal 4 2 3 2 2 6 2" xfId="28284" xr:uid="{00000000-0005-0000-0000-0000026E0000}"/>
    <cellStyle name="Normal 4 2 3 2 2 7" xfId="28285" xr:uid="{00000000-0005-0000-0000-0000036E0000}"/>
    <cellStyle name="Normal 4 2 3 2 2 7 2" xfId="28286" xr:uid="{00000000-0005-0000-0000-0000046E0000}"/>
    <cellStyle name="Normal 4 2 3 2 2 8" xfId="28287" xr:uid="{00000000-0005-0000-0000-0000056E0000}"/>
    <cellStyle name="Normal 4 2 3 2 2 8 2" xfId="28288" xr:uid="{00000000-0005-0000-0000-0000066E0000}"/>
    <cellStyle name="Normal 4 2 3 2 2 9" xfId="28289" xr:uid="{00000000-0005-0000-0000-0000076E0000}"/>
    <cellStyle name="Normal 4 2 3 2 2 9 2" xfId="28290" xr:uid="{00000000-0005-0000-0000-0000086E0000}"/>
    <cellStyle name="Normal 4 2 3 2 3" xfId="28291" xr:uid="{00000000-0005-0000-0000-0000096E0000}"/>
    <cellStyle name="Normal 4 2 3 2 3 2" xfId="28292" xr:uid="{00000000-0005-0000-0000-00000A6E0000}"/>
    <cellStyle name="Normal 4 2 3 2 4" xfId="28293" xr:uid="{00000000-0005-0000-0000-00000B6E0000}"/>
    <cellStyle name="Normal 4 2 3 2 4 2" xfId="28294" xr:uid="{00000000-0005-0000-0000-00000C6E0000}"/>
    <cellStyle name="Normal 4 2 3 2 5" xfId="28295" xr:uid="{00000000-0005-0000-0000-00000D6E0000}"/>
    <cellStyle name="Normal 4 2 3 2 5 2" xfId="28296" xr:uid="{00000000-0005-0000-0000-00000E6E0000}"/>
    <cellStyle name="Normal 4 2 3 2 6" xfId="28297" xr:uid="{00000000-0005-0000-0000-00000F6E0000}"/>
    <cellStyle name="Normal 4 2 3 2 6 2" xfId="28298" xr:uid="{00000000-0005-0000-0000-0000106E0000}"/>
    <cellStyle name="Normal 4 2 3 2 7" xfId="28299" xr:uid="{00000000-0005-0000-0000-0000116E0000}"/>
    <cellStyle name="Normal 4 2 3 2 7 2" xfId="28300" xr:uid="{00000000-0005-0000-0000-0000126E0000}"/>
    <cellStyle name="Normal 4 2 3 2 8" xfId="28301" xr:uid="{00000000-0005-0000-0000-0000136E0000}"/>
    <cellStyle name="Normal 4 2 3 2 8 2" xfId="28302" xr:uid="{00000000-0005-0000-0000-0000146E0000}"/>
    <cellStyle name="Normal 4 2 3 2 9" xfId="28303" xr:uid="{00000000-0005-0000-0000-0000156E0000}"/>
    <cellStyle name="Normal 4 2 3 2 9 2" xfId="28304" xr:uid="{00000000-0005-0000-0000-0000166E0000}"/>
    <cellStyle name="Normal 4 2 3 3" xfId="28305" xr:uid="{00000000-0005-0000-0000-0000176E0000}"/>
    <cellStyle name="Normal 4 2 3 3 10" xfId="28306" xr:uid="{00000000-0005-0000-0000-0000186E0000}"/>
    <cellStyle name="Normal 4 2 3 3 10 2" xfId="28307" xr:uid="{00000000-0005-0000-0000-0000196E0000}"/>
    <cellStyle name="Normal 4 2 3 3 11" xfId="28308" xr:uid="{00000000-0005-0000-0000-00001A6E0000}"/>
    <cellStyle name="Normal 4 2 3 3 2" xfId="28309" xr:uid="{00000000-0005-0000-0000-00001B6E0000}"/>
    <cellStyle name="Normal 4 2 3 3 2 2" xfId="28310" xr:uid="{00000000-0005-0000-0000-00001C6E0000}"/>
    <cellStyle name="Normal 4 2 3 3 3" xfId="28311" xr:uid="{00000000-0005-0000-0000-00001D6E0000}"/>
    <cellStyle name="Normal 4 2 3 3 3 2" xfId="28312" xr:uid="{00000000-0005-0000-0000-00001E6E0000}"/>
    <cellStyle name="Normal 4 2 3 3 4" xfId="28313" xr:uid="{00000000-0005-0000-0000-00001F6E0000}"/>
    <cellStyle name="Normal 4 2 3 3 4 2" xfId="28314" xr:uid="{00000000-0005-0000-0000-0000206E0000}"/>
    <cellStyle name="Normal 4 2 3 3 5" xfId="28315" xr:uid="{00000000-0005-0000-0000-0000216E0000}"/>
    <cellStyle name="Normal 4 2 3 3 5 2" xfId="28316" xr:uid="{00000000-0005-0000-0000-0000226E0000}"/>
    <cellStyle name="Normal 4 2 3 3 6" xfId="28317" xr:uid="{00000000-0005-0000-0000-0000236E0000}"/>
    <cellStyle name="Normal 4 2 3 3 6 2" xfId="28318" xr:uid="{00000000-0005-0000-0000-0000246E0000}"/>
    <cellStyle name="Normal 4 2 3 3 7" xfId="28319" xr:uid="{00000000-0005-0000-0000-0000256E0000}"/>
    <cellStyle name="Normal 4 2 3 3 7 2" xfId="28320" xr:uid="{00000000-0005-0000-0000-0000266E0000}"/>
    <cellStyle name="Normal 4 2 3 3 8" xfId="28321" xr:uid="{00000000-0005-0000-0000-0000276E0000}"/>
    <cellStyle name="Normal 4 2 3 3 8 2" xfId="28322" xr:uid="{00000000-0005-0000-0000-0000286E0000}"/>
    <cellStyle name="Normal 4 2 3 3 9" xfId="28323" xr:uid="{00000000-0005-0000-0000-0000296E0000}"/>
    <cellStyle name="Normal 4 2 3 3 9 2" xfId="28324" xr:uid="{00000000-0005-0000-0000-00002A6E0000}"/>
    <cellStyle name="Normal 4 2 3 4" xfId="28325" xr:uid="{00000000-0005-0000-0000-00002B6E0000}"/>
    <cellStyle name="Normal 4 2 3 4 2" xfId="28326" xr:uid="{00000000-0005-0000-0000-00002C6E0000}"/>
    <cellStyle name="Normal 4 2 3 5" xfId="28327" xr:uid="{00000000-0005-0000-0000-00002D6E0000}"/>
    <cellStyle name="Normal 4 2 3 5 2" xfId="28328" xr:uid="{00000000-0005-0000-0000-00002E6E0000}"/>
    <cellStyle name="Normal 4 2 3 6" xfId="28329" xr:uid="{00000000-0005-0000-0000-00002F6E0000}"/>
    <cellStyle name="Normal 4 2 3 6 2" xfId="28330" xr:uid="{00000000-0005-0000-0000-0000306E0000}"/>
    <cellStyle name="Normal 4 2 3 7" xfId="28331" xr:uid="{00000000-0005-0000-0000-0000316E0000}"/>
    <cellStyle name="Normal 4 2 3 7 2" xfId="28332" xr:uid="{00000000-0005-0000-0000-0000326E0000}"/>
    <cellStyle name="Normal 4 2 3 8" xfId="28333" xr:uid="{00000000-0005-0000-0000-0000336E0000}"/>
    <cellStyle name="Normal 4 2 3 8 2" xfId="28334" xr:uid="{00000000-0005-0000-0000-0000346E0000}"/>
    <cellStyle name="Normal 4 2 3 9" xfId="28335" xr:uid="{00000000-0005-0000-0000-0000356E0000}"/>
    <cellStyle name="Normal 4 2 3 9 2" xfId="28336" xr:uid="{00000000-0005-0000-0000-0000366E0000}"/>
    <cellStyle name="Normal 4 2 4" xfId="28337" xr:uid="{00000000-0005-0000-0000-0000376E0000}"/>
    <cellStyle name="Normal 4 2 4 10" xfId="28338" xr:uid="{00000000-0005-0000-0000-0000386E0000}"/>
    <cellStyle name="Normal 4 2 4 10 2" xfId="28339" xr:uid="{00000000-0005-0000-0000-0000396E0000}"/>
    <cellStyle name="Normal 4 2 4 11" xfId="28340" xr:uid="{00000000-0005-0000-0000-00003A6E0000}"/>
    <cellStyle name="Normal 4 2 4 11 2" xfId="28341" xr:uid="{00000000-0005-0000-0000-00003B6E0000}"/>
    <cellStyle name="Normal 4 2 4 12" xfId="28342" xr:uid="{00000000-0005-0000-0000-00003C6E0000}"/>
    <cellStyle name="Normal 4 2 4 12 2" xfId="28343" xr:uid="{00000000-0005-0000-0000-00003D6E0000}"/>
    <cellStyle name="Normal 4 2 4 13" xfId="28344" xr:uid="{00000000-0005-0000-0000-00003E6E0000}"/>
    <cellStyle name="Normal 4 2 4 2" xfId="28345" xr:uid="{00000000-0005-0000-0000-00003F6E0000}"/>
    <cellStyle name="Normal 4 2 4 2 10" xfId="28346" xr:uid="{00000000-0005-0000-0000-0000406E0000}"/>
    <cellStyle name="Normal 4 2 4 2 10 2" xfId="28347" xr:uid="{00000000-0005-0000-0000-0000416E0000}"/>
    <cellStyle name="Normal 4 2 4 2 11" xfId="28348" xr:uid="{00000000-0005-0000-0000-0000426E0000}"/>
    <cellStyle name="Normal 4 2 4 2 11 2" xfId="28349" xr:uid="{00000000-0005-0000-0000-0000436E0000}"/>
    <cellStyle name="Normal 4 2 4 2 12" xfId="28350" xr:uid="{00000000-0005-0000-0000-0000446E0000}"/>
    <cellStyle name="Normal 4 2 4 2 2" xfId="28351" xr:uid="{00000000-0005-0000-0000-0000456E0000}"/>
    <cellStyle name="Normal 4 2 4 2 2 10" xfId="28352" xr:uid="{00000000-0005-0000-0000-0000466E0000}"/>
    <cellStyle name="Normal 4 2 4 2 2 10 2" xfId="28353" xr:uid="{00000000-0005-0000-0000-0000476E0000}"/>
    <cellStyle name="Normal 4 2 4 2 2 11" xfId="28354" xr:uid="{00000000-0005-0000-0000-0000486E0000}"/>
    <cellStyle name="Normal 4 2 4 2 2 2" xfId="28355" xr:uid="{00000000-0005-0000-0000-0000496E0000}"/>
    <cellStyle name="Normal 4 2 4 2 2 2 2" xfId="28356" xr:uid="{00000000-0005-0000-0000-00004A6E0000}"/>
    <cellStyle name="Normal 4 2 4 2 2 3" xfId="28357" xr:uid="{00000000-0005-0000-0000-00004B6E0000}"/>
    <cellStyle name="Normal 4 2 4 2 2 3 2" xfId="28358" xr:uid="{00000000-0005-0000-0000-00004C6E0000}"/>
    <cellStyle name="Normal 4 2 4 2 2 4" xfId="28359" xr:uid="{00000000-0005-0000-0000-00004D6E0000}"/>
    <cellStyle name="Normal 4 2 4 2 2 4 2" xfId="28360" xr:uid="{00000000-0005-0000-0000-00004E6E0000}"/>
    <cellStyle name="Normal 4 2 4 2 2 5" xfId="28361" xr:uid="{00000000-0005-0000-0000-00004F6E0000}"/>
    <cellStyle name="Normal 4 2 4 2 2 5 2" xfId="28362" xr:uid="{00000000-0005-0000-0000-0000506E0000}"/>
    <cellStyle name="Normal 4 2 4 2 2 6" xfId="28363" xr:uid="{00000000-0005-0000-0000-0000516E0000}"/>
    <cellStyle name="Normal 4 2 4 2 2 6 2" xfId="28364" xr:uid="{00000000-0005-0000-0000-0000526E0000}"/>
    <cellStyle name="Normal 4 2 4 2 2 7" xfId="28365" xr:uid="{00000000-0005-0000-0000-0000536E0000}"/>
    <cellStyle name="Normal 4 2 4 2 2 7 2" xfId="28366" xr:uid="{00000000-0005-0000-0000-0000546E0000}"/>
    <cellStyle name="Normal 4 2 4 2 2 8" xfId="28367" xr:uid="{00000000-0005-0000-0000-0000556E0000}"/>
    <cellStyle name="Normal 4 2 4 2 2 8 2" xfId="28368" xr:uid="{00000000-0005-0000-0000-0000566E0000}"/>
    <cellStyle name="Normal 4 2 4 2 2 9" xfId="28369" xr:uid="{00000000-0005-0000-0000-0000576E0000}"/>
    <cellStyle name="Normal 4 2 4 2 2 9 2" xfId="28370" xr:uid="{00000000-0005-0000-0000-0000586E0000}"/>
    <cellStyle name="Normal 4 2 4 2 3" xfId="28371" xr:uid="{00000000-0005-0000-0000-0000596E0000}"/>
    <cellStyle name="Normal 4 2 4 2 3 2" xfId="28372" xr:uid="{00000000-0005-0000-0000-00005A6E0000}"/>
    <cellStyle name="Normal 4 2 4 2 4" xfId="28373" xr:uid="{00000000-0005-0000-0000-00005B6E0000}"/>
    <cellStyle name="Normal 4 2 4 2 4 2" xfId="28374" xr:uid="{00000000-0005-0000-0000-00005C6E0000}"/>
    <cellStyle name="Normal 4 2 4 2 5" xfId="28375" xr:uid="{00000000-0005-0000-0000-00005D6E0000}"/>
    <cellStyle name="Normal 4 2 4 2 5 2" xfId="28376" xr:uid="{00000000-0005-0000-0000-00005E6E0000}"/>
    <cellStyle name="Normal 4 2 4 2 6" xfId="28377" xr:uid="{00000000-0005-0000-0000-00005F6E0000}"/>
    <cellStyle name="Normal 4 2 4 2 6 2" xfId="28378" xr:uid="{00000000-0005-0000-0000-0000606E0000}"/>
    <cellStyle name="Normal 4 2 4 2 7" xfId="28379" xr:uid="{00000000-0005-0000-0000-0000616E0000}"/>
    <cellStyle name="Normal 4 2 4 2 7 2" xfId="28380" xr:uid="{00000000-0005-0000-0000-0000626E0000}"/>
    <cellStyle name="Normal 4 2 4 2 8" xfId="28381" xr:uid="{00000000-0005-0000-0000-0000636E0000}"/>
    <cellStyle name="Normal 4 2 4 2 8 2" xfId="28382" xr:uid="{00000000-0005-0000-0000-0000646E0000}"/>
    <cellStyle name="Normal 4 2 4 2 9" xfId="28383" xr:uid="{00000000-0005-0000-0000-0000656E0000}"/>
    <cellStyle name="Normal 4 2 4 2 9 2" xfId="28384" xr:uid="{00000000-0005-0000-0000-0000666E0000}"/>
    <cellStyle name="Normal 4 2 4 3" xfId="28385" xr:uid="{00000000-0005-0000-0000-0000676E0000}"/>
    <cellStyle name="Normal 4 2 4 3 10" xfId="28386" xr:uid="{00000000-0005-0000-0000-0000686E0000}"/>
    <cellStyle name="Normal 4 2 4 3 10 2" xfId="28387" xr:uid="{00000000-0005-0000-0000-0000696E0000}"/>
    <cellStyle name="Normal 4 2 4 3 11" xfId="28388" xr:uid="{00000000-0005-0000-0000-00006A6E0000}"/>
    <cellStyle name="Normal 4 2 4 3 2" xfId="28389" xr:uid="{00000000-0005-0000-0000-00006B6E0000}"/>
    <cellStyle name="Normal 4 2 4 3 2 2" xfId="28390" xr:uid="{00000000-0005-0000-0000-00006C6E0000}"/>
    <cellStyle name="Normal 4 2 4 3 3" xfId="28391" xr:uid="{00000000-0005-0000-0000-00006D6E0000}"/>
    <cellStyle name="Normal 4 2 4 3 3 2" xfId="28392" xr:uid="{00000000-0005-0000-0000-00006E6E0000}"/>
    <cellStyle name="Normal 4 2 4 3 4" xfId="28393" xr:uid="{00000000-0005-0000-0000-00006F6E0000}"/>
    <cellStyle name="Normal 4 2 4 3 4 2" xfId="28394" xr:uid="{00000000-0005-0000-0000-0000706E0000}"/>
    <cellStyle name="Normal 4 2 4 3 5" xfId="28395" xr:uid="{00000000-0005-0000-0000-0000716E0000}"/>
    <cellStyle name="Normal 4 2 4 3 5 2" xfId="28396" xr:uid="{00000000-0005-0000-0000-0000726E0000}"/>
    <cellStyle name="Normal 4 2 4 3 6" xfId="28397" xr:uid="{00000000-0005-0000-0000-0000736E0000}"/>
    <cellStyle name="Normal 4 2 4 3 6 2" xfId="28398" xr:uid="{00000000-0005-0000-0000-0000746E0000}"/>
    <cellStyle name="Normal 4 2 4 3 7" xfId="28399" xr:uid="{00000000-0005-0000-0000-0000756E0000}"/>
    <cellStyle name="Normal 4 2 4 3 7 2" xfId="28400" xr:uid="{00000000-0005-0000-0000-0000766E0000}"/>
    <cellStyle name="Normal 4 2 4 3 8" xfId="28401" xr:uid="{00000000-0005-0000-0000-0000776E0000}"/>
    <cellStyle name="Normal 4 2 4 3 8 2" xfId="28402" xr:uid="{00000000-0005-0000-0000-0000786E0000}"/>
    <cellStyle name="Normal 4 2 4 3 9" xfId="28403" xr:uid="{00000000-0005-0000-0000-0000796E0000}"/>
    <cellStyle name="Normal 4 2 4 3 9 2" xfId="28404" xr:uid="{00000000-0005-0000-0000-00007A6E0000}"/>
    <cellStyle name="Normal 4 2 4 4" xfId="28405" xr:uid="{00000000-0005-0000-0000-00007B6E0000}"/>
    <cellStyle name="Normal 4 2 4 4 2" xfId="28406" xr:uid="{00000000-0005-0000-0000-00007C6E0000}"/>
    <cellStyle name="Normal 4 2 4 5" xfId="28407" xr:uid="{00000000-0005-0000-0000-00007D6E0000}"/>
    <cellStyle name="Normal 4 2 4 5 2" xfId="28408" xr:uid="{00000000-0005-0000-0000-00007E6E0000}"/>
    <cellStyle name="Normal 4 2 4 6" xfId="28409" xr:uid="{00000000-0005-0000-0000-00007F6E0000}"/>
    <cellStyle name="Normal 4 2 4 6 2" xfId="28410" xr:uid="{00000000-0005-0000-0000-0000806E0000}"/>
    <cellStyle name="Normal 4 2 4 7" xfId="28411" xr:uid="{00000000-0005-0000-0000-0000816E0000}"/>
    <cellStyle name="Normal 4 2 4 7 2" xfId="28412" xr:uid="{00000000-0005-0000-0000-0000826E0000}"/>
    <cellStyle name="Normal 4 2 4 8" xfId="28413" xr:uid="{00000000-0005-0000-0000-0000836E0000}"/>
    <cellStyle name="Normal 4 2 4 8 2" xfId="28414" xr:uid="{00000000-0005-0000-0000-0000846E0000}"/>
    <cellStyle name="Normal 4 2 4 9" xfId="28415" xr:uid="{00000000-0005-0000-0000-0000856E0000}"/>
    <cellStyle name="Normal 4 2 4 9 2" xfId="28416" xr:uid="{00000000-0005-0000-0000-0000866E0000}"/>
    <cellStyle name="Normal 4 2 5" xfId="28417" xr:uid="{00000000-0005-0000-0000-0000876E0000}"/>
    <cellStyle name="Normal 4 2 5 10" xfId="28418" xr:uid="{00000000-0005-0000-0000-0000886E0000}"/>
    <cellStyle name="Normal 4 2 5 10 2" xfId="28419" xr:uid="{00000000-0005-0000-0000-0000896E0000}"/>
    <cellStyle name="Normal 4 2 5 11" xfId="28420" xr:uid="{00000000-0005-0000-0000-00008A6E0000}"/>
    <cellStyle name="Normal 4 2 5 11 2" xfId="28421" xr:uid="{00000000-0005-0000-0000-00008B6E0000}"/>
    <cellStyle name="Normal 4 2 5 12" xfId="28422" xr:uid="{00000000-0005-0000-0000-00008C6E0000}"/>
    <cellStyle name="Normal 4 2 5 12 2" xfId="28423" xr:uid="{00000000-0005-0000-0000-00008D6E0000}"/>
    <cellStyle name="Normal 4 2 5 13" xfId="28424" xr:uid="{00000000-0005-0000-0000-00008E6E0000}"/>
    <cellStyle name="Normal 4 2 5 2" xfId="28425" xr:uid="{00000000-0005-0000-0000-00008F6E0000}"/>
    <cellStyle name="Normal 4 2 5 2 10" xfId="28426" xr:uid="{00000000-0005-0000-0000-0000906E0000}"/>
    <cellStyle name="Normal 4 2 5 2 10 2" xfId="28427" xr:uid="{00000000-0005-0000-0000-0000916E0000}"/>
    <cellStyle name="Normal 4 2 5 2 11" xfId="28428" xr:uid="{00000000-0005-0000-0000-0000926E0000}"/>
    <cellStyle name="Normal 4 2 5 2 11 2" xfId="28429" xr:uid="{00000000-0005-0000-0000-0000936E0000}"/>
    <cellStyle name="Normal 4 2 5 2 12" xfId="28430" xr:uid="{00000000-0005-0000-0000-0000946E0000}"/>
    <cellStyle name="Normal 4 2 5 2 2" xfId="28431" xr:uid="{00000000-0005-0000-0000-0000956E0000}"/>
    <cellStyle name="Normal 4 2 5 2 2 10" xfId="28432" xr:uid="{00000000-0005-0000-0000-0000966E0000}"/>
    <cellStyle name="Normal 4 2 5 2 2 10 2" xfId="28433" xr:uid="{00000000-0005-0000-0000-0000976E0000}"/>
    <cellStyle name="Normal 4 2 5 2 2 11" xfId="28434" xr:uid="{00000000-0005-0000-0000-0000986E0000}"/>
    <cellStyle name="Normal 4 2 5 2 2 2" xfId="28435" xr:uid="{00000000-0005-0000-0000-0000996E0000}"/>
    <cellStyle name="Normal 4 2 5 2 2 2 2" xfId="28436" xr:uid="{00000000-0005-0000-0000-00009A6E0000}"/>
    <cellStyle name="Normal 4 2 5 2 2 3" xfId="28437" xr:uid="{00000000-0005-0000-0000-00009B6E0000}"/>
    <cellStyle name="Normal 4 2 5 2 2 3 2" xfId="28438" xr:uid="{00000000-0005-0000-0000-00009C6E0000}"/>
    <cellStyle name="Normal 4 2 5 2 2 4" xfId="28439" xr:uid="{00000000-0005-0000-0000-00009D6E0000}"/>
    <cellStyle name="Normal 4 2 5 2 2 4 2" xfId="28440" xr:uid="{00000000-0005-0000-0000-00009E6E0000}"/>
    <cellStyle name="Normal 4 2 5 2 2 5" xfId="28441" xr:uid="{00000000-0005-0000-0000-00009F6E0000}"/>
    <cellStyle name="Normal 4 2 5 2 2 5 2" xfId="28442" xr:uid="{00000000-0005-0000-0000-0000A06E0000}"/>
    <cellStyle name="Normal 4 2 5 2 2 6" xfId="28443" xr:uid="{00000000-0005-0000-0000-0000A16E0000}"/>
    <cellStyle name="Normal 4 2 5 2 2 6 2" xfId="28444" xr:uid="{00000000-0005-0000-0000-0000A26E0000}"/>
    <cellStyle name="Normal 4 2 5 2 2 7" xfId="28445" xr:uid="{00000000-0005-0000-0000-0000A36E0000}"/>
    <cellStyle name="Normal 4 2 5 2 2 7 2" xfId="28446" xr:uid="{00000000-0005-0000-0000-0000A46E0000}"/>
    <cellStyle name="Normal 4 2 5 2 2 8" xfId="28447" xr:uid="{00000000-0005-0000-0000-0000A56E0000}"/>
    <cellStyle name="Normal 4 2 5 2 2 8 2" xfId="28448" xr:uid="{00000000-0005-0000-0000-0000A66E0000}"/>
    <cellStyle name="Normal 4 2 5 2 2 9" xfId="28449" xr:uid="{00000000-0005-0000-0000-0000A76E0000}"/>
    <cellStyle name="Normal 4 2 5 2 2 9 2" xfId="28450" xr:uid="{00000000-0005-0000-0000-0000A86E0000}"/>
    <cellStyle name="Normal 4 2 5 2 3" xfId="28451" xr:uid="{00000000-0005-0000-0000-0000A96E0000}"/>
    <cellStyle name="Normal 4 2 5 2 3 2" xfId="28452" xr:uid="{00000000-0005-0000-0000-0000AA6E0000}"/>
    <cellStyle name="Normal 4 2 5 2 4" xfId="28453" xr:uid="{00000000-0005-0000-0000-0000AB6E0000}"/>
    <cellStyle name="Normal 4 2 5 2 4 2" xfId="28454" xr:uid="{00000000-0005-0000-0000-0000AC6E0000}"/>
    <cellStyle name="Normal 4 2 5 2 5" xfId="28455" xr:uid="{00000000-0005-0000-0000-0000AD6E0000}"/>
    <cellStyle name="Normal 4 2 5 2 5 2" xfId="28456" xr:uid="{00000000-0005-0000-0000-0000AE6E0000}"/>
    <cellStyle name="Normal 4 2 5 2 6" xfId="28457" xr:uid="{00000000-0005-0000-0000-0000AF6E0000}"/>
    <cellStyle name="Normal 4 2 5 2 6 2" xfId="28458" xr:uid="{00000000-0005-0000-0000-0000B06E0000}"/>
    <cellStyle name="Normal 4 2 5 2 7" xfId="28459" xr:uid="{00000000-0005-0000-0000-0000B16E0000}"/>
    <cellStyle name="Normal 4 2 5 2 7 2" xfId="28460" xr:uid="{00000000-0005-0000-0000-0000B26E0000}"/>
    <cellStyle name="Normal 4 2 5 2 8" xfId="28461" xr:uid="{00000000-0005-0000-0000-0000B36E0000}"/>
    <cellStyle name="Normal 4 2 5 2 8 2" xfId="28462" xr:uid="{00000000-0005-0000-0000-0000B46E0000}"/>
    <cellStyle name="Normal 4 2 5 2 9" xfId="28463" xr:uid="{00000000-0005-0000-0000-0000B56E0000}"/>
    <cellStyle name="Normal 4 2 5 2 9 2" xfId="28464" xr:uid="{00000000-0005-0000-0000-0000B66E0000}"/>
    <cellStyle name="Normal 4 2 5 3" xfId="28465" xr:uid="{00000000-0005-0000-0000-0000B76E0000}"/>
    <cellStyle name="Normal 4 2 5 3 10" xfId="28466" xr:uid="{00000000-0005-0000-0000-0000B86E0000}"/>
    <cellStyle name="Normal 4 2 5 3 10 2" xfId="28467" xr:uid="{00000000-0005-0000-0000-0000B96E0000}"/>
    <cellStyle name="Normal 4 2 5 3 11" xfId="28468" xr:uid="{00000000-0005-0000-0000-0000BA6E0000}"/>
    <cellStyle name="Normal 4 2 5 3 2" xfId="28469" xr:uid="{00000000-0005-0000-0000-0000BB6E0000}"/>
    <cellStyle name="Normal 4 2 5 3 2 2" xfId="28470" xr:uid="{00000000-0005-0000-0000-0000BC6E0000}"/>
    <cellStyle name="Normal 4 2 5 3 3" xfId="28471" xr:uid="{00000000-0005-0000-0000-0000BD6E0000}"/>
    <cellStyle name="Normal 4 2 5 3 3 2" xfId="28472" xr:uid="{00000000-0005-0000-0000-0000BE6E0000}"/>
    <cellStyle name="Normal 4 2 5 3 4" xfId="28473" xr:uid="{00000000-0005-0000-0000-0000BF6E0000}"/>
    <cellStyle name="Normal 4 2 5 3 4 2" xfId="28474" xr:uid="{00000000-0005-0000-0000-0000C06E0000}"/>
    <cellStyle name="Normal 4 2 5 3 5" xfId="28475" xr:uid="{00000000-0005-0000-0000-0000C16E0000}"/>
    <cellStyle name="Normal 4 2 5 3 5 2" xfId="28476" xr:uid="{00000000-0005-0000-0000-0000C26E0000}"/>
    <cellStyle name="Normal 4 2 5 3 6" xfId="28477" xr:uid="{00000000-0005-0000-0000-0000C36E0000}"/>
    <cellStyle name="Normal 4 2 5 3 6 2" xfId="28478" xr:uid="{00000000-0005-0000-0000-0000C46E0000}"/>
    <cellStyle name="Normal 4 2 5 3 7" xfId="28479" xr:uid="{00000000-0005-0000-0000-0000C56E0000}"/>
    <cellStyle name="Normal 4 2 5 3 7 2" xfId="28480" xr:uid="{00000000-0005-0000-0000-0000C66E0000}"/>
    <cellStyle name="Normal 4 2 5 3 8" xfId="28481" xr:uid="{00000000-0005-0000-0000-0000C76E0000}"/>
    <cellStyle name="Normal 4 2 5 3 8 2" xfId="28482" xr:uid="{00000000-0005-0000-0000-0000C86E0000}"/>
    <cellStyle name="Normal 4 2 5 3 9" xfId="28483" xr:uid="{00000000-0005-0000-0000-0000C96E0000}"/>
    <cellStyle name="Normal 4 2 5 3 9 2" xfId="28484" xr:uid="{00000000-0005-0000-0000-0000CA6E0000}"/>
    <cellStyle name="Normal 4 2 5 4" xfId="28485" xr:uid="{00000000-0005-0000-0000-0000CB6E0000}"/>
    <cellStyle name="Normal 4 2 5 4 2" xfId="28486" xr:uid="{00000000-0005-0000-0000-0000CC6E0000}"/>
    <cellStyle name="Normal 4 2 5 5" xfId="28487" xr:uid="{00000000-0005-0000-0000-0000CD6E0000}"/>
    <cellStyle name="Normal 4 2 5 5 2" xfId="28488" xr:uid="{00000000-0005-0000-0000-0000CE6E0000}"/>
    <cellStyle name="Normal 4 2 5 6" xfId="28489" xr:uid="{00000000-0005-0000-0000-0000CF6E0000}"/>
    <cellStyle name="Normal 4 2 5 6 2" xfId="28490" xr:uid="{00000000-0005-0000-0000-0000D06E0000}"/>
    <cellStyle name="Normal 4 2 5 7" xfId="28491" xr:uid="{00000000-0005-0000-0000-0000D16E0000}"/>
    <cellStyle name="Normal 4 2 5 7 2" xfId="28492" xr:uid="{00000000-0005-0000-0000-0000D26E0000}"/>
    <cellStyle name="Normal 4 2 5 8" xfId="28493" xr:uid="{00000000-0005-0000-0000-0000D36E0000}"/>
    <cellStyle name="Normal 4 2 5 8 2" xfId="28494" xr:uid="{00000000-0005-0000-0000-0000D46E0000}"/>
    <cellStyle name="Normal 4 2 5 9" xfId="28495" xr:uid="{00000000-0005-0000-0000-0000D56E0000}"/>
    <cellStyle name="Normal 4 2 5 9 2" xfId="28496" xr:uid="{00000000-0005-0000-0000-0000D66E0000}"/>
    <cellStyle name="Normal 4 2 6" xfId="28497" xr:uid="{00000000-0005-0000-0000-0000D76E0000}"/>
    <cellStyle name="Normal 4 2 6 10" xfId="28498" xr:uid="{00000000-0005-0000-0000-0000D86E0000}"/>
    <cellStyle name="Normal 4 2 6 10 2" xfId="28499" xr:uid="{00000000-0005-0000-0000-0000D96E0000}"/>
    <cellStyle name="Normal 4 2 6 11" xfId="28500" xr:uid="{00000000-0005-0000-0000-0000DA6E0000}"/>
    <cellStyle name="Normal 4 2 6 11 2" xfId="28501" xr:uid="{00000000-0005-0000-0000-0000DB6E0000}"/>
    <cellStyle name="Normal 4 2 6 12" xfId="28502" xr:uid="{00000000-0005-0000-0000-0000DC6E0000}"/>
    <cellStyle name="Normal 4 2 6 2" xfId="28503" xr:uid="{00000000-0005-0000-0000-0000DD6E0000}"/>
    <cellStyle name="Normal 4 2 6 2 10" xfId="28504" xr:uid="{00000000-0005-0000-0000-0000DE6E0000}"/>
    <cellStyle name="Normal 4 2 6 2 10 2" xfId="28505" xr:uid="{00000000-0005-0000-0000-0000DF6E0000}"/>
    <cellStyle name="Normal 4 2 6 2 11" xfId="28506" xr:uid="{00000000-0005-0000-0000-0000E06E0000}"/>
    <cellStyle name="Normal 4 2 6 2 2" xfId="28507" xr:uid="{00000000-0005-0000-0000-0000E16E0000}"/>
    <cellStyle name="Normal 4 2 6 2 2 2" xfId="28508" xr:uid="{00000000-0005-0000-0000-0000E26E0000}"/>
    <cellStyle name="Normal 4 2 6 2 3" xfId="28509" xr:uid="{00000000-0005-0000-0000-0000E36E0000}"/>
    <cellStyle name="Normal 4 2 6 2 3 2" xfId="28510" xr:uid="{00000000-0005-0000-0000-0000E46E0000}"/>
    <cellStyle name="Normal 4 2 6 2 4" xfId="28511" xr:uid="{00000000-0005-0000-0000-0000E56E0000}"/>
    <cellStyle name="Normal 4 2 6 2 4 2" xfId="28512" xr:uid="{00000000-0005-0000-0000-0000E66E0000}"/>
    <cellStyle name="Normal 4 2 6 2 5" xfId="28513" xr:uid="{00000000-0005-0000-0000-0000E76E0000}"/>
    <cellStyle name="Normal 4 2 6 2 5 2" xfId="28514" xr:uid="{00000000-0005-0000-0000-0000E86E0000}"/>
    <cellStyle name="Normal 4 2 6 2 6" xfId="28515" xr:uid="{00000000-0005-0000-0000-0000E96E0000}"/>
    <cellStyle name="Normal 4 2 6 2 6 2" xfId="28516" xr:uid="{00000000-0005-0000-0000-0000EA6E0000}"/>
    <cellStyle name="Normal 4 2 6 2 7" xfId="28517" xr:uid="{00000000-0005-0000-0000-0000EB6E0000}"/>
    <cellStyle name="Normal 4 2 6 2 7 2" xfId="28518" xr:uid="{00000000-0005-0000-0000-0000EC6E0000}"/>
    <cellStyle name="Normal 4 2 6 2 8" xfId="28519" xr:uid="{00000000-0005-0000-0000-0000ED6E0000}"/>
    <cellStyle name="Normal 4 2 6 2 8 2" xfId="28520" xr:uid="{00000000-0005-0000-0000-0000EE6E0000}"/>
    <cellStyle name="Normal 4 2 6 2 9" xfId="28521" xr:uid="{00000000-0005-0000-0000-0000EF6E0000}"/>
    <cellStyle name="Normal 4 2 6 2 9 2" xfId="28522" xr:uid="{00000000-0005-0000-0000-0000F06E0000}"/>
    <cellStyle name="Normal 4 2 6 3" xfId="28523" xr:uid="{00000000-0005-0000-0000-0000F16E0000}"/>
    <cellStyle name="Normal 4 2 6 3 2" xfId="28524" xr:uid="{00000000-0005-0000-0000-0000F26E0000}"/>
    <cellStyle name="Normal 4 2 6 4" xfId="28525" xr:uid="{00000000-0005-0000-0000-0000F36E0000}"/>
    <cellStyle name="Normal 4 2 6 4 2" xfId="28526" xr:uid="{00000000-0005-0000-0000-0000F46E0000}"/>
    <cellStyle name="Normal 4 2 6 5" xfId="28527" xr:uid="{00000000-0005-0000-0000-0000F56E0000}"/>
    <cellStyle name="Normal 4 2 6 5 2" xfId="28528" xr:uid="{00000000-0005-0000-0000-0000F66E0000}"/>
    <cellStyle name="Normal 4 2 6 6" xfId="28529" xr:uid="{00000000-0005-0000-0000-0000F76E0000}"/>
    <cellStyle name="Normal 4 2 6 6 2" xfId="28530" xr:uid="{00000000-0005-0000-0000-0000F86E0000}"/>
    <cellStyle name="Normal 4 2 6 7" xfId="28531" xr:uid="{00000000-0005-0000-0000-0000F96E0000}"/>
    <cellStyle name="Normal 4 2 6 7 2" xfId="28532" xr:uid="{00000000-0005-0000-0000-0000FA6E0000}"/>
    <cellStyle name="Normal 4 2 6 8" xfId="28533" xr:uid="{00000000-0005-0000-0000-0000FB6E0000}"/>
    <cellStyle name="Normal 4 2 6 8 2" xfId="28534" xr:uid="{00000000-0005-0000-0000-0000FC6E0000}"/>
    <cellStyle name="Normal 4 2 6 9" xfId="28535" xr:uid="{00000000-0005-0000-0000-0000FD6E0000}"/>
    <cellStyle name="Normal 4 2 6 9 2" xfId="28536" xr:uid="{00000000-0005-0000-0000-0000FE6E0000}"/>
    <cellStyle name="Normal 4 2 7" xfId="28537" xr:uid="{00000000-0005-0000-0000-0000FF6E0000}"/>
    <cellStyle name="Normal 4 2 7 10" xfId="28538" xr:uid="{00000000-0005-0000-0000-0000006F0000}"/>
    <cellStyle name="Normal 4 2 7 10 2" xfId="28539" xr:uid="{00000000-0005-0000-0000-0000016F0000}"/>
    <cellStyle name="Normal 4 2 7 11" xfId="28540" xr:uid="{00000000-0005-0000-0000-0000026F0000}"/>
    <cellStyle name="Normal 4 2 7 2" xfId="28541" xr:uid="{00000000-0005-0000-0000-0000036F0000}"/>
    <cellStyle name="Normal 4 2 7 2 2" xfId="28542" xr:uid="{00000000-0005-0000-0000-0000046F0000}"/>
    <cellStyle name="Normal 4 2 7 3" xfId="28543" xr:uid="{00000000-0005-0000-0000-0000056F0000}"/>
    <cellStyle name="Normal 4 2 7 3 2" xfId="28544" xr:uid="{00000000-0005-0000-0000-0000066F0000}"/>
    <cellStyle name="Normal 4 2 7 4" xfId="28545" xr:uid="{00000000-0005-0000-0000-0000076F0000}"/>
    <cellStyle name="Normal 4 2 7 4 2" xfId="28546" xr:uid="{00000000-0005-0000-0000-0000086F0000}"/>
    <cellStyle name="Normal 4 2 7 5" xfId="28547" xr:uid="{00000000-0005-0000-0000-0000096F0000}"/>
    <cellStyle name="Normal 4 2 7 5 2" xfId="28548" xr:uid="{00000000-0005-0000-0000-00000A6F0000}"/>
    <cellStyle name="Normal 4 2 7 6" xfId="28549" xr:uid="{00000000-0005-0000-0000-00000B6F0000}"/>
    <cellStyle name="Normal 4 2 7 6 2" xfId="28550" xr:uid="{00000000-0005-0000-0000-00000C6F0000}"/>
    <cellStyle name="Normal 4 2 7 7" xfId="28551" xr:uid="{00000000-0005-0000-0000-00000D6F0000}"/>
    <cellStyle name="Normal 4 2 7 7 2" xfId="28552" xr:uid="{00000000-0005-0000-0000-00000E6F0000}"/>
    <cellStyle name="Normal 4 2 7 8" xfId="28553" xr:uid="{00000000-0005-0000-0000-00000F6F0000}"/>
    <cellStyle name="Normal 4 2 7 8 2" xfId="28554" xr:uid="{00000000-0005-0000-0000-0000106F0000}"/>
    <cellStyle name="Normal 4 2 7 9" xfId="28555" xr:uid="{00000000-0005-0000-0000-0000116F0000}"/>
    <cellStyle name="Normal 4 2 7 9 2" xfId="28556" xr:uid="{00000000-0005-0000-0000-0000126F0000}"/>
    <cellStyle name="Normal 4 2 8" xfId="28557" xr:uid="{00000000-0005-0000-0000-0000136F0000}"/>
    <cellStyle name="Normal 4 2 8 2" xfId="28558" xr:uid="{00000000-0005-0000-0000-0000146F0000}"/>
    <cellStyle name="Normal 4 2 9" xfId="28559" xr:uid="{00000000-0005-0000-0000-0000156F0000}"/>
    <cellStyle name="Normal 4 2 9 2" xfId="28560" xr:uid="{00000000-0005-0000-0000-0000166F0000}"/>
    <cellStyle name="Normal 4 20" xfId="28561" xr:uid="{00000000-0005-0000-0000-0000176F0000}"/>
    <cellStyle name="Normal 4 21" xfId="28562" xr:uid="{00000000-0005-0000-0000-0000186F0000}"/>
    <cellStyle name="Normal 4 22" xfId="1112" xr:uid="{00000000-0005-0000-0000-0000196F0000}"/>
    <cellStyle name="Normal 4 3" xfId="28563" xr:uid="{00000000-0005-0000-0000-00001A6F0000}"/>
    <cellStyle name="Normal 4 3 10" xfId="28564" xr:uid="{00000000-0005-0000-0000-00001B6F0000}"/>
    <cellStyle name="Normal 4 3 10 2" xfId="28565" xr:uid="{00000000-0005-0000-0000-00001C6F0000}"/>
    <cellStyle name="Normal 4 3 11" xfId="28566" xr:uid="{00000000-0005-0000-0000-00001D6F0000}"/>
    <cellStyle name="Normal 4 3 11 2" xfId="28567" xr:uid="{00000000-0005-0000-0000-00001E6F0000}"/>
    <cellStyle name="Normal 4 3 12" xfId="28568" xr:uid="{00000000-0005-0000-0000-00001F6F0000}"/>
    <cellStyle name="Normal 4 3 12 2" xfId="28569" xr:uid="{00000000-0005-0000-0000-0000206F0000}"/>
    <cellStyle name="Normal 4 3 13" xfId="28570" xr:uid="{00000000-0005-0000-0000-0000216F0000}"/>
    <cellStyle name="Normal 4 3 2" xfId="28571" xr:uid="{00000000-0005-0000-0000-0000226F0000}"/>
    <cellStyle name="Normal 4 3 2 10" xfId="28572" xr:uid="{00000000-0005-0000-0000-0000236F0000}"/>
    <cellStyle name="Normal 4 3 2 10 2" xfId="28573" xr:uid="{00000000-0005-0000-0000-0000246F0000}"/>
    <cellStyle name="Normal 4 3 2 11" xfId="28574" xr:uid="{00000000-0005-0000-0000-0000256F0000}"/>
    <cellStyle name="Normal 4 3 2 11 2" xfId="28575" xr:uid="{00000000-0005-0000-0000-0000266F0000}"/>
    <cellStyle name="Normal 4 3 2 12" xfId="28576" xr:uid="{00000000-0005-0000-0000-0000276F0000}"/>
    <cellStyle name="Normal 4 3 2 2" xfId="28577" xr:uid="{00000000-0005-0000-0000-0000286F0000}"/>
    <cellStyle name="Normal 4 3 2 2 10" xfId="28578" xr:uid="{00000000-0005-0000-0000-0000296F0000}"/>
    <cellStyle name="Normal 4 3 2 2 10 2" xfId="28579" xr:uid="{00000000-0005-0000-0000-00002A6F0000}"/>
    <cellStyle name="Normal 4 3 2 2 11" xfId="28580" xr:uid="{00000000-0005-0000-0000-00002B6F0000}"/>
    <cellStyle name="Normal 4 3 2 2 2" xfId="28581" xr:uid="{00000000-0005-0000-0000-00002C6F0000}"/>
    <cellStyle name="Normal 4 3 2 2 2 2" xfId="28582" xr:uid="{00000000-0005-0000-0000-00002D6F0000}"/>
    <cellStyle name="Normal 4 3 2 2 3" xfId="28583" xr:uid="{00000000-0005-0000-0000-00002E6F0000}"/>
    <cellStyle name="Normal 4 3 2 2 3 2" xfId="28584" xr:uid="{00000000-0005-0000-0000-00002F6F0000}"/>
    <cellStyle name="Normal 4 3 2 2 4" xfId="28585" xr:uid="{00000000-0005-0000-0000-0000306F0000}"/>
    <cellStyle name="Normal 4 3 2 2 4 2" xfId="28586" xr:uid="{00000000-0005-0000-0000-0000316F0000}"/>
    <cellStyle name="Normal 4 3 2 2 5" xfId="28587" xr:uid="{00000000-0005-0000-0000-0000326F0000}"/>
    <cellStyle name="Normal 4 3 2 2 5 2" xfId="28588" xr:uid="{00000000-0005-0000-0000-0000336F0000}"/>
    <cellStyle name="Normal 4 3 2 2 6" xfId="28589" xr:uid="{00000000-0005-0000-0000-0000346F0000}"/>
    <cellStyle name="Normal 4 3 2 2 6 2" xfId="28590" xr:uid="{00000000-0005-0000-0000-0000356F0000}"/>
    <cellStyle name="Normal 4 3 2 2 7" xfId="28591" xr:uid="{00000000-0005-0000-0000-0000366F0000}"/>
    <cellStyle name="Normal 4 3 2 2 7 2" xfId="28592" xr:uid="{00000000-0005-0000-0000-0000376F0000}"/>
    <cellStyle name="Normal 4 3 2 2 8" xfId="28593" xr:uid="{00000000-0005-0000-0000-0000386F0000}"/>
    <cellStyle name="Normal 4 3 2 2 8 2" xfId="28594" xr:uid="{00000000-0005-0000-0000-0000396F0000}"/>
    <cellStyle name="Normal 4 3 2 2 9" xfId="28595" xr:uid="{00000000-0005-0000-0000-00003A6F0000}"/>
    <cellStyle name="Normal 4 3 2 2 9 2" xfId="28596" xr:uid="{00000000-0005-0000-0000-00003B6F0000}"/>
    <cellStyle name="Normal 4 3 2 3" xfId="28597" xr:uid="{00000000-0005-0000-0000-00003C6F0000}"/>
    <cellStyle name="Normal 4 3 2 3 2" xfId="28598" xr:uid="{00000000-0005-0000-0000-00003D6F0000}"/>
    <cellStyle name="Normal 4 3 2 4" xfId="28599" xr:uid="{00000000-0005-0000-0000-00003E6F0000}"/>
    <cellStyle name="Normal 4 3 2 4 2" xfId="28600" xr:uid="{00000000-0005-0000-0000-00003F6F0000}"/>
    <cellStyle name="Normal 4 3 2 5" xfId="28601" xr:uid="{00000000-0005-0000-0000-0000406F0000}"/>
    <cellStyle name="Normal 4 3 2 5 2" xfId="28602" xr:uid="{00000000-0005-0000-0000-0000416F0000}"/>
    <cellStyle name="Normal 4 3 2 6" xfId="28603" xr:uid="{00000000-0005-0000-0000-0000426F0000}"/>
    <cellStyle name="Normal 4 3 2 6 2" xfId="28604" xr:uid="{00000000-0005-0000-0000-0000436F0000}"/>
    <cellStyle name="Normal 4 3 2 7" xfId="28605" xr:uid="{00000000-0005-0000-0000-0000446F0000}"/>
    <cellStyle name="Normal 4 3 2 7 2" xfId="28606" xr:uid="{00000000-0005-0000-0000-0000456F0000}"/>
    <cellStyle name="Normal 4 3 2 8" xfId="28607" xr:uid="{00000000-0005-0000-0000-0000466F0000}"/>
    <cellStyle name="Normal 4 3 2 8 2" xfId="28608" xr:uid="{00000000-0005-0000-0000-0000476F0000}"/>
    <cellStyle name="Normal 4 3 2 9" xfId="28609" xr:uid="{00000000-0005-0000-0000-0000486F0000}"/>
    <cellStyle name="Normal 4 3 2 9 2" xfId="28610" xr:uid="{00000000-0005-0000-0000-0000496F0000}"/>
    <cellStyle name="Normal 4 3 3" xfId="28611" xr:uid="{00000000-0005-0000-0000-00004A6F0000}"/>
    <cellStyle name="Normal 4 3 3 10" xfId="28612" xr:uid="{00000000-0005-0000-0000-00004B6F0000}"/>
    <cellStyle name="Normal 4 3 3 10 2" xfId="28613" xr:uid="{00000000-0005-0000-0000-00004C6F0000}"/>
    <cellStyle name="Normal 4 3 3 11" xfId="28614" xr:uid="{00000000-0005-0000-0000-00004D6F0000}"/>
    <cellStyle name="Normal 4 3 3 2" xfId="28615" xr:uid="{00000000-0005-0000-0000-00004E6F0000}"/>
    <cellStyle name="Normal 4 3 3 2 2" xfId="28616" xr:uid="{00000000-0005-0000-0000-00004F6F0000}"/>
    <cellStyle name="Normal 4 3 3 3" xfId="28617" xr:uid="{00000000-0005-0000-0000-0000506F0000}"/>
    <cellStyle name="Normal 4 3 3 3 2" xfId="28618" xr:uid="{00000000-0005-0000-0000-0000516F0000}"/>
    <cellStyle name="Normal 4 3 3 4" xfId="28619" xr:uid="{00000000-0005-0000-0000-0000526F0000}"/>
    <cellStyle name="Normal 4 3 3 4 2" xfId="28620" xr:uid="{00000000-0005-0000-0000-0000536F0000}"/>
    <cellStyle name="Normal 4 3 3 5" xfId="28621" xr:uid="{00000000-0005-0000-0000-0000546F0000}"/>
    <cellStyle name="Normal 4 3 3 5 2" xfId="28622" xr:uid="{00000000-0005-0000-0000-0000556F0000}"/>
    <cellStyle name="Normal 4 3 3 6" xfId="28623" xr:uid="{00000000-0005-0000-0000-0000566F0000}"/>
    <cellStyle name="Normal 4 3 3 6 2" xfId="28624" xr:uid="{00000000-0005-0000-0000-0000576F0000}"/>
    <cellStyle name="Normal 4 3 3 7" xfId="28625" xr:uid="{00000000-0005-0000-0000-0000586F0000}"/>
    <cellStyle name="Normal 4 3 3 7 2" xfId="28626" xr:uid="{00000000-0005-0000-0000-0000596F0000}"/>
    <cellStyle name="Normal 4 3 3 8" xfId="28627" xr:uid="{00000000-0005-0000-0000-00005A6F0000}"/>
    <cellStyle name="Normal 4 3 3 8 2" xfId="28628" xr:uid="{00000000-0005-0000-0000-00005B6F0000}"/>
    <cellStyle name="Normal 4 3 3 9" xfId="28629" xr:uid="{00000000-0005-0000-0000-00005C6F0000}"/>
    <cellStyle name="Normal 4 3 3 9 2" xfId="28630" xr:uid="{00000000-0005-0000-0000-00005D6F0000}"/>
    <cellStyle name="Normal 4 3 4" xfId="28631" xr:uid="{00000000-0005-0000-0000-00005E6F0000}"/>
    <cellStyle name="Normal 4 3 4 2" xfId="28632" xr:uid="{00000000-0005-0000-0000-00005F6F0000}"/>
    <cellStyle name="Normal 4 3 5" xfId="28633" xr:uid="{00000000-0005-0000-0000-0000606F0000}"/>
    <cellStyle name="Normal 4 3 5 2" xfId="28634" xr:uid="{00000000-0005-0000-0000-0000616F0000}"/>
    <cellStyle name="Normal 4 3 6" xfId="28635" xr:uid="{00000000-0005-0000-0000-0000626F0000}"/>
    <cellStyle name="Normal 4 3 6 2" xfId="28636" xr:uid="{00000000-0005-0000-0000-0000636F0000}"/>
    <cellStyle name="Normal 4 3 7" xfId="28637" xr:uid="{00000000-0005-0000-0000-0000646F0000}"/>
    <cellStyle name="Normal 4 3 7 2" xfId="28638" xr:uid="{00000000-0005-0000-0000-0000656F0000}"/>
    <cellStyle name="Normal 4 3 8" xfId="28639" xr:uid="{00000000-0005-0000-0000-0000666F0000}"/>
    <cellStyle name="Normal 4 3 8 2" xfId="28640" xr:uid="{00000000-0005-0000-0000-0000676F0000}"/>
    <cellStyle name="Normal 4 3 9" xfId="28641" xr:uid="{00000000-0005-0000-0000-0000686F0000}"/>
    <cellStyle name="Normal 4 3 9 2" xfId="28642" xr:uid="{00000000-0005-0000-0000-0000696F0000}"/>
    <cellStyle name="Normal 4 4" xfId="28643" xr:uid="{00000000-0005-0000-0000-00006A6F0000}"/>
    <cellStyle name="Normal 4 4 10" xfId="28644" xr:uid="{00000000-0005-0000-0000-00006B6F0000}"/>
    <cellStyle name="Normal 4 4 10 2" xfId="28645" xr:uid="{00000000-0005-0000-0000-00006C6F0000}"/>
    <cellStyle name="Normal 4 4 11" xfId="28646" xr:uid="{00000000-0005-0000-0000-00006D6F0000}"/>
    <cellStyle name="Normal 4 4 11 2" xfId="28647" xr:uid="{00000000-0005-0000-0000-00006E6F0000}"/>
    <cellStyle name="Normal 4 4 12" xfId="28648" xr:uid="{00000000-0005-0000-0000-00006F6F0000}"/>
    <cellStyle name="Normal 4 4 12 2" xfId="28649" xr:uid="{00000000-0005-0000-0000-0000706F0000}"/>
    <cellStyle name="Normal 4 4 13" xfId="28650" xr:uid="{00000000-0005-0000-0000-0000716F0000}"/>
    <cellStyle name="Normal 4 4 2" xfId="28651" xr:uid="{00000000-0005-0000-0000-0000726F0000}"/>
    <cellStyle name="Normal 4 4 2 10" xfId="28652" xr:uid="{00000000-0005-0000-0000-0000736F0000}"/>
    <cellStyle name="Normal 4 4 2 10 2" xfId="28653" xr:uid="{00000000-0005-0000-0000-0000746F0000}"/>
    <cellStyle name="Normal 4 4 2 11" xfId="28654" xr:uid="{00000000-0005-0000-0000-0000756F0000}"/>
    <cellStyle name="Normal 4 4 2 11 2" xfId="28655" xr:uid="{00000000-0005-0000-0000-0000766F0000}"/>
    <cellStyle name="Normal 4 4 2 12" xfId="28656" xr:uid="{00000000-0005-0000-0000-0000776F0000}"/>
    <cellStyle name="Normal 4 4 2 2" xfId="28657" xr:uid="{00000000-0005-0000-0000-0000786F0000}"/>
    <cellStyle name="Normal 4 4 2 2 10" xfId="28658" xr:uid="{00000000-0005-0000-0000-0000796F0000}"/>
    <cellStyle name="Normal 4 4 2 2 10 2" xfId="28659" xr:uid="{00000000-0005-0000-0000-00007A6F0000}"/>
    <cellStyle name="Normal 4 4 2 2 11" xfId="28660" xr:uid="{00000000-0005-0000-0000-00007B6F0000}"/>
    <cellStyle name="Normal 4 4 2 2 2" xfId="28661" xr:uid="{00000000-0005-0000-0000-00007C6F0000}"/>
    <cellStyle name="Normal 4 4 2 2 2 2" xfId="28662" xr:uid="{00000000-0005-0000-0000-00007D6F0000}"/>
    <cellStyle name="Normal 4 4 2 2 3" xfId="28663" xr:uid="{00000000-0005-0000-0000-00007E6F0000}"/>
    <cellStyle name="Normal 4 4 2 2 3 2" xfId="28664" xr:uid="{00000000-0005-0000-0000-00007F6F0000}"/>
    <cellStyle name="Normal 4 4 2 2 4" xfId="28665" xr:uid="{00000000-0005-0000-0000-0000806F0000}"/>
    <cellStyle name="Normal 4 4 2 2 4 2" xfId="28666" xr:uid="{00000000-0005-0000-0000-0000816F0000}"/>
    <cellStyle name="Normal 4 4 2 2 5" xfId="28667" xr:uid="{00000000-0005-0000-0000-0000826F0000}"/>
    <cellStyle name="Normal 4 4 2 2 5 2" xfId="28668" xr:uid="{00000000-0005-0000-0000-0000836F0000}"/>
    <cellStyle name="Normal 4 4 2 2 6" xfId="28669" xr:uid="{00000000-0005-0000-0000-0000846F0000}"/>
    <cellStyle name="Normal 4 4 2 2 6 2" xfId="28670" xr:uid="{00000000-0005-0000-0000-0000856F0000}"/>
    <cellStyle name="Normal 4 4 2 2 7" xfId="28671" xr:uid="{00000000-0005-0000-0000-0000866F0000}"/>
    <cellStyle name="Normal 4 4 2 2 7 2" xfId="28672" xr:uid="{00000000-0005-0000-0000-0000876F0000}"/>
    <cellStyle name="Normal 4 4 2 2 8" xfId="28673" xr:uid="{00000000-0005-0000-0000-0000886F0000}"/>
    <cellStyle name="Normal 4 4 2 2 8 2" xfId="28674" xr:uid="{00000000-0005-0000-0000-0000896F0000}"/>
    <cellStyle name="Normal 4 4 2 2 9" xfId="28675" xr:uid="{00000000-0005-0000-0000-00008A6F0000}"/>
    <cellStyle name="Normal 4 4 2 2 9 2" xfId="28676" xr:uid="{00000000-0005-0000-0000-00008B6F0000}"/>
    <cellStyle name="Normal 4 4 2 3" xfId="28677" xr:uid="{00000000-0005-0000-0000-00008C6F0000}"/>
    <cellStyle name="Normal 4 4 2 3 2" xfId="28678" xr:uid="{00000000-0005-0000-0000-00008D6F0000}"/>
    <cellStyle name="Normal 4 4 2 4" xfId="28679" xr:uid="{00000000-0005-0000-0000-00008E6F0000}"/>
    <cellStyle name="Normal 4 4 2 4 2" xfId="28680" xr:uid="{00000000-0005-0000-0000-00008F6F0000}"/>
    <cellStyle name="Normal 4 4 2 5" xfId="28681" xr:uid="{00000000-0005-0000-0000-0000906F0000}"/>
    <cellStyle name="Normal 4 4 2 5 2" xfId="28682" xr:uid="{00000000-0005-0000-0000-0000916F0000}"/>
    <cellStyle name="Normal 4 4 2 6" xfId="28683" xr:uid="{00000000-0005-0000-0000-0000926F0000}"/>
    <cellStyle name="Normal 4 4 2 6 2" xfId="28684" xr:uid="{00000000-0005-0000-0000-0000936F0000}"/>
    <cellStyle name="Normal 4 4 2 7" xfId="28685" xr:uid="{00000000-0005-0000-0000-0000946F0000}"/>
    <cellStyle name="Normal 4 4 2 7 2" xfId="28686" xr:uid="{00000000-0005-0000-0000-0000956F0000}"/>
    <cellStyle name="Normal 4 4 2 8" xfId="28687" xr:uid="{00000000-0005-0000-0000-0000966F0000}"/>
    <cellStyle name="Normal 4 4 2 8 2" xfId="28688" xr:uid="{00000000-0005-0000-0000-0000976F0000}"/>
    <cellStyle name="Normal 4 4 2 9" xfId="28689" xr:uid="{00000000-0005-0000-0000-0000986F0000}"/>
    <cellStyle name="Normal 4 4 2 9 2" xfId="28690" xr:uid="{00000000-0005-0000-0000-0000996F0000}"/>
    <cellStyle name="Normal 4 4 3" xfId="28691" xr:uid="{00000000-0005-0000-0000-00009A6F0000}"/>
    <cellStyle name="Normal 4 4 3 10" xfId="28692" xr:uid="{00000000-0005-0000-0000-00009B6F0000}"/>
    <cellStyle name="Normal 4 4 3 10 2" xfId="28693" xr:uid="{00000000-0005-0000-0000-00009C6F0000}"/>
    <cellStyle name="Normal 4 4 3 11" xfId="28694" xr:uid="{00000000-0005-0000-0000-00009D6F0000}"/>
    <cellStyle name="Normal 4 4 3 2" xfId="28695" xr:uid="{00000000-0005-0000-0000-00009E6F0000}"/>
    <cellStyle name="Normal 4 4 3 2 2" xfId="28696" xr:uid="{00000000-0005-0000-0000-00009F6F0000}"/>
    <cellStyle name="Normal 4 4 3 3" xfId="28697" xr:uid="{00000000-0005-0000-0000-0000A06F0000}"/>
    <cellStyle name="Normal 4 4 3 3 2" xfId="28698" xr:uid="{00000000-0005-0000-0000-0000A16F0000}"/>
    <cellStyle name="Normal 4 4 3 4" xfId="28699" xr:uid="{00000000-0005-0000-0000-0000A26F0000}"/>
    <cellStyle name="Normal 4 4 3 4 2" xfId="28700" xr:uid="{00000000-0005-0000-0000-0000A36F0000}"/>
    <cellStyle name="Normal 4 4 3 5" xfId="28701" xr:uid="{00000000-0005-0000-0000-0000A46F0000}"/>
    <cellStyle name="Normal 4 4 3 5 2" xfId="28702" xr:uid="{00000000-0005-0000-0000-0000A56F0000}"/>
    <cellStyle name="Normal 4 4 3 6" xfId="28703" xr:uid="{00000000-0005-0000-0000-0000A66F0000}"/>
    <cellStyle name="Normal 4 4 3 6 2" xfId="28704" xr:uid="{00000000-0005-0000-0000-0000A76F0000}"/>
    <cellStyle name="Normal 4 4 3 7" xfId="28705" xr:uid="{00000000-0005-0000-0000-0000A86F0000}"/>
    <cellStyle name="Normal 4 4 3 7 2" xfId="28706" xr:uid="{00000000-0005-0000-0000-0000A96F0000}"/>
    <cellStyle name="Normal 4 4 3 8" xfId="28707" xr:uid="{00000000-0005-0000-0000-0000AA6F0000}"/>
    <cellStyle name="Normal 4 4 3 8 2" xfId="28708" xr:uid="{00000000-0005-0000-0000-0000AB6F0000}"/>
    <cellStyle name="Normal 4 4 3 9" xfId="28709" xr:uid="{00000000-0005-0000-0000-0000AC6F0000}"/>
    <cellStyle name="Normal 4 4 3 9 2" xfId="28710" xr:uid="{00000000-0005-0000-0000-0000AD6F0000}"/>
    <cellStyle name="Normal 4 4 4" xfId="28711" xr:uid="{00000000-0005-0000-0000-0000AE6F0000}"/>
    <cellStyle name="Normal 4 4 4 2" xfId="28712" xr:uid="{00000000-0005-0000-0000-0000AF6F0000}"/>
    <cellStyle name="Normal 4 4 5" xfId="28713" xr:uid="{00000000-0005-0000-0000-0000B06F0000}"/>
    <cellStyle name="Normal 4 4 5 2" xfId="28714" xr:uid="{00000000-0005-0000-0000-0000B16F0000}"/>
    <cellStyle name="Normal 4 4 6" xfId="28715" xr:uid="{00000000-0005-0000-0000-0000B26F0000}"/>
    <cellStyle name="Normal 4 4 6 2" xfId="28716" xr:uid="{00000000-0005-0000-0000-0000B36F0000}"/>
    <cellStyle name="Normal 4 4 7" xfId="28717" xr:uid="{00000000-0005-0000-0000-0000B46F0000}"/>
    <cellStyle name="Normal 4 4 7 2" xfId="28718" xr:uid="{00000000-0005-0000-0000-0000B56F0000}"/>
    <cellStyle name="Normal 4 4 8" xfId="28719" xr:uid="{00000000-0005-0000-0000-0000B66F0000}"/>
    <cellStyle name="Normal 4 4 8 2" xfId="28720" xr:uid="{00000000-0005-0000-0000-0000B76F0000}"/>
    <cellStyle name="Normal 4 4 9" xfId="28721" xr:uid="{00000000-0005-0000-0000-0000B86F0000}"/>
    <cellStyle name="Normal 4 4 9 2" xfId="28722" xr:uid="{00000000-0005-0000-0000-0000B96F0000}"/>
    <cellStyle name="Normal 4 5" xfId="28723" xr:uid="{00000000-0005-0000-0000-0000BA6F0000}"/>
    <cellStyle name="Normal 4 5 10" xfId="28724" xr:uid="{00000000-0005-0000-0000-0000BB6F0000}"/>
    <cellStyle name="Normal 4 5 10 2" xfId="28725" xr:uid="{00000000-0005-0000-0000-0000BC6F0000}"/>
    <cellStyle name="Normal 4 5 11" xfId="28726" xr:uid="{00000000-0005-0000-0000-0000BD6F0000}"/>
    <cellStyle name="Normal 4 5 11 2" xfId="28727" xr:uid="{00000000-0005-0000-0000-0000BE6F0000}"/>
    <cellStyle name="Normal 4 5 12" xfId="28728" xr:uid="{00000000-0005-0000-0000-0000BF6F0000}"/>
    <cellStyle name="Normal 4 5 12 2" xfId="28729" xr:uid="{00000000-0005-0000-0000-0000C06F0000}"/>
    <cellStyle name="Normal 4 5 13" xfId="28730" xr:uid="{00000000-0005-0000-0000-0000C16F0000}"/>
    <cellStyle name="Normal 4 5 2" xfId="28731" xr:uid="{00000000-0005-0000-0000-0000C26F0000}"/>
    <cellStyle name="Normal 4 5 2 10" xfId="28732" xr:uid="{00000000-0005-0000-0000-0000C36F0000}"/>
    <cellStyle name="Normal 4 5 2 10 2" xfId="28733" xr:uid="{00000000-0005-0000-0000-0000C46F0000}"/>
    <cellStyle name="Normal 4 5 2 11" xfId="28734" xr:uid="{00000000-0005-0000-0000-0000C56F0000}"/>
    <cellStyle name="Normal 4 5 2 11 2" xfId="28735" xr:uid="{00000000-0005-0000-0000-0000C66F0000}"/>
    <cellStyle name="Normal 4 5 2 12" xfId="28736" xr:uid="{00000000-0005-0000-0000-0000C76F0000}"/>
    <cellStyle name="Normal 4 5 2 2" xfId="28737" xr:uid="{00000000-0005-0000-0000-0000C86F0000}"/>
    <cellStyle name="Normal 4 5 2 2 10" xfId="28738" xr:uid="{00000000-0005-0000-0000-0000C96F0000}"/>
    <cellStyle name="Normal 4 5 2 2 10 2" xfId="28739" xr:uid="{00000000-0005-0000-0000-0000CA6F0000}"/>
    <cellStyle name="Normal 4 5 2 2 11" xfId="28740" xr:uid="{00000000-0005-0000-0000-0000CB6F0000}"/>
    <cellStyle name="Normal 4 5 2 2 2" xfId="28741" xr:uid="{00000000-0005-0000-0000-0000CC6F0000}"/>
    <cellStyle name="Normal 4 5 2 2 2 2" xfId="28742" xr:uid="{00000000-0005-0000-0000-0000CD6F0000}"/>
    <cellStyle name="Normal 4 5 2 2 3" xfId="28743" xr:uid="{00000000-0005-0000-0000-0000CE6F0000}"/>
    <cellStyle name="Normal 4 5 2 2 3 2" xfId="28744" xr:uid="{00000000-0005-0000-0000-0000CF6F0000}"/>
    <cellStyle name="Normal 4 5 2 2 4" xfId="28745" xr:uid="{00000000-0005-0000-0000-0000D06F0000}"/>
    <cellStyle name="Normal 4 5 2 2 4 2" xfId="28746" xr:uid="{00000000-0005-0000-0000-0000D16F0000}"/>
    <cellStyle name="Normal 4 5 2 2 5" xfId="28747" xr:uid="{00000000-0005-0000-0000-0000D26F0000}"/>
    <cellStyle name="Normal 4 5 2 2 5 2" xfId="28748" xr:uid="{00000000-0005-0000-0000-0000D36F0000}"/>
    <cellStyle name="Normal 4 5 2 2 6" xfId="28749" xr:uid="{00000000-0005-0000-0000-0000D46F0000}"/>
    <cellStyle name="Normal 4 5 2 2 6 2" xfId="28750" xr:uid="{00000000-0005-0000-0000-0000D56F0000}"/>
    <cellStyle name="Normal 4 5 2 2 7" xfId="28751" xr:uid="{00000000-0005-0000-0000-0000D66F0000}"/>
    <cellStyle name="Normal 4 5 2 2 7 2" xfId="28752" xr:uid="{00000000-0005-0000-0000-0000D76F0000}"/>
    <cellStyle name="Normal 4 5 2 2 8" xfId="28753" xr:uid="{00000000-0005-0000-0000-0000D86F0000}"/>
    <cellStyle name="Normal 4 5 2 2 8 2" xfId="28754" xr:uid="{00000000-0005-0000-0000-0000D96F0000}"/>
    <cellStyle name="Normal 4 5 2 2 9" xfId="28755" xr:uid="{00000000-0005-0000-0000-0000DA6F0000}"/>
    <cellStyle name="Normal 4 5 2 2 9 2" xfId="28756" xr:uid="{00000000-0005-0000-0000-0000DB6F0000}"/>
    <cellStyle name="Normal 4 5 2 3" xfId="28757" xr:uid="{00000000-0005-0000-0000-0000DC6F0000}"/>
    <cellStyle name="Normal 4 5 2 3 2" xfId="28758" xr:uid="{00000000-0005-0000-0000-0000DD6F0000}"/>
    <cellStyle name="Normal 4 5 2 4" xfId="28759" xr:uid="{00000000-0005-0000-0000-0000DE6F0000}"/>
    <cellStyle name="Normal 4 5 2 4 2" xfId="28760" xr:uid="{00000000-0005-0000-0000-0000DF6F0000}"/>
    <cellStyle name="Normal 4 5 2 5" xfId="28761" xr:uid="{00000000-0005-0000-0000-0000E06F0000}"/>
    <cellStyle name="Normal 4 5 2 5 2" xfId="28762" xr:uid="{00000000-0005-0000-0000-0000E16F0000}"/>
    <cellStyle name="Normal 4 5 2 6" xfId="28763" xr:uid="{00000000-0005-0000-0000-0000E26F0000}"/>
    <cellStyle name="Normal 4 5 2 6 2" xfId="28764" xr:uid="{00000000-0005-0000-0000-0000E36F0000}"/>
    <cellStyle name="Normal 4 5 2 7" xfId="28765" xr:uid="{00000000-0005-0000-0000-0000E46F0000}"/>
    <cellStyle name="Normal 4 5 2 7 2" xfId="28766" xr:uid="{00000000-0005-0000-0000-0000E56F0000}"/>
    <cellStyle name="Normal 4 5 2 8" xfId="28767" xr:uid="{00000000-0005-0000-0000-0000E66F0000}"/>
    <cellStyle name="Normal 4 5 2 8 2" xfId="28768" xr:uid="{00000000-0005-0000-0000-0000E76F0000}"/>
    <cellStyle name="Normal 4 5 2 9" xfId="28769" xr:uid="{00000000-0005-0000-0000-0000E86F0000}"/>
    <cellStyle name="Normal 4 5 2 9 2" xfId="28770" xr:uid="{00000000-0005-0000-0000-0000E96F0000}"/>
    <cellStyle name="Normal 4 5 3" xfId="28771" xr:uid="{00000000-0005-0000-0000-0000EA6F0000}"/>
    <cellStyle name="Normal 4 5 3 10" xfId="28772" xr:uid="{00000000-0005-0000-0000-0000EB6F0000}"/>
    <cellStyle name="Normal 4 5 3 10 2" xfId="28773" xr:uid="{00000000-0005-0000-0000-0000EC6F0000}"/>
    <cellStyle name="Normal 4 5 3 11" xfId="28774" xr:uid="{00000000-0005-0000-0000-0000ED6F0000}"/>
    <cellStyle name="Normal 4 5 3 2" xfId="28775" xr:uid="{00000000-0005-0000-0000-0000EE6F0000}"/>
    <cellStyle name="Normal 4 5 3 2 2" xfId="28776" xr:uid="{00000000-0005-0000-0000-0000EF6F0000}"/>
    <cellStyle name="Normal 4 5 3 3" xfId="28777" xr:uid="{00000000-0005-0000-0000-0000F06F0000}"/>
    <cellStyle name="Normal 4 5 3 3 2" xfId="28778" xr:uid="{00000000-0005-0000-0000-0000F16F0000}"/>
    <cellStyle name="Normal 4 5 3 4" xfId="28779" xr:uid="{00000000-0005-0000-0000-0000F26F0000}"/>
    <cellStyle name="Normal 4 5 3 4 2" xfId="28780" xr:uid="{00000000-0005-0000-0000-0000F36F0000}"/>
    <cellStyle name="Normal 4 5 3 5" xfId="28781" xr:uid="{00000000-0005-0000-0000-0000F46F0000}"/>
    <cellStyle name="Normal 4 5 3 5 2" xfId="28782" xr:uid="{00000000-0005-0000-0000-0000F56F0000}"/>
    <cellStyle name="Normal 4 5 3 6" xfId="28783" xr:uid="{00000000-0005-0000-0000-0000F66F0000}"/>
    <cellStyle name="Normal 4 5 3 6 2" xfId="28784" xr:uid="{00000000-0005-0000-0000-0000F76F0000}"/>
    <cellStyle name="Normal 4 5 3 7" xfId="28785" xr:uid="{00000000-0005-0000-0000-0000F86F0000}"/>
    <cellStyle name="Normal 4 5 3 7 2" xfId="28786" xr:uid="{00000000-0005-0000-0000-0000F96F0000}"/>
    <cellStyle name="Normal 4 5 3 8" xfId="28787" xr:uid="{00000000-0005-0000-0000-0000FA6F0000}"/>
    <cellStyle name="Normal 4 5 3 8 2" xfId="28788" xr:uid="{00000000-0005-0000-0000-0000FB6F0000}"/>
    <cellStyle name="Normal 4 5 3 9" xfId="28789" xr:uid="{00000000-0005-0000-0000-0000FC6F0000}"/>
    <cellStyle name="Normal 4 5 3 9 2" xfId="28790" xr:uid="{00000000-0005-0000-0000-0000FD6F0000}"/>
    <cellStyle name="Normal 4 5 4" xfId="28791" xr:uid="{00000000-0005-0000-0000-0000FE6F0000}"/>
    <cellStyle name="Normal 4 5 4 2" xfId="28792" xr:uid="{00000000-0005-0000-0000-0000FF6F0000}"/>
    <cellStyle name="Normal 4 5 5" xfId="28793" xr:uid="{00000000-0005-0000-0000-000000700000}"/>
    <cellStyle name="Normal 4 5 5 2" xfId="28794" xr:uid="{00000000-0005-0000-0000-000001700000}"/>
    <cellStyle name="Normal 4 5 6" xfId="28795" xr:uid="{00000000-0005-0000-0000-000002700000}"/>
    <cellStyle name="Normal 4 5 6 2" xfId="28796" xr:uid="{00000000-0005-0000-0000-000003700000}"/>
    <cellStyle name="Normal 4 5 7" xfId="28797" xr:uid="{00000000-0005-0000-0000-000004700000}"/>
    <cellStyle name="Normal 4 5 7 2" xfId="28798" xr:uid="{00000000-0005-0000-0000-000005700000}"/>
    <cellStyle name="Normal 4 5 8" xfId="28799" xr:uid="{00000000-0005-0000-0000-000006700000}"/>
    <cellStyle name="Normal 4 5 8 2" xfId="28800" xr:uid="{00000000-0005-0000-0000-000007700000}"/>
    <cellStyle name="Normal 4 5 9" xfId="28801" xr:uid="{00000000-0005-0000-0000-000008700000}"/>
    <cellStyle name="Normal 4 5 9 2" xfId="28802" xr:uid="{00000000-0005-0000-0000-000009700000}"/>
    <cellStyle name="Normal 4 6" xfId="28803" xr:uid="{00000000-0005-0000-0000-00000A700000}"/>
    <cellStyle name="Normal 4 6 10" xfId="28804" xr:uid="{00000000-0005-0000-0000-00000B700000}"/>
    <cellStyle name="Normal 4 6 10 2" xfId="28805" xr:uid="{00000000-0005-0000-0000-00000C700000}"/>
    <cellStyle name="Normal 4 6 11" xfId="28806" xr:uid="{00000000-0005-0000-0000-00000D700000}"/>
    <cellStyle name="Normal 4 6 11 2" xfId="28807" xr:uid="{00000000-0005-0000-0000-00000E700000}"/>
    <cellStyle name="Normal 4 6 12" xfId="28808" xr:uid="{00000000-0005-0000-0000-00000F700000}"/>
    <cellStyle name="Normal 4 6 12 2" xfId="28809" xr:uid="{00000000-0005-0000-0000-000010700000}"/>
    <cellStyle name="Normal 4 6 13" xfId="28810" xr:uid="{00000000-0005-0000-0000-000011700000}"/>
    <cellStyle name="Normal 4 6 2" xfId="28811" xr:uid="{00000000-0005-0000-0000-000012700000}"/>
    <cellStyle name="Normal 4 6 2 10" xfId="28812" xr:uid="{00000000-0005-0000-0000-000013700000}"/>
    <cellStyle name="Normal 4 6 2 10 2" xfId="28813" xr:uid="{00000000-0005-0000-0000-000014700000}"/>
    <cellStyle name="Normal 4 6 2 11" xfId="28814" xr:uid="{00000000-0005-0000-0000-000015700000}"/>
    <cellStyle name="Normal 4 6 2 11 2" xfId="28815" xr:uid="{00000000-0005-0000-0000-000016700000}"/>
    <cellStyle name="Normal 4 6 2 12" xfId="28816" xr:uid="{00000000-0005-0000-0000-000017700000}"/>
    <cellStyle name="Normal 4 6 2 2" xfId="28817" xr:uid="{00000000-0005-0000-0000-000018700000}"/>
    <cellStyle name="Normal 4 6 2 2 10" xfId="28818" xr:uid="{00000000-0005-0000-0000-000019700000}"/>
    <cellStyle name="Normal 4 6 2 2 10 2" xfId="28819" xr:uid="{00000000-0005-0000-0000-00001A700000}"/>
    <cellStyle name="Normal 4 6 2 2 11" xfId="28820" xr:uid="{00000000-0005-0000-0000-00001B700000}"/>
    <cellStyle name="Normal 4 6 2 2 2" xfId="28821" xr:uid="{00000000-0005-0000-0000-00001C700000}"/>
    <cellStyle name="Normal 4 6 2 2 2 2" xfId="28822" xr:uid="{00000000-0005-0000-0000-00001D700000}"/>
    <cellStyle name="Normal 4 6 2 2 3" xfId="28823" xr:uid="{00000000-0005-0000-0000-00001E700000}"/>
    <cellStyle name="Normal 4 6 2 2 3 2" xfId="28824" xr:uid="{00000000-0005-0000-0000-00001F700000}"/>
    <cellStyle name="Normal 4 6 2 2 4" xfId="28825" xr:uid="{00000000-0005-0000-0000-000020700000}"/>
    <cellStyle name="Normal 4 6 2 2 4 2" xfId="28826" xr:uid="{00000000-0005-0000-0000-000021700000}"/>
    <cellStyle name="Normal 4 6 2 2 5" xfId="28827" xr:uid="{00000000-0005-0000-0000-000022700000}"/>
    <cellStyle name="Normal 4 6 2 2 5 2" xfId="28828" xr:uid="{00000000-0005-0000-0000-000023700000}"/>
    <cellStyle name="Normal 4 6 2 2 6" xfId="28829" xr:uid="{00000000-0005-0000-0000-000024700000}"/>
    <cellStyle name="Normal 4 6 2 2 6 2" xfId="28830" xr:uid="{00000000-0005-0000-0000-000025700000}"/>
    <cellStyle name="Normal 4 6 2 2 7" xfId="28831" xr:uid="{00000000-0005-0000-0000-000026700000}"/>
    <cellStyle name="Normal 4 6 2 2 7 2" xfId="28832" xr:uid="{00000000-0005-0000-0000-000027700000}"/>
    <cellStyle name="Normal 4 6 2 2 8" xfId="28833" xr:uid="{00000000-0005-0000-0000-000028700000}"/>
    <cellStyle name="Normal 4 6 2 2 8 2" xfId="28834" xr:uid="{00000000-0005-0000-0000-000029700000}"/>
    <cellStyle name="Normal 4 6 2 2 9" xfId="28835" xr:uid="{00000000-0005-0000-0000-00002A700000}"/>
    <cellStyle name="Normal 4 6 2 2 9 2" xfId="28836" xr:uid="{00000000-0005-0000-0000-00002B700000}"/>
    <cellStyle name="Normal 4 6 2 3" xfId="28837" xr:uid="{00000000-0005-0000-0000-00002C700000}"/>
    <cellStyle name="Normal 4 6 2 3 2" xfId="28838" xr:uid="{00000000-0005-0000-0000-00002D700000}"/>
    <cellStyle name="Normal 4 6 2 4" xfId="28839" xr:uid="{00000000-0005-0000-0000-00002E700000}"/>
    <cellStyle name="Normal 4 6 2 4 2" xfId="28840" xr:uid="{00000000-0005-0000-0000-00002F700000}"/>
    <cellStyle name="Normal 4 6 2 5" xfId="28841" xr:uid="{00000000-0005-0000-0000-000030700000}"/>
    <cellStyle name="Normal 4 6 2 5 2" xfId="28842" xr:uid="{00000000-0005-0000-0000-000031700000}"/>
    <cellStyle name="Normal 4 6 2 6" xfId="28843" xr:uid="{00000000-0005-0000-0000-000032700000}"/>
    <cellStyle name="Normal 4 6 2 6 2" xfId="28844" xr:uid="{00000000-0005-0000-0000-000033700000}"/>
    <cellStyle name="Normal 4 6 2 7" xfId="28845" xr:uid="{00000000-0005-0000-0000-000034700000}"/>
    <cellStyle name="Normal 4 6 2 7 2" xfId="28846" xr:uid="{00000000-0005-0000-0000-000035700000}"/>
    <cellStyle name="Normal 4 6 2 8" xfId="28847" xr:uid="{00000000-0005-0000-0000-000036700000}"/>
    <cellStyle name="Normal 4 6 2 8 2" xfId="28848" xr:uid="{00000000-0005-0000-0000-000037700000}"/>
    <cellStyle name="Normal 4 6 2 9" xfId="28849" xr:uid="{00000000-0005-0000-0000-000038700000}"/>
    <cellStyle name="Normal 4 6 2 9 2" xfId="28850" xr:uid="{00000000-0005-0000-0000-000039700000}"/>
    <cellStyle name="Normal 4 6 3" xfId="28851" xr:uid="{00000000-0005-0000-0000-00003A700000}"/>
    <cellStyle name="Normal 4 6 3 10" xfId="28852" xr:uid="{00000000-0005-0000-0000-00003B700000}"/>
    <cellStyle name="Normal 4 6 3 10 2" xfId="28853" xr:uid="{00000000-0005-0000-0000-00003C700000}"/>
    <cellStyle name="Normal 4 6 3 11" xfId="28854" xr:uid="{00000000-0005-0000-0000-00003D700000}"/>
    <cellStyle name="Normal 4 6 3 2" xfId="28855" xr:uid="{00000000-0005-0000-0000-00003E700000}"/>
    <cellStyle name="Normal 4 6 3 2 2" xfId="28856" xr:uid="{00000000-0005-0000-0000-00003F700000}"/>
    <cellStyle name="Normal 4 6 3 3" xfId="28857" xr:uid="{00000000-0005-0000-0000-000040700000}"/>
    <cellStyle name="Normal 4 6 3 3 2" xfId="28858" xr:uid="{00000000-0005-0000-0000-000041700000}"/>
    <cellStyle name="Normal 4 6 3 4" xfId="28859" xr:uid="{00000000-0005-0000-0000-000042700000}"/>
    <cellStyle name="Normal 4 6 3 4 2" xfId="28860" xr:uid="{00000000-0005-0000-0000-000043700000}"/>
    <cellStyle name="Normal 4 6 3 5" xfId="28861" xr:uid="{00000000-0005-0000-0000-000044700000}"/>
    <cellStyle name="Normal 4 6 3 5 2" xfId="28862" xr:uid="{00000000-0005-0000-0000-000045700000}"/>
    <cellStyle name="Normal 4 6 3 6" xfId="28863" xr:uid="{00000000-0005-0000-0000-000046700000}"/>
    <cellStyle name="Normal 4 6 3 6 2" xfId="28864" xr:uid="{00000000-0005-0000-0000-000047700000}"/>
    <cellStyle name="Normal 4 6 3 7" xfId="28865" xr:uid="{00000000-0005-0000-0000-000048700000}"/>
    <cellStyle name="Normal 4 6 3 7 2" xfId="28866" xr:uid="{00000000-0005-0000-0000-000049700000}"/>
    <cellStyle name="Normal 4 6 3 8" xfId="28867" xr:uid="{00000000-0005-0000-0000-00004A700000}"/>
    <cellStyle name="Normal 4 6 3 8 2" xfId="28868" xr:uid="{00000000-0005-0000-0000-00004B700000}"/>
    <cellStyle name="Normal 4 6 3 9" xfId="28869" xr:uid="{00000000-0005-0000-0000-00004C700000}"/>
    <cellStyle name="Normal 4 6 3 9 2" xfId="28870" xr:uid="{00000000-0005-0000-0000-00004D700000}"/>
    <cellStyle name="Normal 4 6 4" xfId="28871" xr:uid="{00000000-0005-0000-0000-00004E700000}"/>
    <cellStyle name="Normal 4 6 4 2" xfId="28872" xr:uid="{00000000-0005-0000-0000-00004F700000}"/>
    <cellStyle name="Normal 4 6 5" xfId="28873" xr:uid="{00000000-0005-0000-0000-000050700000}"/>
    <cellStyle name="Normal 4 6 5 2" xfId="28874" xr:uid="{00000000-0005-0000-0000-000051700000}"/>
    <cellStyle name="Normal 4 6 6" xfId="28875" xr:uid="{00000000-0005-0000-0000-000052700000}"/>
    <cellStyle name="Normal 4 6 6 2" xfId="28876" xr:uid="{00000000-0005-0000-0000-000053700000}"/>
    <cellStyle name="Normal 4 6 7" xfId="28877" xr:uid="{00000000-0005-0000-0000-000054700000}"/>
    <cellStyle name="Normal 4 6 7 2" xfId="28878" xr:uid="{00000000-0005-0000-0000-000055700000}"/>
    <cellStyle name="Normal 4 6 8" xfId="28879" xr:uid="{00000000-0005-0000-0000-000056700000}"/>
    <cellStyle name="Normal 4 6 8 2" xfId="28880" xr:uid="{00000000-0005-0000-0000-000057700000}"/>
    <cellStyle name="Normal 4 6 9" xfId="28881" xr:uid="{00000000-0005-0000-0000-000058700000}"/>
    <cellStyle name="Normal 4 6 9 2" xfId="28882" xr:uid="{00000000-0005-0000-0000-000059700000}"/>
    <cellStyle name="Normal 4 7" xfId="28883" xr:uid="{00000000-0005-0000-0000-00005A700000}"/>
    <cellStyle name="Normal 4 7 10" xfId="28884" xr:uid="{00000000-0005-0000-0000-00005B700000}"/>
    <cellStyle name="Normal 4 7 10 2" xfId="28885" xr:uid="{00000000-0005-0000-0000-00005C700000}"/>
    <cellStyle name="Normal 4 7 11" xfId="28886" xr:uid="{00000000-0005-0000-0000-00005D700000}"/>
    <cellStyle name="Normal 4 7 11 2" xfId="28887" xr:uid="{00000000-0005-0000-0000-00005E700000}"/>
    <cellStyle name="Normal 4 7 12" xfId="28888" xr:uid="{00000000-0005-0000-0000-00005F700000}"/>
    <cellStyle name="Normal 4 7 2" xfId="28889" xr:uid="{00000000-0005-0000-0000-000060700000}"/>
    <cellStyle name="Normal 4 7 2 10" xfId="28890" xr:uid="{00000000-0005-0000-0000-000061700000}"/>
    <cellStyle name="Normal 4 7 2 10 2" xfId="28891" xr:uid="{00000000-0005-0000-0000-000062700000}"/>
    <cellStyle name="Normal 4 7 2 11" xfId="28892" xr:uid="{00000000-0005-0000-0000-000063700000}"/>
    <cellStyle name="Normal 4 7 2 2" xfId="28893" xr:uid="{00000000-0005-0000-0000-000064700000}"/>
    <cellStyle name="Normal 4 7 2 2 2" xfId="28894" xr:uid="{00000000-0005-0000-0000-000065700000}"/>
    <cellStyle name="Normal 4 7 2 3" xfId="28895" xr:uid="{00000000-0005-0000-0000-000066700000}"/>
    <cellStyle name="Normal 4 7 2 3 2" xfId="28896" xr:uid="{00000000-0005-0000-0000-000067700000}"/>
    <cellStyle name="Normal 4 7 2 4" xfId="28897" xr:uid="{00000000-0005-0000-0000-000068700000}"/>
    <cellStyle name="Normal 4 7 2 4 2" xfId="28898" xr:uid="{00000000-0005-0000-0000-000069700000}"/>
    <cellStyle name="Normal 4 7 2 5" xfId="28899" xr:uid="{00000000-0005-0000-0000-00006A700000}"/>
    <cellStyle name="Normal 4 7 2 5 2" xfId="28900" xr:uid="{00000000-0005-0000-0000-00006B700000}"/>
    <cellStyle name="Normal 4 7 2 6" xfId="28901" xr:uid="{00000000-0005-0000-0000-00006C700000}"/>
    <cellStyle name="Normal 4 7 2 6 2" xfId="28902" xr:uid="{00000000-0005-0000-0000-00006D700000}"/>
    <cellStyle name="Normal 4 7 2 7" xfId="28903" xr:uid="{00000000-0005-0000-0000-00006E700000}"/>
    <cellStyle name="Normal 4 7 2 7 2" xfId="28904" xr:uid="{00000000-0005-0000-0000-00006F700000}"/>
    <cellStyle name="Normal 4 7 2 8" xfId="28905" xr:uid="{00000000-0005-0000-0000-000070700000}"/>
    <cellStyle name="Normal 4 7 2 8 2" xfId="28906" xr:uid="{00000000-0005-0000-0000-000071700000}"/>
    <cellStyle name="Normal 4 7 2 9" xfId="28907" xr:uid="{00000000-0005-0000-0000-000072700000}"/>
    <cellStyle name="Normal 4 7 2 9 2" xfId="28908" xr:uid="{00000000-0005-0000-0000-000073700000}"/>
    <cellStyle name="Normal 4 7 3" xfId="28909" xr:uid="{00000000-0005-0000-0000-000074700000}"/>
    <cellStyle name="Normal 4 7 3 2" xfId="28910" xr:uid="{00000000-0005-0000-0000-000075700000}"/>
    <cellStyle name="Normal 4 7 4" xfId="28911" xr:uid="{00000000-0005-0000-0000-000076700000}"/>
    <cellStyle name="Normal 4 7 4 2" xfId="28912" xr:uid="{00000000-0005-0000-0000-000077700000}"/>
    <cellStyle name="Normal 4 7 5" xfId="28913" xr:uid="{00000000-0005-0000-0000-000078700000}"/>
    <cellStyle name="Normal 4 7 5 2" xfId="28914" xr:uid="{00000000-0005-0000-0000-000079700000}"/>
    <cellStyle name="Normal 4 7 6" xfId="28915" xr:uid="{00000000-0005-0000-0000-00007A700000}"/>
    <cellStyle name="Normal 4 7 6 2" xfId="28916" xr:uid="{00000000-0005-0000-0000-00007B700000}"/>
    <cellStyle name="Normal 4 7 7" xfId="28917" xr:uid="{00000000-0005-0000-0000-00007C700000}"/>
    <cellStyle name="Normal 4 7 7 2" xfId="28918" xr:uid="{00000000-0005-0000-0000-00007D700000}"/>
    <cellStyle name="Normal 4 7 8" xfId="28919" xr:uid="{00000000-0005-0000-0000-00007E700000}"/>
    <cellStyle name="Normal 4 7 8 2" xfId="28920" xr:uid="{00000000-0005-0000-0000-00007F700000}"/>
    <cellStyle name="Normal 4 7 9" xfId="28921" xr:uid="{00000000-0005-0000-0000-000080700000}"/>
    <cellStyle name="Normal 4 7 9 2" xfId="28922" xr:uid="{00000000-0005-0000-0000-000081700000}"/>
    <cellStyle name="Normal 4 8" xfId="28923" xr:uid="{00000000-0005-0000-0000-000082700000}"/>
    <cellStyle name="Normal 4 8 10" xfId="28924" xr:uid="{00000000-0005-0000-0000-000083700000}"/>
    <cellStyle name="Normal 4 8 10 2" xfId="28925" xr:uid="{00000000-0005-0000-0000-000084700000}"/>
    <cellStyle name="Normal 4 8 11" xfId="28926" xr:uid="{00000000-0005-0000-0000-000085700000}"/>
    <cellStyle name="Normal 4 8 2" xfId="28927" xr:uid="{00000000-0005-0000-0000-000086700000}"/>
    <cellStyle name="Normal 4 8 2 2" xfId="28928" xr:uid="{00000000-0005-0000-0000-000087700000}"/>
    <cellStyle name="Normal 4 8 3" xfId="28929" xr:uid="{00000000-0005-0000-0000-000088700000}"/>
    <cellStyle name="Normal 4 8 3 2" xfId="28930" xr:uid="{00000000-0005-0000-0000-000089700000}"/>
    <cellStyle name="Normal 4 8 4" xfId="28931" xr:uid="{00000000-0005-0000-0000-00008A700000}"/>
    <cellStyle name="Normal 4 8 4 2" xfId="28932" xr:uid="{00000000-0005-0000-0000-00008B700000}"/>
    <cellStyle name="Normal 4 8 5" xfId="28933" xr:uid="{00000000-0005-0000-0000-00008C700000}"/>
    <cellStyle name="Normal 4 8 5 2" xfId="28934" xr:uid="{00000000-0005-0000-0000-00008D700000}"/>
    <cellStyle name="Normal 4 8 6" xfId="28935" xr:uid="{00000000-0005-0000-0000-00008E700000}"/>
    <cellStyle name="Normal 4 8 6 2" xfId="28936" xr:uid="{00000000-0005-0000-0000-00008F700000}"/>
    <cellStyle name="Normal 4 8 7" xfId="28937" xr:uid="{00000000-0005-0000-0000-000090700000}"/>
    <cellStyle name="Normal 4 8 7 2" xfId="28938" xr:uid="{00000000-0005-0000-0000-000091700000}"/>
    <cellStyle name="Normal 4 8 8" xfId="28939" xr:uid="{00000000-0005-0000-0000-000092700000}"/>
    <cellStyle name="Normal 4 8 8 2" xfId="28940" xr:uid="{00000000-0005-0000-0000-000093700000}"/>
    <cellStyle name="Normal 4 8 9" xfId="28941" xr:uid="{00000000-0005-0000-0000-000094700000}"/>
    <cellStyle name="Normal 4 8 9 2" xfId="28942" xr:uid="{00000000-0005-0000-0000-000095700000}"/>
    <cellStyle name="Normal 4 9" xfId="28943" xr:uid="{00000000-0005-0000-0000-000096700000}"/>
    <cellStyle name="Normal 4 9 2" xfId="28944" xr:uid="{00000000-0005-0000-0000-000097700000}"/>
    <cellStyle name="Normal 40" xfId="1176" xr:uid="{00000000-0005-0000-0000-000098700000}"/>
    <cellStyle name="Normal 40 10" xfId="28945" xr:uid="{00000000-0005-0000-0000-000099700000}"/>
    <cellStyle name="Normal 40 10 2" xfId="28946" xr:uid="{00000000-0005-0000-0000-00009A700000}"/>
    <cellStyle name="Normal 40 11" xfId="28947" xr:uid="{00000000-0005-0000-0000-00009B700000}"/>
    <cellStyle name="Normal 40 2" xfId="28948" xr:uid="{00000000-0005-0000-0000-00009C700000}"/>
    <cellStyle name="Normal 40 2 2" xfId="28949" xr:uid="{00000000-0005-0000-0000-00009D700000}"/>
    <cellStyle name="Normal 40 3" xfId="28950" xr:uid="{00000000-0005-0000-0000-00009E700000}"/>
    <cellStyle name="Normal 40 3 2" xfId="28951" xr:uid="{00000000-0005-0000-0000-00009F700000}"/>
    <cellStyle name="Normal 40 4" xfId="28952" xr:uid="{00000000-0005-0000-0000-0000A0700000}"/>
    <cellStyle name="Normal 40 4 2" xfId="28953" xr:uid="{00000000-0005-0000-0000-0000A1700000}"/>
    <cellStyle name="Normal 40 5" xfId="28954" xr:uid="{00000000-0005-0000-0000-0000A2700000}"/>
    <cellStyle name="Normal 40 5 2" xfId="28955" xr:uid="{00000000-0005-0000-0000-0000A3700000}"/>
    <cellStyle name="Normal 40 6" xfId="28956" xr:uid="{00000000-0005-0000-0000-0000A4700000}"/>
    <cellStyle name="Normal 40 6 2" xfId="28957" xr:uid="{00000000-0005-0000-0000-0000A5700000}"/>
    <cellStyle name="Normal 40 7" xfId="28958" xr:uid="{00000000-0005-0000-0000-0000A6700000}"/>
    <cellStyle name="Normal 40 7 2" xfId="28959" xr:uid="{00000000-0005-0000-0000-0000A7700000}"/>
    <cellStyle name="Normal 40 8" xfId="28960" xr:uid="{00000000-0005-0000-0000-0000A8700000}"/>
    <cellStyle name="Normal 40 8 2" xfId="28961" xr:uid="{00000000-0005-0000-0000-0000A9700000}"/>
    <cellStyle name="Normal 40 9" xfId="28962" xr:uid="{00000000-0005-0000-0000-0000AA700000}"/>
    <cellStyle name="Normal 40 9 2" xfId="28963" xr:uid="{00000000-0005-0000-0000-0000AB700000}"/>
    <cellStyle name="Normal 41" xfId="1177" xr:uid="{00000000-0005-0000-0000-0000AC700000}"/>
    <cellStyle name="Normal 41 2" xfId="28964" xr:uid="{00000000-0005-0000-0000-0000AD700000}"/>
    <cellStyle name="Normal 42" xfId="1178" xr:uid="{00000000-0005-0000-0000-0000AE700000}"/>
    <cellStyle name="Normal 42 2" xfId="28965" xr:uid="{00000000-0005-0000-0000-0000AF700000}"/>
    <cellStyle name="Normal 43" xfId="28966" xr:uid="{00000000-0005-0000-0000-0000B0700000}"/>
    <cellStyle name="Normal 43 2" xfId="28967" xr:uid="{00000000-0005-0000-0000-0000B1700000}"/>
    <cellStyle name="Normal 44" xfId="28968" xr:uid="{00000000-0005-0000-0000-0000B2700000}"/>
    <cellStyle name="Normal 44 2" xfId="28969" xr:uid="{00000000-0005-0000-0000-0000B3700000}"/>
    <cellStyle name="Normal 45" xfId="28970" xr:uid="{00000000-0005-0000-0000-0000B4700000}"/>
    <cellStyle name="Normal 45 2" xfId="28971" xr:uid="{00000000-0005-0000-0000-0000B5700000}"/>
    <cellStyle name="Normal 46" xfId="28972" xr:uid="{00000000-0005-0000-0000-0000B6700000}"/>
    <cellStyle name="Normal 46 2" xfId="28973" xr:uid="{00000000-0005-0000-0000-0000B7700000}"/>
    <cellStyle name="Normal 47" xfId="1179" xr:uid="{00000000-0005-0000-0000-0000B8700000}"/>
    <cellStyle name="Normal 47 2" xfId="28974" xr:uid="{00000000-0005-0000-0000-0000B9700000}"/>
    <cellStyle name="Normal 48" xfId="28975" xr:uid="{00000000-0005-0000-0000-0000BA700000}"/>
    <cellStyle name="Normal 48 2" xfId="28976" xr:uid="{00000000-0005-0000-0000-0000BB700000}"/>
    <cellStyle name="Normal 49" xfId="28977" xr:uid="{00000000-0005-0000-0000-0000BC700000}"/>
    <cellStyle name="Normal 49 2" xfId="28978" xr:uid="{00000000-0005-0000-0000-0000BD700000}"/>
    <cellStyle name="Normal 5" xfId="890" xr:uid="{00000000-0005-0000-0000-0000BE700000}"/>
    <cellStyle name="Normal 5 10" xfId="28979" xr:uid="{00000000-0005-0000-0000-0000BF700000}"/>
    <cellStyle name="Normal 5 10 10" xfId="28980" xr:uid="{00000000-0005-0000-0000-0000C0700000}"/>
    <cellStyle name="Normal 5 10 10 2" xfId="28981" xr:uid="{00000000-0005-0000-0000-0000C1700000}"/>
    <cellStyle name="Normal 5 10 11" xfId="28982" xr:uid="{00000000-0005-0000-0000-0000C2700000}"/>
    <cellStyle name="Normal 5 10 2" xfId="28983" xr:uid="{00000000-0005-0000-0000-0000C3700000}"/>
    <cellStyle name="Normal 5 10 2 2" xfId="28984" xr:uid="{00000000-0005-0000-0000-0000C4700000}"/>
    <cellStyle name="Normal 5 10 3" xfId="28985" xr:uid="{00000000-0005-0000-0000-0000C5700000}"/>
    <cellStyle name="Normal 5 10 3 2" xfId="28986" xr:uid="{00000000-0005-0000-0000-0000C6700000}"/>
    <cellStyle name="Normal 5 10 4" xfId="28987" xr:uid="{00000000-0005-0000-0000-0000C7700000}"/>
    <cellStyle name="Normal 5 10 4 2" xfId="28988" xr:uid="{00000000-0005-0000-0000-0000C8700000}"/>
    <cellStyle name="Normal 5 10 5" xfId="28989" xr:uid="{00000000-0005-0000-0000-0000C9700000}"/>
    <cellStyle name="Normal 5 10 5 2" xfId="28990" xr:uid="{00000000-0005-0000-0000-0000CA700000}"/>
    <cellStyle name="Normal 5 10 6" xfId="28991" xr:uid="{00000000-0005-0000-0000-0000CB700000}"/>
    <cellStyle name="Normal 5 10 6 2" xfId="28992" xr:uid="{00000000-0005-0000-0000-0000CC700000}"/>
    <cellStyle name="Normal 5 10 7" xfId="28993" xr:uid="{00000000-0005-0000-0000-0000CD700000}"/>
    <cellStyle name="Normal 5 10 7 2" xfId="28994" xr:uid="{00000000-0005-0000-0000-0000CE700000}"/>
    <cellStyle name="Normal 5 10 8" xfId="28995" xr:uid="{00000000-0005-0000-0000-0000CF700000}"/>
    <cellStyle name="Normal 5 10 8 2" xfId="28996" xr:uid="{00000000-0005-0000-0000-0000D0700000}"/>
    <cellStyle name="Normal 5 10 9" xfId="28997" xr:uid="{00000000-0005-0000-0000-0000D1700000}"/>
    <cellStyle name="Normal 5 10 9 2" xfId="28998" xr:uid="{00000000-0005-0000-0000-0000D2700000}"/>
    <cellStyle name="Normal 5 11" xfId="28999" xr:uid="{00000000-0005-0000-0000-0000D3700000}"/>
    <cellStyle name="Normal 5 11 2" xfId="29000" xr:uid="{00000000-0005-0000-0000-0000D4700000}"/>
    <cellStyle name="Normal 5 12" xfId="29001" xr:uid="{00000000-0005-0000-0000-0000D5700000}"/>
    <cellStyle name="Normal 5 12 2" xfId="29002" xr:uid="{00000000-0005-0000-0000-0000D6700000}"/>
    <cellStyle name="Normal 5 13" xfId="29003" xr:uid="{00000000-0005-0000-0000-0000D7700000}"/>
    <cellStyle name="Normal 5 13 2" xfId="29004" xr:uid="{00000000-0005-0000-0000-0000D8700000}"/>
    <cellStyle name="Normal 5 14" xfId="29005" xr:uid="{00000000-0005-0000-0000-0000D9700000}"/>
    <cellStyle name="Normal 5 14 2" xfId="29006" xr:uid="{00000000-0005-0000-0000-0000DA700000}"/>
    <cellStyle name="Normal 5 15" xfId="29007" xr:uid="{00000000-0005-0000-0000-0000DB700000}"/>
    <cellStyle name="Normal 5 15 2" xfId="29008" xr:uid="{00000000-0005-0000-0000-0000DC700000}"/>
    <cellStyle name="Normal 5 16" xfId="29009" xr:uid="{00000000-0005-0000-0000-0000DD700000}"/>
    <cellStyle name="Normal 5 16 2" xfId="29010" xr:uid="{00000000-0005-0000-0000-0000DE700000}"/>
    <cellStyle name="Normal 5 17" xfId="29011" xr:uid="{00000000-0005-0000-0000-0000DF700000}"/>
    <cellStyle name="Normal 5 17 2" xfId="29012" xr:uid="{00000000-0005-0000-0000-0000E0700000}"/>
    <cellStyle name="Normal 5 18" xfId="29013" xr:uid="{00000000-0005-0000-0000-0000E1700000}"/>
    <cellStyle name="Normal 5 18 2" xfId="29014" xr:uid="{00000000-0005-0000-0000-0000E2700000}"/>
    <cellStyle name="Normal 5 19" xfId="29015" xr:uid="{00000000-0005-0000-0000-0000E3700000}"/>
    <cellStyle name="Normal 5 19 2" xfId="29016" xr:uid="{00000000-0005-0000-0000-0000E4700000}"/>
    <cellStyle name="Normal 5 2" xfId="891" xr:uid="{00000000-0005-0000-0000-0000E5700000}"/>
    <cellStyle name="Normal 5 2 10" xfId="29017" xr:uid="{00000000-0005-0000-0000-0000E6700000}"/>
    <cellStyle name="Normal 5 2 10 2" xfId="29018" xr:uid="{00000000-0005-0000-0000-0000E7700000}"/>
    <cellStyle name="Normal 5 2 11" xfId="29019" xr:uid="{00000000-0005-0000-0000-0000E8700000}"/>
    <cellStyle name="Normal 5 2 11 2" xfId="29020" xr:uid="{00000000-0005-0000-0000-0000E9700000}"/>
    <cellStyle name="Normal 5 2 12" xfId="29021" xr:uid="{00000000-0005-0000-0000-0000EA700000}"/>
    <cellStyle name="Normal 5 2 12 2" xfId="29022" xr:uid="{00000000-0005-0000-0000-0000EB700000}"/>
    <cellStyle name="Normal 5 2 13" xfId="29023" xr:uid="{00000000-0005-0000-0000-0000EC700000}"/>
    <cellStyle name="Normal 5 2 13 2" xfId="29024" xr:uid="{00000000-0005-0000-0000-0000ED700000}"/>
    <cellStyle name="Normal 5 2 14" xfId="29025" xr:uid="{00000000-0005-0000-0000-0000EE700000}"/>
    <cellStyle name="Normal 5 2 14 2" xfId="29026" xr:uid="{00000000-0005-0000-0000-0000EF700000}"/>
    <cellStyle name="Normal 5 2 15" xfId="29027" xr:uid="{00000000-0005-0000-0000-0000F0700000}"/>
    <cellStyle name="Normal 5 2 15 2" xfId="29028" xr:uid="{00000000-0005-0000-0000-0000F1700000}"/>
    <cellStyle name="Normal 5 2 16" xfId="29029" xr:uid="{00000000-0005-0000-0000-0000F2700000}"/>
    <cellStyle name="Normal 5 2 16 2" xfId="29030" xr:uid="{00000000-0005-0000-0000-0000F3700000}"/>
    <cellStyle name="Normal 5 2 17" xfId="29031" xr:uid="{00000000-0005-0000-0000-0000F4700000}"/>
    <cellStyle name="Normal 5 2 17 2" xfId="29032" xr:uid="{00000000-0005-0000-0000-0000F5700000}"/>
    <cellStyle name="Normal 5 2 18" xfId="29033" xr:uid="{00000000-0005-0000-0000-0000F6700000}"/>
    <cellStyle name="Normal 5 2 19" xfId="29034" xr:uid="{00000000-0005-0000-0000-0000F7700000}"/>
    <cellStyle name="Normal 5 2 2" xfId="892" xr:uid="{00000000-0005-0000-0000-0000F8700000}"/>
    <cellStyle name="Normal 5 2 2 10" xfId="29036" xr:uid="{00000000-0005-0000-0000-0000F9700000}"/>
    <cellStyle name="Normal 5 2 2 10 2" xfId="29037" xr:uid="{00000000-0005-0000-0000-0000FA700000}"/>
    <cellStyle name="Normal 5 2 2 11" xfId="29038" xr:uid="{00000000-0005-0000-0000-0000FB700000}"/>
    <cellStyle name="Normal 5 2 2 11 2" xfId="29039" xr:uid="{00000000-0005-0000-0000-0000FC700000}"/>
    <cellStyle name="Normal 5 2 2 12" xfId="29040" xr:uid="{00000000-0005-0000-0000-0000FD700000}"/>
    <cellStyle name="Normal 5 2 2 12 2" xfId="29041" xr:uid="{00000000-0005-0000-0000-0000FE700000}"/>
    <cellStyle name="Normal 5 2 2 13" xfId="29042" xr:uid="{00000000-0005-0000-0000-0000FF700000}"/>
    <cellStyle name="Normal 5 2 2 14" xfId="29035" xr:uid="{00000000-0005-0000-0000-000000710000}"/>
    <cellStyle name="Normal 5 2 2 2" xfId="29043" xr:uid="{00000000-0005-0000-0000-000001710000}"/>
    <cellStyle name="Normal 5 2 2 2 10" xfId="29044" xr:uid="{00000000-0005-0000-0000-000002710000}"/>
    <cellStyle name="Normal 5 2 2 2 10 2" xfId="29045" xr:uid="{00000000-0005-0000-0000-000003710000}"/>
    <cellStyle name="Normal 5 2 2 2 11" xfId="29046" xr:uid="{00000000-0005-0000-0000-000004710000}"/>
    <cellStyle name="Normal 5 2 2 2 11 2" xfId="29047" xr:uid="{00000000-0005-0000-0000-000005710000}"/>
    <cellStyle name="Normal 5 2 2 2 12" xfId="29048" xr:uid="{00000000-0005-0000-0000-000006710000}"/>
    <cellStyle name="Normal 5 2 2 2 2" xfId="29049" xr:uid="{00000000-0005-0000-0000-000007710000}"/>
    <cellStyle name="Normal 5 2 2 2 2 10" xfId="29050" xr:uid="{00000000-0005-0000-0000-000008710000}"/>
    <cellStyle name="Normal 5 2 2 2 2 10 2" xfId="29051" xr:uid="{00000000-0005-0000-0000-000009710000}"/>
    <cellStyle name="Normal 5 2 2 2 2 11" xfId="29052" xr:uid="{00000000-0005-0000-0000-00000A710000}"/>
    <cellStyle name="Normal 5 2 2 2 2 2" xfId="29053" xr:uid="{00000000-0005-0000-0000-00000B710000}"/>
    <cellStyle name="Normal 5 2 2 2 2 2 2" xfId="29054" xr:uid="{00000000-0005-0000-0000-00000C710000}"/>
    <cellStyle name="Normal 5 2 2 2 2 3" xfId="29055" xr:uid="{00000000-0005-0000-0000-00000D710000}"/>
    <cellStyle name="Normal 5 2 2 2 2 3 2" xfId="29056" xr:uid="{00000000-0005-0000-0000-00000E710000}"/>
    <cellStyle name="Normal 5 2 2 2 2 4" xfId="29057" xr:uid="{00000000-0005-0000-0000-00000F710000}"/>
    <cellStyle name="Normal 5 2 2 2 2 4 2" xfId="29058" xr:uid="{00000000-0005-0000-0000-000010710000}"/>
    <cellStyle name="Normal 5 2 2 2 2 5" xfId="29059" xr:uid="{00000000-0005-0000-0000-000011710000}"/>
    <cellStyle name="Normal 5 2 2 2 2 5 2" xfId="29060" xr:uid="{00000000-0005-0000-0000-000012710000}"/>
    <cellStyle name="Normal 5 2 2 2 2 6" xfId="29061" xr:uid="{00000000-0005-0000-0000-000013710000}"/>
    <cellStyle name="Normal 5 2 2 2 2 6 2" xfId="29062" xr:uid="{00000000-0005-0000-0000-000014710000}"/>
    <cellStyle name="Normal 5 2 2 2 2 7" xfId="29063" xr:uid="{00000000-0005-0000-0000-000015710000}"/>
    <cellStyle name="Normal 5 2 2 2 2 7 2" xfId="29064" xr:uid="{00000000-0005-0000-0000-000016710000}"/>
    <cellStyle name="Normal 5 2 2 2 2 8" xfId="29065" xr:uid="{00000000-0005-0000-0000-000017710000}"/>
    <cellStyle name="Normal 5 2 2 2 2 8 2" xfId="29066" xr:uid="{00000000-0005-0000-0000-000018710000}"/>
    <cellStyle name="Normal 5 2 2 2 2 9" xfId="29067" xr:uid="{00000000-0005-0000-0000-000019710000}"/>
    <cellStyle name="Normal 5 2 2 2 2 9 2" xfId="29068" xr:uid="{00000000-0005-0000-0000-00001A710000}"/>
    <cellStyle name="Normal 5 2 2 2 3" xfId="29069" xr:uid="{00000000-0005-0000-0000-00001B710000}"/>
    <cellStyle name="Normal 5 2 2 2 3 2" xfId="29070" xr:uid="{00000000-0005-0000-0000-00001C710000}"/>
    <cellStyle name="Normal 5 2 2 2 4" xfId="29071" xr:uid="{00000000-0005-0000-0000-00001D710000}"/>
    <cellStyle name="Normal 5 2 2 2 4 2" xfId="29072" xr:uid="{00000000-0005-0000-0000-00001E710000}"/>
    <cellStyle name="Normal 5 2 2 2 5" xfId="29073" xr:uid="{00000000-0005-0000-0000-00001F710000}"/>
    <cellStyle name="Normal 5 2 2 2 5 2" xfId="29074" xr:uid="{00000000-0005-0000-0000-000020710000}"/>
    <cellStyle name="Normal 5 2 2 2 6" xfId="29075" xr:uid="{00000000-0005-0000-0000-000021710000}"/>
    <cellStyle name="Normal 5 2 2 2 6 2" xfId="29076" xr:uid="{00000000-0005-0000-0000-000022710000}"/>
    <cellStyle name="Normal 5 2 2 2 7" xfId="29077" xr:uid="{00000000-0005-0000-0000-000023710000}"/>
    <cellStyle name="Normal 5 2 2 2 7 2" xfId="29078" xr:uid="{00000000-0005-0000-0000-000024710000}"/>
    <cellStyle name="Normal 5 2 2 2 8" xfId="29079" xr:uid="{00000000-0005-0000-0000-000025710000}"/>
    <cellStyle name="Normal 5 2 2 2 8 2" xfId="29080" xr:uid="{00000000-0005-0000-0000-000026710000}"/>
    <cellStyle name="Normal 5 2 2 2 9" xfId="29081" xr:uid="{00000000-0005-0000-0000-000027710000}"/>
    <cellStyle name="Normal 5 2 2 2 9 2" xfId="29082" xr:uid="{00000000-0005-0000-0000-000028710000}"/>
    <cellStyle name="Normal 5 2 2 3" xfId="29083" xr:uid="{00000000-0005-0000-0000-000029710000}"/>
    <cellStyle name="Normal 5 2 2 3 10" xfId="29084" xr:uid="{00000000-0005-0000-0000-00002A710000}"/>
    <cellStyle name="Normal 5 2 2 3 10 2" xfId="29085" xr:uid="{00000000-0005-0000-0000-00002B710000}"/>
    <cellStyle name="Normal 5 2 2 3 11" xfId="29086" xr:uid="{00000000-0005-0000-0000-00002C710000}"/>
    <cellStyle name="Normal 5 2 2 3 2" xfId="29087" xr:uid="{00000000-0005-0000-0000-00002D710000}"/>
    <cellStyle name="Normal 5 2 2 3 2 2" xfId="29088" xr:uid="{00000000-0005-0000-0000-00002E710000}"/>
    <cellStyle name="Normal 5 2 2 3 3" xfId="29089" xr:uid="{00000000-0005-0000-0000-00002F710000}"/>
    <cellStyle name="Normal 5 2 2 3 3 2" xfId="29090" xr:uid="{00000000-0005-0000-0000-000030710000}"/>
    <cellStyle name="Normal 5 2 2 3 4" xfId="29091" xr:uid="{00000000-0005-0000-0000-000031710000}"/>
    <cellStyle name="Normal 5 2 2 3 4 2" xfId="29092" xr:uid="{00000000-0005-0000-0000-000032710000}"/>
    <cellStyle name="Normal 5 2 2 3 5" xfId="29093" xr:uid="{00000000-0005-0000-0000-000033710000}"/>
    <cellStyle name="Normal 5 2 2 3 5 2" xfId="29094" xr:uid="{00000000-0005-0000-0000-000034710000}"/>
    <cellStyle name="Normal 5 2 2 3 6" xfId="29095" xr:uid="{00000000-0005-0000-0000-000035710000}"/>
    <cellStyle name="Normal 5 2 2 3 6 2" xfId="29096" xr:uid="{00000000-0005-0000-0000-000036710000}"/>
    <cellStyle name="Normal 5 2 2 3 7" xfId="29097" xr:uid="{00000000-0005-0000-0000-000037710000}"/>
    <cellStyle name="Normal 5 2 2 3 7 2" xfId="29098" xr:uid="{00000000-0005-0000-0000-000038710000}"/>
    <cellStyle name="Normal 5 2 2 3 8" xfId="29099" xr:uid="{00000000-0005-0000-0000-000039710000}"/>
    <cellStyle name="Normal 5 2 2 3 8 2" xfId="29100" xr:uid="{00000000-0005-0000-0000-00003A710000}"/>
    <cellStyle name="Normal 5 2 2 3 9" xfId="29101" xr:uid="{00000000-0005-0000-0000-00003B710000}"/>
    <cellStyle name="Normal 5 2 2 3 9 2" xfId="29102" xr:uid="{00000000-0005-0000-0000-00003C710000}"/>
    <cellStyle name="Normal 5 2 2 4" xfId="29103" xr:uid="{00000000-0005-0000-0000-00003D710000}"/>
    <cellStyle name="Normal 5 2 2 4 2" xfId="29104" xr:uid="{00000000-0005-0000-0000-00003E710000}"/>
    <cellStyle name="Normal 5 2 2 5" xfId="29105" xr:uid="{00000000-0005-0000-0000-00003F710000}"/>
    <cellStyle name="Normal 5 2 2 5 2" xfId="29106" xr:uid="{00000000-0005-0000-0000-000040710000}"/>
    <cellStyle name="Normal 5 2 2 6" xfId="29107" xr:uid="{00000000-0005-0000-0000-000041710000}"/>
    <cellStyle name="Normal 5 2 2 6 2" xfId="29108" xr:uid="{00000000-0005-0000-0000-000042710000}"/>
    <cellStyle name="Normal 5 2 2 7" xfId="29109" xr:uid="{00000000-0005-0000-0000-000043710000}"/>
    <cellStyle name="Normal 5 2 2 7 2" xfId="29110" xr:uid="{00000000-0005-0000-0000-000044710000}"/>
    <cellStyle name="Normal 5 2 2 8" xfId="29111" xr:uid="{00000000-0005-0000-0000-000045710000}"/>
    <cellStyle name="Normal 5 2 2 8 2" xfId="29112" xr:uid="{00000000-0005-0000-0000-000046710000}"/>
    <cellStyle name="Normal 5 2 2 9" xfId="29113" xr:uid="{00000000-0005-0000-0000-000047710000}"/>
    <cellStyle name="Normal 5 2 2 9 2" xfId="29114" xr:uid="{00000000-0005-0000-0000-000048710000}"/>
    <cellStyle name="Normal 5 2 20" xfId="29115" xr:uid="{00000000-0005-0000-0000-000049710000}"/>
    <cellStyle name="Normal 5 2 21" xfId="1115" xr:uid="{00000000-0005-0000-0000-00004A710000}"/>
    <cellStyle name="Normal 5 2 3" xfId="29116" xr:uid="{00000000-0005-0000-0000-00004B710000}"/>
    <cellStyle name="Normal 5 2 3 10" xfId="29117" xr:uid="{00000000-0005-0000-0000-00004C710000}"/>
    <cellStyle name="Normal 5 2 3 10 2" xfId="29118" xr:uid="{00000000-0005-0000-0000-00004D710000}"/>
    <cellStyle name="Normal 5 2 3 11" xfId="29119" xr:uid="{00000000-0005-0000-0000-00004E710000}"/>
    <cellStyle name="Normal 5 2 3 11 2" xfId="29120" xr:uid="{00000000-0005-0000-0000-00004F710000}"/>
    <cellStyle name="Normal 5 2 3 12" xfId="29121" xr:uid="{00000000-0005-0000-0000-000050710000}"/>
    <cellStyle name="Normal 5 2 3 12 2" xfId="29122" xr:uid="{00000000-0005-0000-0000-000051710000}"/>
    <cellStyle name="Normal 5 2 3 13" xfId="29123" xr:uid="{00000000-0005-0000-0000-000052710000}"/>
    <cellStyle name="Normal 5 2 3 2" xfId="29124" xr:uid="{00000000-0005-0000-0000-000053710000}"/>
    <cellStyle name="Normal 5 2 3 2 10" xfId="29125" xr:uid="{00000000-0005-0000-0000-000054710000}"/>
    <cellStyle name="Normal 5 2 3 2 10 2" xfId="29126" xr:uid="{00000000-0005-0000-0000-000055710000}"/>
    <cellStyle name="Normal 5 2 3 2 11" xfId="29127" xr:uid="{00000000-0005-0000-0000-000056710000}"/>
    <cellStyle name="Normal 5 2 3 2 11 2" xfId="29128" xr:uid="{00000000-0005-0000-0000-000057710000}"/>
    <cellStyle name="Normal 5 2 3 2 12" xfId="29129" xr:uid="{00000000-0005-0000-0000-000058710000}"/>
    <cellStyle name="Normal 5 2 3 2 2" xfId="29130" xr:uid="{00000000-0005-0000-0000-000059710000}"/>
    <cellStyle name="Normal 5 2 3 2 2 10" xfId="29131" xr:uid="{00000000-0005-0000-0000-00005A710000}"/>
    <cellStyle name="Normal 5 2 3 2 2 10 2" xfId="29132" xr:uid="{00000000-0005-0000-0000-00005B710000}"/>
    <cellStyle name="Normal 5 2 3 2 2 11" xfId="29133" xr:uid="{00000000-0005-0000-0000-00005C710000}"/>
    <cellStyle name="Normal 5 2 3 2 2 2" xfId="29134" xr:uid="{00000000-0005-0000-0000-00005D710000}"/>
    <cellStyle name="Normal 5 2 3 2 2 2 2" xfId="29135" xr:uid="{00000000-0005-0000-0000-00005E710000}"/>
    <cellStyle name="Normal 5 2 3 2 2 3" xfId="29136" xr:uid="{00000000-0005-0000-0000-00005F710000}"/>
    <cellStyle name="Normal 5 2 3 2 2 3 2" xfId="29137" xr:uid="{00000000-0005-0000-0000-000060710000}"/>
    <cellStyle name="Normal 5 2 3 2 2 4" xfId="29138" xr:uid="{00000000-0005-0000-0000-000061710000}"/>
    <cellStyle name="Normal 5 2 3 2 2 4 2" xfId="29139" xr:uid="{00000000-0005-0000-0000-000062710000}"/>
    <cellStyle name="Normal 5 2 3 2 2 5" xfId="29140" xr:uid="{00000000-0005-0000-0000-000063710000}"/>
    <cellStyle name="Normal 5 2 3 2 2 5 2" xfId="29141" xr:uid="{00000000-0005-0000-0000-000064710000}"/>
    <cellStyle name="Normal 5 2 3 2 2 6" xfId="29142" xr:uid="{00000000-0005-0000-0000-000065710000}"/>
    <cellStyle name="Normal 5 2 3 2 2 6 2" xfId="29143" xr:uid="{00000000-0005-0000-0000-000066710000}"/>
    <cellStyle name="Normal 5 2 3 2 2 7" xfId="29144" xr:uid="{00000000-0005-0000-0000-000067710000}"/>
    <cellStyle name="Normal 5 2 3 2 2 7 2" xfId="29145" xr:uid="{00000000-0005-0000-0000-000068710000}"/>
    <cellStyle name="Normal 5 2 3 2 2 8" xfId="29146" xr:uid="{00000000-0005-0000-0000-000069710000}"/>
    <cellStyle name="Normal 5 2 3 2 2 8 2" xfId="29147" xr:uid="{00000000-0005-0000-0000-00006A710000}"/>
    <cellStyle name="Normal 5 2 3 2 2 9" xfId="29148" xr:uid="{00000000-0005-0000-0000-00006B710000}"/>
    <cellStyle name="Normal 5 2 3 2 2 9 2" xfId="29149" xr:uid="{00000000-0005-0000-0000-00006C710000}"/>
    <cellStyle name="Normal 5 2 3 2 3" xfId="29150" xr:uid="{00000000-0005-0000-0000-00006D710000}"/>
    <cellStyle name="Normal 5 2 3 2 3 2" xfId="29151" xr:uid="{00000000-0005-0000-0000-00006E710000}"/>
    <cellStyle name="Normal 5 2 3 2 4" xfId="29152" xr:uid="{00000000-0005-0000-0000-00006F710000}"/>
    <cellStyle name="Normal 5 2 3 2 4 2" xfId="29153" xr:uid="{00000000-0005-0000-0000-000070710000}"/>
    <cellStyle name="Normal 5 2 3 2 5" xfId="29154" xr:uid="{00000000-0005-0000-0000-000071710000}"/>
    <cellStyle name="Normal 5 2 3 2 5 2" xfId="29155" xr:uid="{00000000-0005-0000-0000-000072710000}"/>
    <cellStyle name="Normal 5 2 3 2 6" xfId="29156" xr:uid="{00000000-0005-0000-0000-000073710000}"/>
    <cellStyle name="Normal 5 2 3 2 6 2" xfId="29157" xr:uid="{00000000-0005-0000-0000-000074710000}"/>
    <cellStyle name="Normal 5 2 3 2 7" xfId="29158" xr:uid="{00000000-0005-0000-0000-000075710000}"/>
    <cellStyle name="Normal 5 2 3 2 7 2" xfId="29159" xr:uid="{00000000-0005-0000-0000-000076710000}"/>
    <cellStyle name="Normal 5 2 3 2 8" xfId="29160" xr:uid="{00000000-0005-0000-0000-000077710000}"/>
    <cellStyle name="Normal 5 2 3 2 8 2" xfId="29161" xr:uid="{00000000-0005-0000-0000-000078710000}"/>
    <cellStyle name="Normal 5 2 3 2 9" xfId="29162" xr:uid="{00000000-0005-0000-0000-000079710000}"/>
    <cellStyle name="Normal 5 2 3 2 9 2" xfId="29163" xr:uid="{00000000-0005-0000-0000-00007A710000}"/>
    <cellStyle name="Normal 5 2 3 3" xfId="29164" xr:uid="{00000000-0005-0000-0000-00007B710000}"/>
    <cellStyle name="Normal 5 2 3 3 10" xfId="29165" xr:uid="{00000000-0005-0000-0000-00007C710000}"/>
    <cellStyle name="Normal 5 2 3 3 10 2" xfId="29166" xr:uid="{00000000-0005-0000-0000-00007D710000}"/>
    <cellStyle name="Normal 5 2 3 3 11" xfId="29167" xr:uid="{00000000-0005-0000-0000-00007E710000}"/>
    <cellStyle name="Normal 5 2 3 3 2" xfId="29168" xr:uid="{00000000-0005-0000-0000-00007F710000}"/>
    <cellStyle name="Normal 5 2 3 3 2 2" xfId="29169" xr:uid="{00000000-0005-0000-0000-000080710000}"/>
    <cellStyle name="Normal 5 2 3 3 3" xfId="29170" xr:uid="{00000000-0005-0000-0000-000081710000}"/>
    <cellStyle name="Normal 5 2 3 3 3 2" xfId="29171" xr:uid="{00000000-0005-0000-0000-000082710000}"/>
    <cellStyle name="Normal 5 2 3 3 4" xfId="29172" xr:uid="{00000000-0005-0000-0000-000083710000}"/>
    <cellStyle name="Normal 5 2 3 3 4 2" xfId="29173" xr:uid="{00000000-0005-0000-0000-000084710000}"/>
    <cellStyle name="Normal 5 2 3 3 5" xfId="29174" xr:uid="{00000000-0005-0000-0000-000085710000}"/>
    <cellStyle name="Normal 5 2 3 3 5 2" xfId="29175" xr:uid="{00000000-0005-0000-0000-000086710000}"/>
    <cellStyle name="Normal 5 2 3 3 6" xfId="29176" xr:uid="{00000000-0005-0000-0000-000087710000}"/>
    <cellStyle name="Normal 5 2 3 3 6 2" xfId="29177" xr:uid="{00000000-0005-0000-0000-000088710000}"/>
    <cellStyle name="Normal 5 2 3 3 7" xfId="29178" xr:uid="{00000000-0005-0000-0000-000089710000}"/>
    <cellStyle name="Normal 5 2 3 3 7 2" xfId="29179" xr:uid="{00000000-0005-0000-0000-00008A710000}"/>
    <cellStyle name="Normal 5 2 3 3 8" xfId="29180" xr:uid="{00000000-0005-0000-0000-00008B710000}"/>
    <cellStyle name="Normal 5 2 3 3 8 2" xfId="29181" xr:uid="{00000000-0005-0000-0000-00008C710000}"/>
    <cellStyle name="Normal 5 2 3 3 9" xfId="29182" xr:uid="{00000000-0005-0000-0000-00008D710000}"/>
    <cellStyle name="Normal 5 2 3 3 9 2" xfId="29183" xr:uid="{00000000-0005-0000-0000-00008E710000}"/>
    <cellStyle name="Normal 5 2 3 4" xfId="29184" xr:uid="{00000000-0005-0000-0000-00008F710000}"/>
    <cellStyle name="Normal 5 2 3 4 2" xfId="29185" xr:uid="{00000000-0005-0000-0000-000090710000}"/>
    <cellStyle name="Normal 5 2 3 5" xfId="29186" xr:uid="{00000000-0005-0000-0000-000091710000}"/>
    <cellStyle name="Normal 5 2 3 5 2" xfId="29187" xr:uid="{00000000-0005-0000-0000-000092710000}"/>
    <cellStyle name="Normal 5 2 3 6" xfId="29188" xr:uid="{00000000-0005-0000-0000-000093710000}"/>
    <cellStyle name="Normal 5 2 3 6 2" xfId="29189" xr:uid="{00000000-0005-0000-0000-000094710000}"/>
    <cellStyle name="Normal 5 2 3 7" xfId="29190" xr:uid="{00000000-0005-0000-0000-000095710000}"/>
    <cellStyle name="Normal 5 2 3 7 2" xfId="29191" xr:uid="{00000000-0005-0000-0000-000096710000}"/>
    <cellStyle name="Normal 5 2 3 8" xfId="29192" xr:uid="{00000000-0005-0000-0000-000097710000}"/>
    <cellStyle name="Normal 5 2 3 8 2" xfId="29193" xr:uid="{00000000-0005-0000-0000-000098710000}"/>
    <cellStyle name="Normal 5 2 3 9" xfId="29194" xr:uid="{00000000-0005-0000-0000-000099710000}"/>
    <cellStyle name="Normal 5 2 3 9 2" xfId="29195" xr:uid="{00000000-0005-0000-0000-00009A710000}"/>
    <cellStyle name="Normal 5 2 4" xfId="29196" xr:uid="{00000000-0005-0000-0000-00009B710000}"/>
    <cellStyle name="Normal 5 2 4 10" xfId="29197" xr:uid="{00000000-0005-0000-0000-00009C710000}"/>
    <cellStyle name="Normal 5 2 4 10 2" xfId="29198" xr:uid="{00000000-0005-0000-0000-00009D710000}"/>
    <cellStyle name="Normal 5 2 4 11" xfId="29199" xr:uid="{00000000-0005-0000-0000-00009E710000}"/>
    <cellStyle name="Normal 5 2 4 11 2" xfId="29200" xr:uid="{00000000-0005-0000-0000-00009F710000}"/>
    <cellStyle name="Normal 5 2 4 12" xfId="29201" xr:uid="{00000000-0005-0000-0000-0000A0710000}"/>
    <cellStyle name="Normal 5 2 4 12 2" xfId="29202" xr:uid="{00000000-0005-0000-0000-0000A1710000}"/>
    <cellStyle name="Normal 5 2 4 13" xfId="29203" xr:uid="{00000000-0005-0000-0000-0000A2710000}"/>
    <cellStyle name="Normal 5 2 4 2" xfId="29204" xr:uid="{00000000-0005-0000-0000-0000A3710000}"/>
    <cellStyle name="Normal 5 2 4 2 10" xfId="29205" xr:uid="{00000000-0005-0000-0000-0000A4710000}"/>
    <cellStyle name="Normal 5 2 4 2 10 2" xfId="29206" xr:uid="{00000000-0005-0000-0000-0000A5710000}"/>
    <cellStyle name="Normal 5 2 4 2 11" xfId="29207" xr:uid="{00000000-0005-0000-0000-0000A6710000}"/>
    <cellStyle name="Normal 5 2 4 2 11 2" xfId="29208" xr:uid="{00000000-0005-0000-0000-0000A7710000}"/>
    <cellStyle name="Normal 5 2 4 2 12" xfId="29209" xr:uid="{00000000-0005-0000-0000-0000A8710000}"/>
    <cellStyle name="Normal 5 2 4 2 2" xfId="29210" xr:uid="{00000000-0005-0000-0000-0000A9710000}"/>
    <cellStyle name="Normal 5 2 4 2 2 10" xfId="29211" xr:uid="{00000000-0005-0000-0000-0000AA710000}"/>
    <cellStyle name="Normal 5 2 4 2 2 10 2" xfId="29212" xr:uid="{00000000-0005-0000-0000-0000AB710000}"/>
    <cellStyle name="Normal 5 2 4 2 2 11" xfId="29213" xr:uid="{00000000-0005-0000-0000-0000AC710000}"/>
    <cellStyle name="Normal 5 2 4 2 2 2" xfId="29214" xr:uid="{00000000-0005-0000-0000-0000AD710000}"/>
    <cellStyle name="Normal 5 2 4 2 2 2 2" xfId="29215" xr:uid="{00000000-0005-0000-0000-0000AE710000}"/>
    <cellStyle name="Normal 5 2 4 2 2 3" xfId="29216" xr:uid="{00000000-0005-0000-0000-0000AF710000}"/>
    <cellStyle name="Normal 5 2 4 2 2 3 2" xfId="29217" xr:uid="{00000000-0005-0000-0000-0000B0710000}"/>
    <cellStyle name="Normal 5 2 4 2 2 4" xfId="29218" xr:uid="{00000000-0005-0000-0000-0000B1710000}"/>
    <cellStyle name="Normal 5 2 4 2 2 4 2" xfId="29219" xr:uid="{00000000-0005-0000-0000-0000B2710000}"/>
    <cellStyle name="Normal 5 2 4 2 2 5" xfId="29220" xr:uid="{00000000-0005-0000-0000-0000B3710000}"/>
    <cellStyle name="Normal 5 2 4 2 2 5 2" xfId="29221" xr:uid="{00000000-0005-0000-0000-0000B4710000}"/>
    <cellStyle name="Normal 5 2 4 2 2 6" xfId="29222" xr:uid="{00000000-0005-0000-0000-0000B5710000}"/>
    <cellStyle name="Normal 5 2 4 2 2 6 2" xfId="29223" xr:uid="{00000000-0005-0000-0000-0000B6710000}"/>
    <cellStyle name="Normal 5 2 4 2 2 7" xfId="29224" xr:uid="{00000000-0005-0000-0000-0000B7710000}"/>
    <cellStyle name="Normal 5 2 4 2 2 7 2" xfId="29225" xr:uid="{00000000-0005-0000-0000-0000B8710000}"/>
    <cellStyle name="Normal 5 2 4 2 2 8" xfId="29226" xr:uid="{00000000-0005-0000-0000-0000B9710000}"/>
    <cellStyle name="Normal 5 2 4 2 2 8 2" xfId="29227" xr:uid="{00000000-0005-0000-0000-0000BA710000}"/>
    <cellStyle name="Normal 5 2 4 2 2 9" xfId="29228" xr:uid="{00000000-0005-0000-0000-0000BB710000}"/>
    <cellStyle name="Normal 5 2 4 2 2 9 2" xfId="29229" xr:uid="{00000000-0005-0000-0000-0000BC710000}"/>
    <cellStyle name="Normal 5 2 4 2 3" xfId="29230" xr:uid="{00000000-0005-0000-0000-0000BD710000}"/>
    <cellStyle name="Normal 5 2 4 2 3 2" xfId="29231" xr:uid="{00000000-0005-0000-0000-0000BE710000}"/>
    <cellStyle name="Normal 5 2 4 2 4" xfId="29232" xr:uid="{00000000-0005-0000-0000-0000BF710000}"/>
    <cellStyle name="Normal 5 2 4 2 4 2" xfId="29233" xr:uid="{00000000-0005-0000-0000-0000C0710000}"/>
    <cellStyle name="Normal 5 2 4 2 5" xfId="29234" xr:uid="{00000000-0005-0000-0000-0000C1710000}"/>
    <cellStyle name="Normal 5 2 4 2 5 2" xfId="29235" xr:uid="{00000000-0005-0000-0000-0000C2710000}"/>
    <cellStyle name="Normal 5 2 4 2 6" xfId="29236" xr:uid="{00000000-0005-0000-0000-0000C3710000}"/>
    <cellStyle name="Normal 5 2 4 2 6 2" xfId="29237" xr:uid="{00000000-0005-0000-0000-0000C4710000}"/>
    <cellStyle name="Normal 5 2 4 2 7" xfId="29238" xr:uid="{00000000-0005-0000-0000-0000C5710000}"/>
    <cellStyle name="Normal 5 2 4 2 7 2" xfId="29239" xr:uid="{00000000-0005-0000-0000-0000C6710000}"/>
    <cellStyle name="Normal 5 2 4 2 8" xfId="29240" xr:uid="{00000000-0005-0000-0000-0000C7710000}"/>
    <cellStyle name="Normal 5 2 4 2 8 2" xfId="29241" xr:uid="{00000000-0005-0000-0000-0000C8710000}"/>
    <cellStyle name="Normal 5 2 4 2 9" xfId="29242" xr:uid="{00000000-0005-0000-0000-0000C9710000}"/>
    <cellStyle name="Normal 5 2 4 2 9 2" xfId="29243" xr:uid="{00000000-0005-0000-0000-0000CA710000}"/>
    <cellStyle name="Normal 5 2 4 3" xfId="29244" xr:uid="{00000000-0005-0000-0000-0000CB710000}"/>
    <cellStyle name="Normal 5 2 4 3 10" xfId="29245" xr:uid="{00000000-0005-0000-0000-0000CC710000}"/>
    <cellStyle name="Normal 5 2 4 3 10 2" xfId="29246" xr:uid="{00000000-0005-0000-0000-0000CD710000}"/>
    <cellStyle name="Normal 5 2 4 3 11" xfId="29247" xr:uid="{00000000-0005-0000-0000-0000CE710000}"/>
    <cellStyle name="Normal 5 2 4 3 2" xfId="29248" xr:uid="{00000000-0005-0000-0000-0000CF710000}"/>
    <cellStyle name="Normal 5 2 4 3 2 2" xfId="29249" xr:uid="{00000000-0005-0000-0000-0000D0710000}"/>
    <cellStyle name="Normal 5 2 4 3 3" xfId="29250" xr:uid="{00000000-0005-0000-0000-0000D1710000}"/>
    <cellStyle name="Normal 5 2 4 3 3 2" xfId="29251" xr:uid="{00000000-0005-0000-0000-0000D2710000}"/>
    <cellStyle name="Normal 5 2 4 3 4" xfId="29252" xr:uid="{00000000-0005-0000-0000-0000D3710000}"/>
    <cellStyle name="Normal 5 2 4 3 4 2" xfId="29253" xr:uid="{00000000-0005-0000-0000-0000D4710000}"/>
    <cellStyle name="Normal 5 2 4 3 5" xfId="29254" xr:uid="{00000000-0005-0000-0000-0000D5710000}"/>
    <cellStyle name="Normal 5 2 4 3 5 2" xfId="29255" xr:uid="{00000000-0005-0000-0000-0000D6710000}"/>
    <cellStyle name="Normal 5 2 4 3 6" xfId="29256" xr:uid="{00000000-0005-0000-0000-0000D7710000}"/>
    <cellStyle name="Normal 5 2 4 3 6 2" xfId="29257" xr:uid="{00000000-0005-0000-0000-0000D8710000}"/>
    <cellStyle name="Normal 5 2 4 3 7" xfId="29258" xr:uid="{00000000-0005-0000-0000-0000D9710000}"/>
    <cellStyle name="Normal 5 2 4 3 7 2" xfId="29259" xr:uid="{00000000-0005-0000-0000-0000DA710000}"/>
    <cellStyle name="Normal 5 2 4 3 8" xfId="29260" xr:uid="{00000000-0005-0000-0000-0000DB710000}"/>
    <cellStyle name="Normal 5 2 4 3 8 2" xfId="29261" xr:uid="{00000000-0005-0000-0000-0000DC710000}"/>
    <cellStyle name="Normal 5 2 4 3 9" xfId="29262" xr:uid="{00000000-0005-0000-0000-0000DD710000}"/>
    <cellStyle name="Normal 5 2 4 3 9 2" xfId="29263" xr:uid="{00000000-0005-0000-0000-0000DE710000}"/>
    <cellStyle name="Normal 5 2 4 4" xfId="29264" xr:uid="{00000000-0005-0000-0000-0000DF710000}"/>
    <cellStyle name="Normal 5 2 4 4 2" xfId="29265" xr:uid="{00000000-0005-0000-0000-0000E0710000}"/>
    <cellStyle name="Normal 5 2 4 5" xfId="29266" xr:uid="{00000000-0005-0000-0000-0000E1710000}"/>
    <cellStyle name="Normal 5 2 4 5 2" xfId="29267" xr:uid="{00000000-0005-0000-0000-0000E2710000}"/>
    <cellStyle name="Normal 5 2 4 6" xfId="29268" xr:uid="{00000000-0005-0000-0000-0000E3710000}"/>
    <cellStyle name="Normal 5 2 4 6 2" xfId="29269" xr:uid="{00000000-0005-0000-0000-0000E4710000}"/>
    <cellStyle name="Normal 5 2 4 7" xfId="29270" xr:uid="{00000000-0005-0000-0000-0000E5710000}"/>
    <cellStyle name="Normal 5 2 4 7 2" xfId="29271" xr:uid="{00000000-0005-0000-0000-0000E6710000}"/>
    <cellStyle name="Normal 5 2 4 8" xfId="29272" xr:uid="{00000000-0005-0000-0000-0000E7710000}"/>
    <cellStyle name="Normal 5 2 4 8 2" xfId="29273" xr:uid="{00000000-0005-0000-0000-0000E8710000}"/>
    <cellStyle name="Normal 5 2 4 9" xfId="29274" xr:uid="{00000000-0005-0000-0000-0000E9710000}"/>
    <cellStyle name="Normal 5 2 4 9 2" xfId="29275" xr:uid="{00000000-0005-0000-0000-0000EA710000}"/>
    <cellStyle name="Normal 5 2 5" xfId="29276" xr:uid="{00000000-0005-0000-0000-0000EB710000}"/>
    <cellStyle name="Normal 5 2 6" xfId="29277" xr:uid="{00000000-0005-0000-0000-0000EC710000}"/>
    <cellStyle name="Normal 5 2 6 10" xfId="29278" xr:uid="{00000000-0005-0000-0000-0000ED710000}"/>
    <cellStyle name="Normal 5 2 6 10 2" xfId="29279" xr:uid="{00000000-0005-0000-0000-0000EE710000}"/>
    <cellStyle name="Normal 5 2 6 11" xfId="29280" xr:uid="{00000000-0005-0000-0000-0000EF710000}"/>
    <cellStyle name="Normal 5 2 6 11 2" xfId="29281" xr:uid="{00000000-0005-0000-0000-0000F0710000}"/>
    <cellStyle name="Normal 5 2 6 12" xfId="29282" xr:uid="{00000000-0005-0000-0000-0000F1710000}"/>
    <cellStyle name="Normal 5 2 6 12 2" xfId="29283" xr:uid="{00000000-0005-0000-0000-0000F2710000}"/>
    <cellStyle name="Normal 5 2 6 13" xfId="29284" xr:uid="{00000000-0005-0000-0000-0000F3710000}"/>
    <cellStyle name="Normal 5 2 6 2" xfId="29285" xr:uid="{00000000-0005-0000-0000-0000F4710000}"/>
    <cellStyle name="Normal 5 2 6 2 10" xfId="29286" xr:uid="{00000000-0005-0000-0000-0000F5710000}"/>
    <cellStyle name="Normal 5 2 6 2 10 2" xfId="29287" xr:uid="{00000000-0005-0000-0000-0000F6710000}"/>
    <cellStyle name="Normal 5 2 6 2 11" xfId="29288" xr:uid="{00000000-0005-0000-0000-0000F7710000}"/>
    <cellStyle name="Normal 5 2 6 2 11 2" xfId="29289" xr:uid="{00000000-0005-0000-0000-0000F8710000}"/>
    <cellStyle name="Normal 5 2 6 2 12" xfId="29290" xr:uid="{00000000-0005-0000-0000-0000F9710000}"/>
    <cellStyle name="Normal 5 2 6 2 2" xfId="29291" xr:uid="{00000000-0005-0000-0000-0000FA710000}"/>
    <cellStyle name="Normal 5 2 6 2 2 10" xfId="29292" xr:uid="{00000000-0005-0000-0000-0000FB710000}"/>
    <cellStyle name="Normal 5 2 6 2 2 10 2" xfId="29293" xr:uid="{00000000-0005-0000-0000-0000FC710000}"/>
    <cellStyle name="Normal 5 2 6 2 2 11" xfId="29294" xr:uid="{00000000-0005-0000-0000-0000FD710000}"/>
    <cellStyle name="Normal 5 2 6 2 2 2" xfId="29295" xr:uid="{00000000-0005-0000-0000-0000FE710000}"/>
    <cellStyle name="Normal 5 2 6 2 2 2 2" xfId="29296" xr:uid="{00000000-0005-0000-0000-0000FF710000}"/>
    <cellStyle name="Normal 5 2 6 2 2 3" xfId="29297" xr:uid="{00000000-0005-0000-0000-000000720000}"/>
    <cellStyle name="Normal 5 2 6 2 2 3 2" xfId="29298" xr:uid="{00000000-0005-0000-0000-000001720000}"/>
    <cellStyle name="Normal 5 2 6 2 2 4" xfId="29299" xr:uid="{00000000-0005-0000-0000-000002720000}"/>
    <cellStyle name="Normal 5 2 6 2 2 4 2" xfId="29300" xr:uid="{00000000-0005-0000-0000-000003720000}"/>
    <cellStyle name="Normal 5 2 6 2 2 5" xfId="29301" xr:uid="{00000000-0005-0000-0000-000004720000}"/>
    <cellStyle name="Normal 5 2 6 2 2 5 2" xfId="29302" xr:uid="{00000000-0005-0000-0000-000005720000}"/>
    <cellStyle name="Normal 5 2 6 2 2 6" xfId="29303" xr:uid="{00000000-0005-0000-0000-000006720000}"/>
    <cellStyle name="Normal 5 2 6 2 2 6 2" xfId="29304" xr:uid="{00000000-0005-0000-0000-000007720000}"/>
    <cellStyle name="Normal 5 2 6 2 2 7" xfId="29305" xr:uid="{00000000-0005-0000-0000-000008720000}"/>
    <cellStyle name="Normal 5 2 6 2 2 7 2" xfId="29306" xr:uid="{00000000-0005-0000-0000-000009720000}"/>
    <cellStyle name="Normal 5 2 6 2 2 8" xfId="29307" xr:uid="{00000000-0005-0000-0000-00000A720000}"/>
    <cellStyle name="Normal 5 2 6 2 2 8 2" xfId="29308" xr:uid="{00000000-0005-0000-0000-00000B720000}"/>
    <cellStyle name="Normal 5 2 6 2 2 9" xfId="29309" xr:uid="{00000000-0005-0000-0000-00000C720000}"/>
    <cellStyle name="Normal 5 2 6 2 2 9 2" xfId="29310" xr:uid="{00000000-0005-0000-0000-00000D720000}"/>
    <cellStyle name="Normal 5 2 6 2 3" xfId="29311" xr:uid="{00000000-0005-0000-0000-00000E720000}"/>
    <cellStyle name="Normal 5 2 6 2 3 2" xfId="29312" xr:uid="{00000000-0005-0000-0000-00000F720000}"/>
    <cellStyle name="Normal 5 2 6 2 4" xfId="29313" xr:uid="{00000000-0005-0000-0000-000010720000}"/>
    <cellStyle name="Normal 5 2 6 2 4 2" xfId="29314" xr:uid="{00000000-0005-0000-0000-000011720000}"/>
    <cellStyle name="Normal 5 2 6 2 5" xfId="29315" xr:uid="{00000000-0005-0000-0000-000012720000}"/>
    <cellStyle name="Normal 5 2 6 2 5 2" xfId="29316" xr:uid="{00000000-0005-0000-0000-000013720000}"/>
    <cellStyle name="Normal 5 2 6 2 6" xfId="29317" xr:uid="{00000000-0005-0000-0000-000014720000}"/>
    <cellStyle name="Normal 5 2 6 2 6 2" xfId="29318" xr:uid="{00000000-0005-0000-0000-000015720000}"/>
    <cellStyle name="Normal 5 2 6 2 7" xfId="29319" xr:uid="{00000000-0005-0000-0000-000016720000}"/>
    <cellStyle name="Normal 5 2 6 2 7 2" xfId="29320" xr:uid="{00000000-0005-0000-0000-000017720000}"/>
    <cellStyle name="Normal 5 2 6 2 8" xfId="29321" xr:uid="{00000000-0005-0000-0000-000018720000}"/>
    <cellStyle name="Normal 5 2 6 2 8 2" xfId="29322" xr:uid="{00000000-0005-0000-0000-000019720000}"/>
    <cellStyle name="Normal 5 2 6 2 9" xfId="29323" xr:uid="{00000000-0005-0000-0000-00001A720000}"/>
    <cellStyle name="Normal 5 2 6 2 9 2" xfId="29324" xr:uid="{00000000-0005-0000-0000-00001B720000}"/>
    <cellStyle name="Normal 5 2 6 3" xfId="29325" xr:uid="{00000000-0005-0000-0000-00001C720000}"/>
    <cellStyle name="Normal 5 2 6 3 10" xfId="29326" xr:uid="{00000000-0005-0000-0000-00001D720000}"/>
    <cellStyle name="Normal 5 2 6 3 10 2" xfId="29327" xr:uid="{00000000-0005-0000-0000-00001E720000}"/>
    <cellStyle name="Normal 5 2 6 3 11" xfId="29328" xr:uid="{00000000-0005-0000-0000-00001F720000}"/>
    <cellStyle name="Normal 5 2 6 3 2" xfId="29329" xr:uid="{00000000-0005-0000-0000-000020720000}"/>
    <cellStyle name="Normal 5 2 6 3 2 2" xfId="29330" xr:uid="{00000000-0005-0000-0000-000021720000}"/>
    <cellStyle name="Normal 5 2 6 3 3" xfId="29331" xr:uid="{00000000-0005-0000-0000-000022720000}"/>
    <cellStyle name="Normal 5 2 6 3 3 2" xfId="29332" xr:uid="{00000000-0005-0000-0000-000023720000}"/>
    <cellStyle name="Normal 5 2 6 3 4" xfId="29333" xr:uid="{00000000-0005-0000-0000-000024720000}"/>
    <cellStyle name="Normal 5 2 6 3 4 2" xfId="29334" xr:uid="{00000000-0005-0000-0000-000025720000}"/>
    <cellStyle name="Normal 5 2 6 3 5" xfId="29335" xr:uid="{00000000-0005-0000-0000-000026720000}"/>
    <cellStyle name="Normal 5 2 6 3 5 2" xfId="29336" xr:uid="{00000000-0005-0000-0000-000027720000}"/>
    <cellStyle name="Normal 5 2 6 3 6" xfId="29337" xr:uid="{00000000-0005-0000-0000-000028720000}"/>
    <cellStyle name="Normal 5 2 6 3 6 2" xfId="29338" xr:uid="{00000000-0005-0000-0000-000029720000}"/>
    <cellStyle name="Normal 5 2 6 3 7" xfId="29339" xr:uid="{00000000-0005-0000-0000-00002A720000}"/>
    <cellStyle name="Normal 5 2 6 3 7 2" xfId="29340" xr:uid="{00000000-0005-0000-0000-00002B720000}"/>
    <cellStyle name="Normal 5 2 6 3 8" xfId="29341" xr:uid="{00000000-0005-0000-0000-00002C720000}"/>
    <cellStyle name="Normal 5 2 6 3 8 2" xfId="29342" xr:uid="{00000000-0005-0000-0000-00002D720000}"/>
    <cellStyle name="Normal 5 2 6 3 9" xfId="29343" xr:uid="{00000000-0005-0000-0000-00002E720000}"/>
    <cellStyle name="Normal 5 2 6 3 9 2" xfId="29344" xr:uid="{00000000-0005-0000-0000-00002F720000}"/>
    <cellStyle name="Normal 5 2 6 4" xfId="29345" xr:uid="{00000000-0005-0000-0000-000030720000}"/>
    <cellStyle name="Normal 5 2 6 4 2" xfId="29346" xr:uid="{00000000-0005-0000-0000-000031720000}"/>
    <cellStyle name="Normal 5 2 6 5" xfId="29347" xr:uid="{00000000-0005-0000-0000-000032720000}"/>
    <cellStyle name="Normal 5 2 6 5 2" xfId="29348" xr:uid="{00000000-0005-0000-0000-000033720000}"/>
    <cellStyle name="Normal 5 2 6 6" xfId="29349" xr:uid="{00000000-0005-0000-0000-000034720000}"/>
    <cellStyle name="Normal 5 2 6 6 2" xfId="29350" xr:uid="{00000000-0005-0000-0000-000035720000}"/>
    <cellStyle name="Normal 5 2 6 7" xfId="29351" xr:uid="{00000000-0005-0000-0000-000036720000}"/>
    <cellStyle name="Normal 5 2 6 7 2" xfId="29352" xr:uid="{00000000-0005-0000-0000-000037720000}"/>
    <cellStyle name="Normal 5 2 6 8" xfId="29353" xr:uid="{00000000-0005-0000-0000-000038720000}"/>
    <cellStyle name="Normal 5 2 6 8 2" xfId="29354" xr:uid="{00000000-0005-0000-0000-000039720000}"/>
    <cellStyle name="Normal 5 2 6 9" xfId="29355" xr:uid="{00000000-0005-0000-0000-00003A720000}"/>
    <cellStyle name="Normal 5 2 6 9 2" xfId="29356" xr:uid="{00000000-0005-0000-0000-00003B720000}"/>
    <cellStyle name="Normal 5 2 7" xfId="29357" xr:uid="{00000000-0005-0000-0000-00003C720000}"/>
    <cellStyle name="Normal 5 2 7 10" xfId="29358" xr:uid="{00000000-0005-0000-0000-00003D720000}"/>
    <cellStyle name="Normal 5 2 7 10 2" xfId="29359" xr:uid="{00000000-0005-0000-0000-00003E720000}"/>
    <cellStyle name="Normal 5 2 7 11" xfId="29360" xr:uid="{00000000-0005-0000-0000-00003F720000}"/>
    <cellStyle name="Normal 5 2 7 11 2" xfId="29361" xr:uid="{00000000-0005-0000-0000-000040720000}"/>
    <cellStyle name="Normal 5 2 7 12" xfId="29362" xr:uid="{00000000-0005-0000-0000-000041720000}"/>
    <cellStyle name="Normal 5 2 7 2" xfId="29363" xr:uid="{00000000-0005-0000-0000-000042720000}"/>
    <cellStyle name="Normal 5 2 7 2 10" xfId="29364" xr:uid="{00000000-0005-0000-0000-000043720000}"/>
    <cellStyle name="Normal 5 2 7 2 10 2" xfId="29365" xr:uid="{00000000-0005-0000-0000-000044720000}"/>
    <cellStyle name="Normal 5 2 7 2 11" xfId="29366" xr:uid="{00000000-0005-0000-0000-000045720000}"/>
    <cellStyle name="Normal 5 2 7 2 2" xfId="29367" xr:uid="{00000000-0005-0000-0000-000046720000}"/>
    <cellStyle name="Normal 5 2 7 2 2 2" xfId="29368" xr:uid="{00000000-0005-0000-0000-000047720000}"/>
    <cellStyle name="Normal 5 2 7 2 3" xfId="29369" xr:uid="{00000000-0005-0000-0000-000048720000}"/>
    <cellStyle name="Normal 5 2 7 2 3 2" xfId="29370" xr:uid="{00000000-0005-0000-0000-000049720000}"/>
    <cellStyle name="Normal 5 2 7 2 4" xfId="29371" xr:uid="{00000000-0005-0000-0000-00004A720000}"/>
    <cellStyle name="Normal 5 2 7 2 4 2" xfId="29372" xr:uid="{00000000-0005-0000-0000-00004B720000}"/>
    <cellStyle name="Normal 5 2 7 2 5" xfId="29373" xr:uid="{00000000-0005-0000-0000-00004C720000}"/>
    <cellStyle name="Normal 5 2 7 2 5 2" xfId="29374" xr:uid="{00000000-0005-0000-0000-00004D720000}"/>
    <cellStyle name="Normal 5 2 7 2 6" xfId="29375" xr:uid="{00000000-0005-0000-0000-00004E720000}"/>
    <cellStyle name="Normal 5 2 7 2 6 2" xfId="29376" xr:uid="{00000000-0005-0000-0000-00004F720000}"/>
    <cellStyle name="Normal 5 2 7 2 7" xfId="29377" xr:uid="{00000000-0005-0000-0000-000050720000}"/>
    <cellStyle name="Normal 5 2 7 2 7 2" xfId="29378" xr:uid="{00000000-0005-0000-0000-000051720000}"/>
    <cellStyle name="Normal 5 2 7 2 8" xfId="29379" xr:uid="{00000000-0005-0000-0000-000052720000}"/>
    <cellStyle name="Normal 5 2 7 2 8 2" xfId="29380" xr:uid="{00000000-0005-0000-0000-000053720000}"/>
    <cellStyle name="Normal 5 2 7 2 9" xfId="29381" xr:uid="{00000000-0005-0000-0000-000054720000}"/>
    <cellStyle name="Normal 5 2 7 2 9 2" xfId="29382" xr:uid="{00000000-0005-0000-0000-000055720000}"/>
    <cellStyle name="Normal 5 2 7 3" xfId="29383" xr:uid="{00000000-0005-0000-0000-000056720000}"/>
    <cellStyle name="Normal 5 2 7 3 2" xfId="29384" xr:uid="{00000000-0005-0000-0000-000057720000}"/>
    <cellStyle name="Normal 5 2 7 4" xfId="29385" xr:uid="{00000000-0005-0000-0000-000058720000}"/>
    <cellStyle name="Normal 5 2 7 4 2" xfId="29386" xr:uid="{00000000-0005-0000-0000-000059720000}"/>
    <cellStyle name="Normal 5 2 7 5" xfId="29387" xr:uid="{00000000-0005-0000-0000-00005A720000}"/>
    <cellStyle name="Normal 5 2 7 5 2" xfId="29388" xr:uid="{00000000-0005-0000-0000-00005B720000}"/>
    <cellStyle name="Normal 5 2 7 6" xfId="29389" xr:uid="{00000000-0005-0000-0000-00005C720000}"/>
    <cellStyle name="Normal 5 2 7 6 2" xfId="29390" xr:uid="{00000000-0005-0000-0000-00005D720000}"/>
    <cellStyle name="Normal 5 2 7 7" xfId="29391" xr:uid="{00000000-0005-0000-0000-00005E720000}"/>
    <cellStyle name="Normal 5 2 7 7 2" xfId="29392" xr:uid="{00000000-0005-0000-0000-00005F720000}"/>
    <cellStyle name="Normal 5 2 7 8" xfId="29393" xr:uid="{00000000-0005-0000-0000-000060720000}"/>
    <cellStyle name="Normal 5 2 7 8 2" xfId="29394" xr:uid="{00000000-0005-0000-0000-000061720000}"/>
    <cellStyle name="Normal 5 2 7 9" xfId="29395" xr:uid="{00000000-0005-0000-0000-000062720000}"/>
    <cellStyle name="Normal 5 2 7 9 2" xfId="29396" xr:uid="{00000000-0005-0000-0000-000063720000}"/>
    <cellStyle name="Normal 5 2 8" xfId="29397" xr:uid="{00000000-0005-0000-0000-000064720000}"/>
    <cellStyle name="Normal 5 2 8 10" xfId="29398" xr:uid="{00000000-0005-0000-0000-000065720000}"/>
    <cellStyle name="Normal 5 2 8 10 2" xfId="29399" xr:uid="{00000000-0005-0000-0000-000066720000}"/>
    <cellStyle name="Normal 5 2 8 11" xfId="29400" xr:uid="{00000000-0005-0000-0000-000067720000}"/>
    <cellStyle name="Normal 5 2 8 2" xfId="29401" xr:uid="{00000000-0005-0000-0000-000068720000}"/>
    <cellStyle name="Normal 5 2 8 2 2" xfId="29402" xr:uid="{00000000-0005-0000-0000-000069720000}"/>
    <cellStyle name="Normal 5 2 8 3" xfId="29403" xr:uid="{00000000-0005-0000-0000-00006A720000}"/>
    <cellStyle name="Normal 5 2 8 3 2" xfId="29404" xr:uid="{00000000-0005-0000-0000-00006B720000}"/>
    <cellStyle name="Normal 5 2 8 4" xfId="29405" xr:uid="{00000000-0005-0000-0000-00006C720000}"/>
    <cellStyle name="Normal 5 2 8 4 2" xfId="29406" xr:uid="{00000000-0005-0000-0000-00006D720000}"/>
    <cellStyle name="Normal 5 2 8 5" xfId="29407" xr:uid="{00000000-0005-0000-0000-00006E720000}"/>
    <cellStyle name="Normal 5 2 8 5 2" xfId="29408" xr:uid="{00000000-0005-0000-0000-00006F720000}"/>
    <cellStyle name="Normal 5 2 8 6" xfId="29409" xr:uid="{00000000-0005-0000-0000-000070720000}"/>
    <cellStyle name="Normal 5 2 8 6 2" xfId="29410" xr:uid="{00000000-0005-0000-0000-000071720000}"/>
    <cellStyle name="Normal 5 2 8 7" xfId="29411" xr:uid="{00000000-0005-0000-0000-000072720000}"/>
    <cellStyle name="Normal 5 2 8 7 2" xfId="29412" xr:uid="{00000000-0005-0000-0000-000073720000}"/>
    <cellStyle name="Normal 5 2 8 8" xfId="29413" xr:uid="{00000000-0005-0000-0000-000074720000}"/>
    <cellStyle name="Normal 5 2 8 8 2" xfId="29414" xr:uid="{00000000-0005-0000-0000-000075720000}"/>
    <cellStyle name="Normal 5 2 8 9" xfId="29415" xr:uid="{00000000-0005-0000-0000-000076720000}"/>
    <cellStyle name="Normal 5 2 8 9 2" xfId="29416" xr:uid="{00000000-0005-0000-0000-000077720000}"/>
    <cellStyle name="Normal 5 2 9" xfId="29417" xr:uid="{00000000-0005-0000-0000-000078720000}"/>
    <cellStyle name="Normal 5 2 9 2" xfId="29418" xr:uid="{00000000-0005-0000-0000-000079720000}"/>
    <cellStyle name="Normal 5 20" xfId="29419" xr:uid="{00000000-0005-0000-0000-00007A720000}"/>
    <cellStyle name="Normal 5 20 2" xfId="29420" xr:uid="{00000000-0005-0000-0000-00007B720000}"/>
    <cellStyle name="Normal 5 21" xfId="29421" xr:uid="{00000000-0005-0000-0000-00007C720000}"/>
    <cellStyle name="Normal 5 22" xfId="29422" xr:uid="{00000000-0005-0000-0000-00007D720000}"/>
    <cellStyle name="Normal 5 23" xfId="29423" xr:uid="{00000000-0005-0000-0000-00007E720000}"/>
    <cellStyle name="Normal 5 24" xfId="1114" xr:uid="{00000000-0005-0000-0000-00007F720000}"/>
    <cellStyle name="Normal 5 3" xfId="893" xr:uid="{00000000-0005-0000-0000-000080720000}"/>
    <cellStyle name="Normal 5 3 10" xfId="29425" xr:uid="{00000000-0005-0000-0000-000081720000}"/>
    <cellStyle name="Normal 5 3 10 2" xfId="29426" xr:uid="{00000000-0005-0000-0000-000082720000}"/>
    <cellStyle name="Normal 5 3 11" xfId="29427" xr:uid="{00000000-0005-0000-0000-000083720000}"/>
    <cellStyle name="Normal 5 3 11 2" xfId="29428" xr:uid="{00000000-0005-0000-0000-000084720000}"/>
    <cellStyle name="Normal 5 3 12" xfId="29429" xr:uid="{00000000-0005-0000-0000-000085720000}"/>
    <cellStyle name="Normal 5 3 12 2" xfId="29430" xr:uid="{00000000-0005-0000-0000-000086720000}"/>
    <cellStyle name="Normal 5 3 13" xfId="29431" xr:uid="{00000000-0005-0000-0000-000087720000}"/>
    <cellStyle name="Normal 5 3 13 2" xfId="29432" xr:uid="{00000000-0005-0000-0000-000088720000}"/>
    <cellStyle name="Normal 5 3 14" xfId="29433" xr:uid="{00000000-0005-0000-0000-000089720000}"/>
    <cellStyle name="Normal 5 3 15" xfId="29424" xr:uid="{00000000-0005-0000-0000-00008A720000}"/>
    <cellStyle name="Normal 5 3 2" xfId="894" xr:uid="{00000000-0005-0000-0000-00008B720000}"/>
    <cellStyle name="Normal 5 3 3" xfId="29434" xr:uid="{00000000-0005-0000-0000-00008C720000}"/>
    <cellStyle name="Normal 5 3 3 10" xfId="29435" xr:uid="{00000000-0005-0000-0000-00008D720000}"/>
    <cellStyle name="Normal 5 3 3 10 2" xfId="29436" xr:uid="{00000000-0005-0000-0000-00008E720000}"/>
    <cellStyle name="Normal 5 3 3 11" xfId="29437" xr:uid="{00000000-0005-0000-0000-00008F720000}"/>
    <cellStyle name="Normal 5 3 3 11 2" xfId="29438" xr:uid="{00000000-0005-0000-0000-000090720000}"/>
    <cellStyle name="Normal 5 3 3 12" xfId="29439" xr:uid="{00000000-0005-0000-0000-000091720000}"/>
    <cellStyle name="Normal 5 3 3 2" xfId="29440" xr:uid="{00000000-0005-0000-0000-000092720000}"/>
    <cellStyle name="Normal 5 3 3 2 10" xfId="29441" xr:uid="{00000000-0005-0000-0000-000093720000}"/>
    <cellStyle name="Normal 5 3 3 2 10 2" xfId="29442" xr:uid="{00000000-0005-0000-0000-000094720000}"/>
    <cellStyle name="Normal 5 3 3 2 11" xfId="29443" xr:uid="{00000000-0005-0000-0000-000095720000}"/>
    <cellStyle name="Normal 5 3 3 2 2" xfId="29444" xr:uid="{00000000-0005-0000-0000-000096720000}"/>
    <cellStyle name="Normal 5 3 3 2 2 2" xfId="29445" xr:uid="{00000000-0005-0000-0000-000097720000}"/>
    <cellStyle name="Normal 5 3 3 2 3" xfId="29446" xr:uid="{00000000-0005-0000-0000-000098720000}"/>
    <cellStyle name="Normal 5 3 3 2 3 2" xfId="29447" xr:uid="{00000000-0005-0000-0000-000099720000}"/>
    <cellStyle name="Normal 5 3 3 2 4" xfId="29448" xr:uid="{00000000-0005-0000-0000-00009A720000}"/>
    <cellStyle name="Normal 5 3 3 2 4 2" xfId="29449" xr:uid="{00000000-0005-0000-0000-00009B720000}"/>
    <cellStyle name="Normal 5 3 3 2 5" xfId="29450" xr:uid="{00000000-0005-0000-0000-00009C720000}"/>
    <cellStyle name="Normal 5 3 3 2 5 2" xfId="29451" xr:uid="{00000000-0005-0000-0000-00009D720000}"/>
    <cellStyle name="Normal 5 3 3 2 6" xfId="29452" xr:uid="{00000000-0005-0000-0000-00009E720000}"/>
    <cellStyle name="Normal 5 3 3 2 6 2" xfId="29453" xr:uid="{00000000-0005-0000-0000-00009F720000}"/>
    <cellStyle name="Normal 5 3 3 2 7" xfId="29454" xr:uid="{00000000-0005-0000-0000-0000A0720000}"/>
    <cellStyle name="Normal 5 3 3 2 7 2" xfId="29455" xr:uid="{00000000-0005-0000-0000-0000A1720000}"/>
    <cellStyle name="Normal 5 3 3 2 8" xfId="29456" xr:uid="{00000000-0005-0000-0000-0000A2720000}"/>
    <cellStyle name="Normal 5 3 3 2 8 2" xfId="29457" xr:uid="{00000000-0005-0000-0000-0000A3720000}"/>
    <cellStyle name="Normal 5 3 3 2 9" xfId="29458" xr:uid="{00000000-0005-0000-0000-0000A4720000}"/>
    <cellStyle name="Normal 5 3 3 2 9 2" xfId="29459" xr:uid="{00000000-0005-0000-0000-0000A5720000}"/>
    <cellStyle name="Normal 5 3 3 3" xfId="29460" xr:uid="{00000000-0005-0000-0000-0000A6720000}"/>
    <cellStyle name="Normal 5 3 3 3 2" xfId="29461" xr:uid="{00000000-0005-0000-0000-0000A7720000}"/>
    <cellStyle name="Normal 5 3 3 4" xfId="29462" xr:uid="{00000000-0005-0000-0000-0000A8720000}"/>
    <cellStyle name="Normal 5 3 3 4 2" xfId="29463" xr:uid="{00000000-0005-0000-0000-0000A9720000}"/>
    <cellStyle name="Normal 5 3 3 5" xfId="29464" xr:uid="{00000000-0005-0000-0000-0000AA720000}"/>
    <cellStyle name="Normal 5 3 3 5 2" xfId="29465" xr:uid="{00000000-0005-0000-0000-0000AB720000}"/>
    <cellStyle name="Normal 5 3 3 6" xfId="29466" xr:uid="{00000000-0005-0000-0000-0000AC720000}"/>
    <cellStyle name="Normal 5 3 3 6 2" xfId="29467" xr:uid="{00000000-0005-0000-0000-0000AD720000}"/>
    <cellStyle name="Normal 5 3 3 7" xfId="29468" xr:uid="{00000000-0005-0000-0000-0000AE720000}"/>
    <cellStyle name="Normal 5 3 3 7 2" xfId="29469" xr:uid="{00000000-0005-0000-0000-0000AF720000}"/>
    <cellStyle name="Normal 5 3 3 8" xfId="29470" xr:uid="{00000000-0005-0000-0000-0000B0720000}"/>
    <cellStyle name="Normal 5 3 3 8 2" xfId="29471" xr:uid="{00000000-0005-0000-0000-0000B1720000}"/>
    <cellStyle name="Normal 5 3 3 9" xfId="29472" xr:uid="{00000000-0005-0000-0000-0000B2720000}"/>
    <cellStyle name="Normal 5 3 3 9 2" xfId="29473" xr:uid="{00000000-0005-0000-0000-0000B3720000}"/>
    <cellStyle name="Normal 5 3 4" xfId="29474" xr:uid="{00000000-0005-0000-0000-0000B4720000}"/>
    <cellStyle name="Normal 5 3 4 10" xfId="29475" xr:uid="{00000000-0005-0000-0000-0000B5720000}"/>
    <cellStyle name="Normal 5 3 4 10 2" xfId="29476" xr:uid="{00000000-0005-0000-0000-0000B6720000}"/>
    <cellStyle name="Normal 5 3 4 11" xfId="29477" xr:uid="{00000000-0005-0000-0000-0000B7720000}"/>
    <cellStyle name="Normal 5 3 4 2" xfId="29478" xr:uid="{00000000-0005-0000-0000-0000B8720000}"/>
    <cellStyle name="Normal 5 3 4 2 2" xfId="29479" xr:uid="{00000000-0005-0000-0000-0000B9720000}"/>
    <cellStyle name="Normal 5 3 4 3" xfId="29480" xr:uid="{00000000-0005-0000-0000-0000BA720000}"/>
    <cellStyle name="Normal 5 3 4 3 2" xfId="29481" xr:uid="{00000000-0005-0000-0000-0000BB720000}"/>
    <cellStyle name="Normal 5 3 4 4" xfId="29482" xr:uid="{00000000-0005-0000-0000-0000BC720000}"/>
    <cellStyle name="Normal 5 3 4 4 2" xfId="29483" xr:uid="{00000000-0005-0000-0000-0000BD720000}"/>
    <cellStyle name="Normal 5 3 4 5" xfId="29484" xr:uid="{00000000-0005-0000-0000-0000BE720000}"/>
    <cellStyle name="Normal 5 3 4 5 2" xfId="29485" xr:uid="{00000000-0005-0000-0000-0000BF720000}"/>
    <cellStyle name="Normal 5 3 4 6" xfId="29486" xr:uid="{00000000-0005-0000-0000-0000C0720000}"/>
    <cellStyle name="Normal 5 3 4 6 2" xfId="29487" xr:uid="{00000000-0005-0000-0000-0000C1720000}"/>
    <cellStyle name="Normal 5 3 4 7" xfId="29488" xr:uid="{00000000-0005-0000-0000-0000C2720000}"/>
    <cellStyle name="Normal 5 3 4 7 2" xfId="29489" xr:uid="{00000000-0005-0000-0000-0000C3720000}"/>
    <cellStyle name="Normal 5 3 4 8" xfId="29490" xr:uid="{00000000-0005-0000-0000-0000C4720000}"/>
    <cellStyle name="Normal 5 3 4 8 2" xfId="29491" xr:uid="{00000000-0005-0000-0000-0000C5720000}"/>
    <cellStyle name="Normal 5 3 4 9" xfId="29492" xr:uid="{00000000-0005-0000-0000-0000C6720000}"/>
    <cellStyle name="Normal 5 3 4 9 2" xfId="29493" xr:uid="{00000000-0005-0000-0000-0000C7720000}"/>
    <cellStyle name="Normal 5 3 5" xfId="29494" xr:uid="{00000000-0005-0000-0000-0000C8720000}"/>
    <cellStyle name="Normal 5 3 5 2" xfId="29495" xr:uid="{00000000-0005-0000-0000-0000C9720000}"/>
    <cellStyle name="Normal 5 3 6" xfId="29496" xr:uid="{00000000-0005-0000-0000-0000CA720000}"/>
    <cellStyle name="Normal 5 3 6 2" xfId="29497" xr:uid="{00000000-0005-0000-0000-0000CB720000}"/>
    <cellStyle name="Normal 5 3 7" xfId="29498" xr:uid="{00000000-0005-0000-0000-0000CC720000}"/>
    <cellStyle name="Normal 5 3 7 2" xfId="29499" xr:uid="{00000000-0005-0000-0000-0000CD720000}"/>
    <cellStyle name="Normal 5 3 8" xfId="29500" xr:uid="{00000000-0005-0000-0000-0000CE720000}"/>
    <cellStyle name="Normal 5 3 8 2" xfId="29501" xr:uid="{00000000-0005-0000-0000-0000CF720000}"/>
    <cellStyle name="Normal 5 3 9" xfId="29502" xr:uid="{00000000-0005-0000-0000-0000D0720000}"/>
    <cellStyle name="Normal 5 3 9 2" xfId="29503" xr:uid="{00000000-0005-0000-0000-0000D1720000}"/>
    <cellStyle name="Normal 5 4" xfId="895" xr:uid="{00000000-0005-0000-0000-0000D2720000}"/>
    <cellStyle name="Normal 5 4 10" xfId="29505" xr:uid="{00000000-0005-0000-0000-0000D3720000}"/>
    <cellStyle name="Normal 5 4 10 2" xfId="29506" xr:uid="{00000000-0005-0000-0000-0000D4720000}"/>
    <cellStyle name="Normal 5 4 11" xfId="29507" xr:uid="{00000000-0005-0000-0000-0000D5720000}"/>
    <cellStyle name="Normal 5 4 11 2" xfId="29508" xr:uid="{00000000-0005-0000-0000-0000D6720000}"/>
    <cellStyle name="Normal 5 4 12" xfId="29509" xr:uid="{00000000-0005-0000-0000-0000D7720000}"/>
    <cellStyle name="Normal 5 4 12 2" xfId="29510" xr:uid="{00000000-0005-0000-0000-0000D8720000}"/>
    <cellStyle name="Normal 5 4 13" xfId="29511" xr:uid="{00000000-0005-0000-0000-0000D9720000}"/>
    <cellStyle name="Normal 5 4 13 2" xfId="29512" xr:uid="{00000000-0005-0000-0000-0000DA720000}"/>
    <cellStyle name="Normal 5 4 14" xfId="29513" xr:uid="{00000000-0005-0000-0000-0000DB720000}"/>
    <cellStyle name="Normal 5 4 15" xfId="29504" xr:uid="{00000000-0005-0000-0000-0000DC720000}"/>
    <cellStyle name="Normal 5 4 2" xfId="896" xr:uid="{00000000-0005-0000-0000-0000DD720000}"/>
    <cellStyle name="Normal 5 4 3" xfId="29514" xr:uid="{00000000-0005-0000-0000-0000DE720000}"/>
    <cellStyle name="Normal 5 4 3 10" xfId="29515" xr:uid="{00000000-0005-0000-0000-0000DF720000}"/>
    <cellStyle name="Normal 5 4 3 10 2" xfId="29516" xr:uid="{00000000-0005-0000-0000-0000E0720000}"/>
    <cellStyle name="Normal 5 4 3 11" xfId="29517" xr:uid="{00000000-0005-0000-0000-0000E1720000}"/>
    <cellStyle name="Normal 5 4 3 11 2" xfId="29518" xr:uid="{00000000-0005-0000-0000-0000E2720000}"/>
    <cellStyle name="Normal 5 4 3 12" xfId="29519" xr:uid="{00000000-0005-0000-0000-0000E3720000}"/>
    <cellStyle name="Normal 5 4 3 2" xfId="29520" xr:uid="{00000000-0005-0000-0000-0000E4720000}"/>
    <cellStyle name="Normal 5 4 3 2 10" xfId="29521" xr:uid="{00000000-0005-0000-0000-0000E5720000}"/>
    <cellStyle name="Normal 5 4 3 2 10 2" xfId="29522" xr:uid="{00000000-0005-0000-0000-0000E6720000}"/>
    <cellStyle name="Normal 5 4 3 2 11" xfId="29523" xr:uid="{00000000-0005-0000-0000-0000E7720000}"/>
    <cellStyle name="Normal 5 4 3 2 2" xfId="29524" xr:uid="{00000000-0005-0000-0000-0000E8720000}"/>
    <cellStyle name="Normal 5 4 3 2 2 2" xfId="29525" xr:uid="{00000000-0005-0000-0000-0000E9720000}"/>
    <cellStyle name="Normal 5 4 3 2 3" xfId="29526" xr:uid="{00000000-0005-0000-0000-0000EA720000}"/>
    <cellStyle name="Normal 5 4 3 2 3 2" xfId="29527" xr:uid="{00000000-0005-0000-0000-0000EB720000}"/>
    <cellStyle name="Normal 5 4 3 2 4" xfId="29528" xr:uid="{00000000-0005-0000-0000-0000EC720000}"/>
    <cellStyle name="Normal 5 4 3 2 4 2" xfId="29529" xr:uid="{00000000-0005-0000-0000-0000ED720000}"/>
    <cellStyle name="Normal 5 4 3 2 5" xfId="29530" xr:uid="{00000000-0005-0000-0000-0000EE720000}"/>
    <cellStyle name="Normal 5 4 3 2 5 2" xfId="29531" xr:uid="{00000000-0005-0000-0000-0000EF720000}"/>
    <cellStyle name="Normal 5 4 3 2 6" xfId="29532" xr:uid="{00000000-0005-0000-0000-0000F0720000}"/>
    <cellStyle name="Normal 5 4 3 2 6 2" xfId="29533" xr:uid="{00000000-0005-0000-0000-0000F1720000}"/>
    <cellStyle name="Normal 5 4 3 2 7" xfId="29534" xr:uid="{00000000-0005-0000-0000-0000F2720000}"/>
    <cellStyle name="Normal 5 4 3 2 7 2" xfId="29535" xr:uid="{00000000-0005-0000-0000-0000F3720000}"/>
    <cellStyle name="Normal 5 4 3 2 8" xfId="29536" xr:uid="{00000000-0005-0000-0000-0000F4720000}"/>
    <cellStyle name="Normal 5 4 3 2 8 2" xfId="29537" xr:uid="{00000000-0005-0000-0000-0000F5720000}"/>
    <cellStyle name="Normal 5 4 3 2 9" xfId="29538" xr:uid="{00000000-0005-0000-0000-0000F6720000}"/>
    <cellStyle name="Normal 5 4 3 2 9 2" xfId="29539" xr:uid="{00000000-0005-0000-0000-0000F7720000}"/>
    <cellStyle name="Normal 5 4 3 3" xfId="29540" xr:uid="{00000000-0005-0000-0000-0000F8720000}"/>
    <cellStyle name="Normal 5 4 3 3 2" xfId="29541" xr:uid="{00000000-0005-0000-0000-0000F9720000}"/>
    <cellStyle name="Normal 5 4 3 4" xfId="29542" xr:uid="{00000000-0005-0000-0000-0000FA720000}"/>
    <cellStyle name="Normal 5 4 3 4 2" xfId="29543" xr:uid="{00000000-0005-0000-0000-0000FB720000}"/>
    <cellStyle name="Normal 5 4 3 5" xfId="29544" xr:uid="{00000000-0005-0000-0000-0000FC720000}"/>
    <cellStyle name="Normal 5 4 3 5 2" xfId="29545" xr:uid="{00000000-0005-0000-0000-0000FD720000}"/>
    <cellStyle name="Normal 5 4 3 6" xfId="29546" xr:uid="{00000000-0005-0000-0000-0000FE720000}"/>
    <cellStyle name="Normal 5 4 3 6 2" xfId="29547" xr:uid="{00000000-0005-0000-0000-0000FF720000}"/>
    <cellStyle name="Normal 5 4 3 7" xfId="29548" xr:uid="{00000000-0005-0000-0000-000000730000}"/>
    <cellStyle name="Normal 5 4 3 7 2" xfId="29549" xr:uid="{00000000-0005-0000-0000-000001730000}"/>
    <cellStyle name="Normal 5 4 3 8" xfId="29550" xr:uid="{00000000-0005-0000-0000-000002730000}"/>
    <cellStyle name="Normal 5 4 3 8 2" xfId="29551" xr:uid="{00000000-0005-0000-0000-000003730000}"/>
    <cellStyle name="Normal 5 4 3 9" xfId="29552" xr:uid="{00000000-0005-0000-0000-000004730000}"/>
    <cellStyle name="Normal 5 4 3 9 2" xfId="29553" xr:uid="{00000000-0005-0000-0000-000005730000}"/>
    <cellStyle name="Normal 5 4 4" xfId="29554" xr:uid="{00000000-0005-0000-0000-000006730000}"/>
    <cellStyle name="Normal 5 4 4 10" xfId="29555" xr:uid="{00000000-0005-0000-0000-000007730000}"/>
    <cellStyle name="Normal 5 4 4 10 2" xfId="29556" xr:uid="{00000000-0005-0000-0000-000008730000}"/>
    <cellStyle name="Normal 5 4 4 11" xfId="29557" xr:uid="{00000000-0005-0000-0000-000009730000}"/>
    <cellStyle name="Normal 5 4 4 2" xfId="29558" xr:uid="{00000000-0005-0000-0000-00000A730000}"/>
    <cellStyle name="Normal 5 4 4 2 2" xfId="29559" xr:uid="{00000000-0005-0000-0000-00000B730000}"/>
    <cellStyle name="Normal 5 4 4 3" xfId="29560" xr:uid="{00000000-0005-0000-0000-00000C730000}"/>
    <cellStyle name="Normal 5 4 4 3 2" xfId="29561" xr:uid="{00000000-0005-0000-0000-00000D730000}"/>
    <cellStyle name="Normal 5 4 4 4" xfId="29562" xr:uid="{00000000-0005-0000-0000-00000E730000}"/>
    <cellStyle name="Normal 5 4 4 4 2" xfId="29563" xr:uid="{00000000-0005-0000-0000-00000F730000}"/>
    <cellStyle name="Normal 5 4 4 5" xfId="29564" xr:uid="{00000000-0005-0000-0000-000010730000}"/>
    <cellStyle name="Normal 5 4 4 5 2" xfId="29565" xr:uid="{00000000-0005-0000-0000-000011730000}"/>
    <cellStyle name="Normal 5 4 4 6" xfId="29566" xr:uid="{00000000-0005-0000-0000-000012730000}"/>
    <cellStyle name="Normal 5 4 4 6 2" xfId="29567" xr:uid="{00000000-0005-0000-0000-000013730000}"/>
    <cellStyle name="Normal 5 4 4 7" xfId="29568" xr:uid="{00000000-0005-0000-0000-000014730000}"/>
    <cellStyle name="Normal 5 4 4 7 2" xfId="29569" xr:uid="{00000000-0005-0000-0000-000015730000}"/>
    <cellStyle name="Normal 5 4 4 8" xfId="29570" xr:uid="{00000000-0005-0000-0000-000016730000}"/>
    <cellStyle name="Normal 5 4 4 8 2" xfId="29571" xr:uid="{00000000-0005-0000-0000-000017730000}"/>
    <cellStyle name="Normal 5 4 4 9" xfId="29572" xr:uid="{00000000-0005-0000-0000-000018730000}"/>
    <cellStyle name="Normal 5 4 4 9 2" xfId="29573" xr:uid="{00000000-0005-0000-0000-000019730000}"/>
    <cellStyle name="Normal 5 4 5" xfId="29574" xr:uid="{00000000-0005-0000-0000-00001A730000}"/>
    <cellStyle name="Normal 5 4 5 2" xfId="29575" xr:uid="{00000000-0005-0000-0000-00001B730000}"/>
    <cellStyle name="Normal 5 4 6" xfId="29576" xr:uid="{00000000-0005-0000-0000-00001C730000}"/>
    <cellStyle name="Normal 5 4 6 2" xfId="29577" xr:uid="{00000000-0005-0000-0000-00001D730000}"/>
    <cellStyle name="Normal 5 4 7" xfId="29578" xr:uid="{00000000-0005-0000-0000-00001E730000}"/>
    <cellStyle name="Normal 5 4 7 2" xfId="29579" xr:uid="{00000000-0005-0000-0000-00001F730000}"/>
    <cellStyle name="Normal 5 4 8" xfId="29580" xr:uid="{00000000-0005-0000-0000-000020730000}"/>
    <cellStyle name="Normal 5 4 8 2" xfId="29581" xr:uid="{00000000-0005-0000-0000-000021730000}"/>
    <cellStyle name="Normal 5 4 9" xfId="29582" xr:uid="{00000000-0005-0000-0000-000022730000}"/>
    <cellStyle name="Normal 5 4 9 2" xfId="29583" xr:uid="{00000000-0005-0000-0000-000023730000}"/>
    <cellStyle name="Normal 5 5" xfId="897" xr:uid="{00000000-0005-0000-0000-000024730000}"/>
    <cellStyle name="Normal 5 5 10" xfId="29585" xr:uid="{00000000-0005-0000-0000-000025730000}"/>
    <cellStyle name="Normal 5 5 10 2" xfId="29586" xr:uid="{00000000-0005-0000-0000-000026730000}"/>
    <cellStyle name="Normal 5 5 11" xfId="29587" xr:uid="{00000000-0005-0000-0000-000027730000}"/>
    <cellStyle name="Normal 5 5 11 2" xfId="29588" xr:uid="{00000000-0005-0000-0000-000028730000}"/>
    <cellStyle name="Normal 5 5 12" xfId="29589" xr:uid="{00000000-0005-0000-0000-000029730000}"/>
    <cellStyle name="Normal 5 5 12 2" xfId="29590" xr:uid="{00000000-0005-0000-0000-00002A730000}"/>
    <cellStyle name="Normal 5 5 13" xfId="29591" xr:uid="{00000000-0005-0000-0000-00002B730000}"/>
    <cellStyle name="Normal 5 5 13 2" xfId="29592" xr:uid="{00000000-0005-0000-0000-00002C730000}"/>
    <cellStyle name="Normal 5 5 14" xfId="29593" xr:uid="{00000000-0005-0000-0000-00002D730000}"/>
    <cellStyle name="Normal 5 5 15" xfId="29584" xr:uid="{00000000-0005-0000-0000-00002E730000}"/>
    <cellStyle name="Normal 5 5 2" xfId="898" xr:uid="{00000000-0005-0000-0000-00002F730000}"/>
    <cellStyle name="Normal 5 5 3" xfId="29594" xr:uid="{00000000-0005-0000-0000-000030730000}"/>
    <cellStyle name="Normal 5 5 3 10" xfId="29595" xr:uid="{00000000-0005-0000-0000-000031730000}"/>
    <cellStyle name="Normal 5 5 3 10 2" xfId="29596" xr:uid="{00000000-0005-0000-0000-000032730000}"/>
    <cellStyle name="Normal 5 5 3 11" xfId="29597" xr:uid="{00000000-0005-0000-0000-000033730000}"/>
    <cellStyle name="Normal 5 5 3 11 2" xfId="29598" xr:uid="{00000000-0005-0000-0000-000034730000}"/>
    <cellStyle name="Normal 5 5 3 12" xfId="29599" xr:uid="{00000000-0005-0000-0000-000035730000}"/>
    <cellStyle name="Normal 5 5 3 2" xfId="29600" xr:uid="{00000000-0005-0000-0000-000036730000}"/>
    <cellStyle name="Normal 5 5 3 2 10" xfId="29601" xr:uid="{00000000-0005-0000-0000-000037730000}"/>
    <cellStyle name="Normal 5 5 3 2 10 2" xfId="29602" xr:uid="{00000000-0005-0000-0000-000038730000}"/>
    <cellStyle name="Normal 5 5 3 2 11" xfId="29603" xr:uid="{00000000-0005-0000-0000-000039730000}"/>
    <cellStyle name="Normal 5 5 3 2 2" xfId="29604" xr:uid="{00000000-0005-0000-0000-00003A730000}"/>
    <cellStyle name="Normal 5 5 3 2 2 2" xfId="29605" xr:uid="{00000000-0005-0000-0000-00003B730000}"/>
    <cellStyle name="Normal 5 5 3 2 3" xfId="29606" xr:uid="{00000000-0005-0000-0000-00003C730000}"/>
    <cellStyle name="Normal 5 5 3 2 3 2" xfId="29607" xr:uid="{00000000-0005-0000-0000-00003D730000}"/>
    <cellStyle name="Normal 5 5 3 2 4" xfId="29608" xr:uid="{00000000-0005-0000-0000-00003E730000}"/>
    <cellStyle name="Normal 5 5 3 2 4 2" xfId="29609" xr:uid="{00000000-0005-0000-0000-00003F730000}"/>
    <cellStyle name="Normal 5 5 3 2 5" xfId="29610" xr:uid="{00000000-0005-0000-0000-000040730000}"/>
    <cellStyle name="Normal 5 5 3 2 5 2" xfId="29611" xr:uid="{00000000-0005-0000-0000-000041730000}"/>
    <cellStyle name="Normal 5 5 3 2 6" xfId="29612" xr:uid="{00000000-0005-0000-0000-000042730000}"/>
    <cellStyle name="Normal 5 5 3 2 6 2" xfId="29613" xr:uid="{00000000-0005-0000-0000-000043730000}"/>
    <cellStyle name="Normal 5 5 3 2 7" xfId="29614" xr:uid="{00000000-0005-0000-0000-000044730000}"/>
    <cellStyle name="Normal 5 5 3 2 7 2" xfId="29615" xr:uid="{00000000-0005-0000-0000-000045730000}"/>
    <cellStyle name="Normal 5 5 3 2 8" xfId="29616" xr:uid="{00000000-0005-0000-0000-000046730000}"/>
    <cellStyle name="Normal 5 5 3 2 8 2" xfId="29617" xr:uid="{00000000-0005-0000-0000-000047730000}"/>
    <cellStyle name="Normal 5 5 3 2 9" xfId="29618" xr:uid="{00000000-0005-0000-0000-000048730000}"/>
    <cellStyle name="Normal 5 5 3 2 9 2" xfId="29619" xr:uid="{00000000-0005-0000-0000-000049730000}"/>
    <cellStyle name="Normal 5 5 3 3" xfId="29620" xr:uid="{00000000-0005-0000-0000-00004A730000}"/>
    <cellStyle name="Normal 5 5 3 3 2" xfId="29621" xr:uid="{00000000-0005-0000-0000-00004B730000}"/>
    <cellStyle name="Normal 5 5 3 4" xfId="29622" xr:uid="{00000000-0005-0000-0000-00004C730000}"/>
    <cellStyle name="Normal 5 5 3 4 2" xfId="29623" xr:uid="{00000000-0005-0000-0000-00004D730000}"/>
    <cellStyle name="Normal 5 5 3 5" xfId="29624" xr:uid="{00000000-0005-0000-0000-00004E730000}"/>
    <cellStyle name="Normal 5 5 3 5 2" xfId="29625" xr:uid="{00000000-0005-0000-0000-00004F730000}"/>
    <cellStyle name="Normal 5 5 3 6" xfId="29626" xr:uid="{00000000-0005-0000-0000-000050730000}"/>
    <cellStyle name="Normal 5 5 3 6 2" xfId="29627" xr:uid="{00000000-0005-0000-0000-000051730000}"/>
    <cellStyle name="Normal 5 5 3 7" xfId="29628" xr:uid="{00000000-0005-0000-0000-000052730000}"/>
    <cellStyle name="Normal 5 5 3 7 2" xfId="29629" xr:uid="{00000000-0005-0000-0000-000053730000}"/>
    <cellStyle name="Normal 5 5 3 8" xfId="29630" xr:uid="{00000000-0005-0000-0000-000054730000}"/>
    <cellStyle name="Normal 5 5 3 8 2" xfId="29631" xr:uid="{00000000-0005-0000-0000-000055730000}"/>
    <cellStyle name="Normal 5 5 3 9" xfId="29632" xr:uid="{00000000-0005-0000-0000-000056730000}"/>
    <cellStyle name="Normal 5 5 3 9 2" xfId="29633" xr:uid="{00000000-0005-0000-0000-000057730000}"/>
    <cellStyle name="Normal 5 5 4" xfId="29634" xr:uid="{00000000-0005-0000-0000-000058730000}"/>
    <cellStyle name="Normal 5 5 4 10" xfId="29635" xr:uid="{00000000-0005-0000-0000-000059730000}"/>
    <cellStyle name="Normal 5 5 4 10 2" xfId="29636" xr:uid="{00000000-0005-0000-0000-00005A730000}"/>
    <cellStyle name="Normal 5 5 4 11" xfId="29637" xr:uid="{00000000-0005-0000-0000-00005B730000}"/>
    <cellStyle name="Normal 5 5 4 2" xfId="29638" xr:uid="{00000000-0005-0000-0000-00005C730000}"/>
    <cellStyle name="Normal 5 5 4 2 2" xfId="29639" xr:uid="{00000000-0005-0000-0000-00005D730000}"/>
    <cellStyle name="Normal 5 5 4 3" xfId="29640" xr:uid="{00000000-0005-0000-0000-00005E730000}"/>
    <cellStyle name="Normal 5 5 4 3 2" xfId="29641" xr:uid="{00000000-0005-0000-0000-00005F730000}"/>
    <cellStyle name="Normal 5 5 4 4" xfId="29642" xr:uid="{00000000-0005-0000-0000-000060730000}"/>
    <cellStyle name="Normal 5 5 4 4 2" xfId="29643" xr:uid="{00000000-0005-0000-0000-000061730000}"/>
    <cellStyle name="Normal 5 5 4 5" xfId="29644" xr:uid="{00000000-0005-0000-0000-000062730000}"/>
    <cellStyle name="Normal 5 5 4 5 2" xfId="29645" xr:uid="{00000000-0005-0000-0000-000063730000}"/>
    <cellStyle name="Normal 5 5 4 6" xfId="29646" xr:uid="{00000000-0005-0000-0000-000064730000}"/>
    <cellStyle name="Normal 5 5 4 6 2" xfId="29647" xr:uid="{00000000-0005-0000-0000-000065730000}"/>
    <cellStyle name="Normal 5 5 4 7" xfId="29648" xr:uid="{00000000-0005-0000-0000-000066730000}"/>
    <cellStyle name="Normal 5 5 4 7 2" xfId="29649" xr:uid="{00000000-0005-0000-0000-000067730000}"/>
    <cellStyle name="Normal 5 5 4 8" xfId="29650" xr:uid="{00000000-0005-0000-0000-000068730000}"/>
    <cellStyle name="Normal 5 5 4 8 2" xfId="29651" xr:uid="{00000000-0005-0000-0000-000069730000}"/>
    <cellStyle name="Normal 5 5 4 9" xfId="29652" xr:uid="{00000000-0005-0000-0000-00006A730000}"/>
    <cellStyle name="Normal 5 5 4 9 2" xfId="29653" xr:uid="{00000000-0005-0000-0000-00006B730000}"/>
    <cellStyle name="Normal 5 5 5" xfId="29654" xr:uid="{00000000-0005-0000-0000-00006C730000}"/>
    <cellStyle name="Normal 5 5 5 2" xfId="29655" xr:uid="{00000000-0005-0000-0000-00006D730000}"/>
    <cellStyle name="Normal 5 5 6" xfId="29656" xr:uid="{00000000-0005-0000-0000-00006E730000}"/>
    <cellStyle name="Normal 5 5 6 2" xfId="29657" xr:uid="{00000000-0005-0000-0000-00006F730000}"/>
    <cellStyle name="Normal 5 5 7" xfId="29658" xr:uid="{00000000-0005-0000-0000-000070730000}"/>
    <cellStyle name="Normal 5 5 7 2" xfId="29659" xr:uid="{00000000-0005-0000-0000-000071730000}"/>
    <cellStyle name="Normal 5 5 8" xfId="29660" xr:uid="{00000000-0005-0000-0000-000072730000}"/>
    <cellStyle name="Normal 5 5 8 2" xfId="29661" xr:uid="{00000000-0005-0000-0000-000073730000}"/>
    <cellStyle name="Normal 5 5 9" xfId="29662" xr:uid="{00000000-0005-0000-0000-000074730000}"/>
    <cellStyle name="Normal 5 5 9 2" xfId="29663" xr:uid="{00000000-0005-0000-0000-000075730000}"/>
    <cellStyle name="Normal 5 6" xfId="899" xr:uid="{00000000-0005-0000-0000-000076730000}"/>
    <cellStyle name="Normal 5 6 2" xfId="900" xr:uid="{00000000-0005-0000-0000-000077730000}"/>
    <cellStyle name="Normal 5 7" xfId="901" xr:uid="{00000000-0005-0000-0000-000078730000}"/>
    <cellStyle name="Normal 5 8" xfId="29664" xr:uid="{00000000-0005-0000-0000-000079730000}"/>
    <cellStyle name="Normal 5 8 10" xfId="29665" xr:uid="{00000000-0005-0000-0000-00007A730000}"/>
    <cellStyle name="Normal 5 8 10 2" xfId="29666" xr:uid="{00000000-0005-0000-0000-00007B730000}"/>
    <cellStyle name="Normal 5 8 11" xfId="29667" xr:uid="{00000000-0005-0000-0000-00007C730000}"/>
    <cellStyle name="Normal 5 8 11 2" xfId="29668" xr:uid="{00000000-0005-0000-0000-00007D730000}"/>
    <cellStyle name="Normal 5 8 12" xfId="29669" xr:uid="{00000000-0005-0000-0000-00007E730000}"/>
    <cellStyle name="Normal 5 8 12 2" xfId="29670" xr:uid="{00000000-0005-0000-0000-00007F730000}"/>
    <cellStyle name="Normal 5 8 13" xfId="29671" xr:uid="{00000000-0005-0000-0000-000080730000}"/>
    <cellStyle name="Normal 5 8 2" xfId="29672" xr:uid="{00000000-0005-0000-0000-000081730000}"/>
    <cellStyle name="Normal 5 8 2 10" xfId="29673" xr:uid="{00000000-0005-0000-0000-000082730000}"/>
    <cellStyle name="Normal 5 8 2 10 2" xfId="29674" xr:uid="{00000000-0005-0000-0000-000083730000}"/>
    <cellStyle name="Normal 5 8 2 11" xfId="29675" xr:uid="{00000000-0005-0000-0000-000084730000}"/>
    <cellStyle name="Normal 5 8 2 11 2" xfId="29676" xr:uid="{00000000-0005-0000-0000-000085730000}"/>
    <cellStyle name="Normal 5 8 2 12" xfId="29677" xr:uid="{00000000-0005-0000-0000-000086730000}"/>
    <cellStyle name="Normal 5 8 2 2" xfId="29678" xr:uid="{00000000-0005-0000-0000-000087730000}"/>
    <cellStyle name="Normal 5 8 2 2 10" xfId="29679" xr:uid="{00000000-0005-0000-0000-000088730000}"/>
    <cellStyle name="Normal 5 8 2 2 10 2" xfId="29680" xr:uid="{00000000-0005-0000-0000-000089730000}"/>
    <cellStyle name="Normal 5 8 2 2 11" xfId="29681" xr:uid="{00000000-0005-0000-0000-00008A730000}"/>
    <cellStyle name="Normal 5 8 2 2 2" xfId="29682" xr:uid="{00000000-0005-0000-0000-00008B730000}"/>
    <cellStyle name="Normal 5 8 2 2 2 2" xfId="29683" xr:uid="{00000000-0005-0000-0000-00008C730000}"/>
    <cellStyle name="Normal 5 8 2 2 3" xfId="29684" xr:uid="{00000000-0005-0000-0000-00008D730000}"/>
    <cellStyle name="Normal 5 8 2 2 3 2" xfId="29685" xr:uid="{00000000-0005-0000-0000-00008E730000}"/>
    <cellStyle name="Normal 5 8 2 2 4" xfId="29686" xr:uid="{00000000-0005-0000-0000-00008F730000}"/>
    <cellStyle name="Normal 5 8 2 2 4 2" xfId="29687" xr:uid="{00000000-0005-0000-0000-000090730000}"/>
    <cellStyle name="Normal 5 8 2 2 5" xfId="29688" xr:uid="{00000000-0005-0000-0000-000091730000}"/>
    <cellStyle name="Normal 5 8 2 2 5 2" xfId="29689" xr:uid="{00000000-0005-0000-0000-000092730000}"/>
    <cellStyle name="Normal 5 8 2 2 6" xfId="29690" xr:uid="{00000000-0005-0000-0000-000093730000}"/>
    <cellStyle name="Normal 5 8 2 2 6 2" xfId="29691" xr:uid="{00000000-0005-0000-0000-000094730000}"/>
    <cellStyle name="Normal 5 8 2 2 7" xfId="29692" xr:uid="{00000000-0005-0000-0000-000095730000}"/>
    <cellStyle name="Normal 5 8 2 2 7 2" xfId="29693" xr:uid="{00000000-0005-0000-0000-000096730000}"/>
    <cellStyle name="Normal 5 8 2 2 8" xfId="29694" xr:uid="{00000000-0005-0000-0000-000097730000}"/>
    <cellStyle name="Normal 5 8 2 2 8 2" xfId="29695" xr:uid="{00000000-0005-0000-0000-000098730000}"/>
    <cellStyle name="Normal 5 8 2 2 9" xfId="29696" xr:uid="{00000000-0005-0000-0000-000099730000}"/>
    <cellStyle name="Normal 5 8 2 2 9 2" xfId="29697" xr:uid="{00000000-0005-0000-0000-00009A730000}"/>
    <cellStyle name="Normal 5 8 2 3" xfId="29698" xr:uid="{00000000-0005-0000-0000-00009B730000}"/>
    <cellStyle name="Normal 5 8 2 3 2" xfId="29699" xr:uid="{00000000-0005-0000-0000-00009C730000}"/>
    <cellStyle name="Normal 5 8 2 4" xfId="29700" xr:uid="{00000000-0005-0000-0000-00009D730000}"/>
    <cellStyle name="Normal 5 8 2 4 2" xfId="29701" xr:uid="{00000000-0005-0000-0000-00009E730000}"/>
    <cellStyle name="Normal 5 8 2 5" xfId="29702" xr:uid="{00000000-0005-0000-0000-00009F730000}"/>
    <cellStyle name="Normal 5 8 2 5 2" xfId="29703" xr:uid="{00000000-0005-0000-0000-0000A0730000}"/>
    <cellStyle name="Normal 5 8 2 6" xfId="29704" xr:uid="{00000000-0005-0000-0000-0000A1730000}"/>
    <cellStyle name="Normal 5 8 2 6 2" xfId="29705" xr:uid="{00000000-0005-0000-0000-0000A2730000}"/>
    <cellStyle name="Normal 5 8 2 7" xfId="29706" xr:uid="{00000000-0005-0000-0000-0000A3730000}"/>
    <cellStyle name="Normal 5 8 2 7 2" xfId="29707" xr:uid="{00000000-0005-0000-0000-0000A4730000}"/>
    <cellStyle name="Normal 5 8 2 8" xfId="29708" xr:uid="{00000000-0005-0000-0000-0000A5730000}"/>
    <cellStyle name="Normal 5 8 2 8 2" xfId="29709" xr:uid="{00000000-0005-0000-0000-0000A6730000}"/>
    <cellStyle name="Normal 5 8 2 9" xfId="29710" xr:uid="{00000000-0005-0000-0000-0000A7730000}"/>
    <cellStyle name="Normal 5 8 2 9 2" xfId="29711" xr:uid="{00000000-0005-0000-0000-0000A8730000}"/>
    <cellStyle name="Normal 5 8 3" xfId="29712" xr:uid="{00000000-0005-0000-0000-0000A9730000}"/>
    <cellStyle name="Normal 5 8 3 10" xfId="29713" xr:uid="{00000000-0005-0000-0000-0000AA730000}"/>
    <cellStyle name="Normal 5 8 3 10 2" xfId="29714" xr:uid="{00000000-0005-0000-0000-0000AB730000}"/>
    <cellStyle name="Normal 5 8 3 11" xfId="29715" xr:uid="{00000000-0005-0000-0000-0000AC730000}"/>
    <cellStyle name="Normal 5 8 3 2" xfId="29716" xr:uid="{00000000-0005-0000-0000-0000AD730000}"/>
    <cellStyle name="Normal 5 8 3 2 2" xfId="29717" xr:uid="{00000000-0005-0000-0000-0000AE730000}"/>
    <cellStyle name="Normal 5 8 3 3" xfId="29718" xr:uid="{00000000-0005-0000-0000-0000AF730000}"/>
    <cellStyle name="Normal 5 8 3 3 2" xfId="29719" xr:uid="{00000000-0005-0000-0000-0000B0730000}"/>
    <cellStyle name="Normal 5 8 3 4" xfId="29720" xr:uid="{00000000-0005-0000-0000-0000B1730000}"/>
    <cellStyle name="Normal 5 8 3 4 2" xfId="29721" xr:uid="{00000000-0005-0000-0000-0000B2730000}"/>
    <cellStyle name="Normal 5 8 3 5" xfId="29722" xr:uid="{00000000-0005-0000-0000-0000B3730000}"/>
    <cellStyle name="Normal 5 8 3 5 2" xfId="29723" xr:uid="{00000000-0005-0000-0000-0000B4730000}"/>
    <cellStyle name="Normal 5 8 3 6" xfId="29724" xr:uid="{00000000-0005-0000-0000-0000B5730000}"/>
    <cellStyle name="Normal 5 8 3 6 2" xfId="29725" xr:uid="{00000000-0005-0000-0000-0000B6730000}"/>
    <cellStyle name="Normal 5 8 3 7" xfId="29726" xr:uid="{00000000-0005-0000-0000-0000B7730000}"/>
    <cellStyle name="Normal 5 8 3 7 2" xfId="29727" xr:uid="{00000000-0005-0000-0000-0000B8730000}"/>
    <cellStyle name="Normal 5 8 3 8" xfId="29728" xr:uid="{00000000-0005-0000-0000-0000B9730000}"/>
    <cellStyle name="Normal 5 8 3 8 2" xfId="29729" xr:uid="{00000000-0005-0000-0000-0000BA730000}"/>
    <cellStyle name="Normal 5 8 3 9" xfId="29730" xr:uid="{00000000-0005-0000-0000-0000BB730000}"/>
    <cellStyle name="Normal 5 8 3 9 2" xfId="29731" xr:uid="{00000000-0005-0000-0000-0000BC730000}"/>
    <cellStyle name="Normal 5 8 4" xfId="29732" xr:uid="{00000000-0005-0000-0000-0000BD730000}"/>
    <cellStyle name="Normal 5 8 4 2" xfId="29733" xr:uid="{00000000-0005-0000-0000-0000BE730000}"/>
    <cellStyle name="Normal 5 8 5" xfId="29734" xr:uid="{00000000-0005-0000-0000-0000BF730000}"/>
    <cellStyle name="Normal 5 8 5 2" xfId="29735" xr:uid="{00000000-0005-0000-0000-0000C0730000}"/>
    <cellStyle name="Normal 5 8 6" xfId="29736" xr:uid="{00000000-0005-0000-0000-0000C1730000}"/>
    <cellStyle name="Normal 5 8 6 2" xfId="29737" xr:uid="{00000000-0005-0000-0000-0000C2730000}"/>
    <cellStyle name="Normal 5 8 7" xfId="29738" xr:uid="{00000000-0005-0000-0000-0000C3730000}"/>
    <cellStyle name="Normal 5 8 7 2" xfId="29739" xr:uid="{00000000-0005-0000-0000-0000C4730000}"/>
    <cellStyle name="Normal 5 8 8" xfId="29740" xr:uid="{00000000-0005-0000-0000-0000C5730000}"/>
    <cellStyle name="Normal 5 8 8 2" xfId="29741" xr:uid="{00000000-0005-0000-0000-0000C6730000}"/>
    <cellStyle name="Normal 5 8 9" xfId="29742" xr:uid="{00000000-0005-0000-0000-0000C7730000}"/>
    <cellStyle name="Normal 5 8 9 2" xfId="29743" xr:uid="{00000000-0005-0000-0000-0000C8730000}"/>
    <cellStyle name="Normal 5 9" xfId="29744" xr:uid="{00000000-0005-0000-0000-0000C9730000}"/>
    <cellStyle name="Normal 5 9 10" xfId="29745" xr:uid="{00000000-0005-0000-0000-0000CA730000}"/>
    <cellStyle name="Normal 5 9 10 2" xfId="29746" xr:uid="{00000000-0005-0000-0000-0000CB730000}"/>
    <cellStyle name="Normal 5 9 11" xfId="29747" xr:uid="{00000000-0005-0000-0000-0000CC730000}"/>
    <cellStyle name="Normal 5 9 11 2" xfId="29748" xr:uid="{00000000-0005-0000-0000-0000CD730000}"/>
    <cellStyle name="Normal 5 9 12" xfId="29749" xr:uid="{00000000-0005-0000-0000-0000CE730000}"/>
    <cellStyle name="Normal 5 9 2" xfId="29750" xr:uid="{00000000-0005-0000-0000-0000CF730000}"/>
    <cellStyle name="Normal 5 9 2 10" xfId="29751" xr:uid="{00000000-0005-0000-0000-0000D0730000}"/>
    <cellStyle name="Normal 5 9 2 10 2" xfId="29752" xr:uid="{00000000-0005-0000-0000-0000D1730000}"/>
    <cellStyle name="Normal 5 9 2 11" xfId="29753" xr:uid="{00000000-0005-0000-0000-0000D2730000}"/>
    <cellStyle name="Normal 5 9 2 2" xfId="29754" xr:uid="{00000000-0005-0000-0000-0000D3730000}"/>
    <cellStyle name="Normal 5 9 2 2 2" xfId="29755" xr:uid="{00000000-0005-0000-0000-0000D4730000}"/>
    <cellStyle name="Normal 5 9 2 3" xfId="29756" xr:uid="{00000000-0005-0000-0000-0000D5730000}"/>
    <cellStyle name="Normal 5 9 2 3 2" xfId="29757" xr:uid="{00000000-0005-0000-0000-0000D6730000}"/>
    <cellStyle name="Normal 5 9 2 4" xfId="29758" xr:uid="{00000000-0005-0000-0000-0000D7730000}"/>
    <cellStyle name="Normal 5 9 2 4 2" xfId="29759" xr:uid="{00000000-0005-0000-0000-0000D8730000}"/>
    <cellStyle name="Normal 5 9 2 5" xfId="29760" xr:uid="{00000000-0005-0000-0000-0000D9730000}"/>
    <cellStyle name="Normal 5 9 2 5 2" xfId="29761" xr:uid="{00000000-0005-0000-0000-0000DA730000}"/>
    <cellStyle name="Normal 5 9 2 6" xfId="29762" xr:uid="{00000000-0005-0000-0000-0000DB730000}"/>
    <cellStyle name="Normal 5 9 2 6 2" xfId="29763" xr:uid="{00000000-0005-0000-0000-0000DC730000}"/>
    <cellStyle name="Normal 5 9 2 7" xfId="29764" xr:uid="{00000000-0005-0000-0000-0000DD730000}"/>
    <cellStyle name="Normal 5 9 2 7 2" xfId="29765" xr:uid="{00000000-0005-0000-0000-0000DE730000}"/>
    <cellStyle name="Normal 5 9 2 8" xfId="29766" xr:uid="{00000000-0005-0000-0000-0000DF730000}"/>
    <cellStyle name="Normal 5 9 2 8 2" xfId="29767" xr:uid="{00000000-0005-0000-0000-0000E0730000}"/>
    <cellStyle name="Normal 5 9 2 9" xfId="29768" xr:uid="{00000000-0005-0000-0000-0000E1730000}"/>
    <cellStyle name="Normal 5 9 2 9 2" xfId="29769" xr:uid="{00000000-0005-0000-0000-0000E2730000}"/>
    <cellStyle name="Normal 5 9 3" xfId="29770" xr:uid="{00000000-0005-0000-0000-0000E3730000}"/>
    <cellStyle name="Normal 5 9 3 2" xfId="29771" xr:uid="{00000000-0005-0000-0000-0000E4730000}"/>
    <cellStyle name="Normal 5 9 4" xfId="29772" xr:uid="{00000000-0005-0000-0000-0000E5730000}"/>
    <cellStyle name="Normal 5 9 4 2" xfId="29773" xr:uid="{00000000-0005-0000-0000-0000E6730000}"/>
    <cellStyle name="Normal 5 9 5" xfId="29774" xr:uid="{00000000-0005-0000-0000-0000E7730000}"/>
    <cellStyle name="Normal 5 9 5 2" xfId="29775" xr:uid="{00000000-0005-0000-0000-0000E8730000}"/>
    <cellStyle name="Normal 5 9 6" xfId="29776" xr:uid="{00000000-0005-0000-0000-0000E9730000}"/>
    <cellStyle name="Normal 5 9 6 2" xfId="29777" xr:uid="{00000000-0005-0000-0000-0000EA730000}"/>
    <cellStyle name="Normal 5 9 7" xfId="29778" xr:uid="{00000000-0005-0000-0000-0000EB730000}"/>
    <cellStyle name="Normal 5 9 7 2" xfId="29779" xr:uid="{00000000-0005-0000-0000-0000EC730000}"/>
    <cellStyle name="Normal 5 9 8" xfId="29780" xr:uid="{00000000-0005-0000-0000-0000ED730000}"/>
    <cellStyle name="Normal 5 9 8 2" xfId="29781" xr:uid="{00000000-0005-0000-0000-0000EE730000}"/>
    <cellStyle name="Normal 5 9 9" xfId="29782" xr:uid="{00000000-0005-0000-0000-0000EF730000}"/>
    <cellStyle name="Normal 5 9 9 2" xfId="29783" xr:uid="{00000000-0005-0000-0000-0000F0730000}"/>
    <cellStyle name="Normal 50" xfId="1180" xr:uid="{00000000-0005-0000-0000-0000F1730000}"/>
    <cellStyle name="Normal 51" xfId="1181" xr:uid="{00000000-0005-0000-0000-0000F2730000}"/>
    <cellStyle name="Normal 52" xfId="29784" xr:uid="{00000000-0005-0000-0000-0000F3730000}"/>
    <cellStyle name="Normal 53" xfId="29785" xr:uid="{00000000-0005-0000-0000-0000F4730000}"/>
    <cellStyle name="Normal 54" xfId="42103" xr:uid="{00000000-0005-0000-0000-0000F5730000}"/>
    <cellStyle name="Normal 55" xfId="42105" xr:uid="{00000000-0005-0000-0000-0000F6730000}"/>
    <cellStyle name="Normal 56" xfId="42109" xr:uid="{00000000-0005-0000-0000-0000F7730000}"/>
    <cellStyle name="Normal 57" xfId="944" xr:uid="{00000000-0005-0000-0000-0000F8730000}"/>
    <cellStyle name="Normal 58" xfId="42112" xr:uid="{79732746-616E-416B-9A95-4CA159185187}"/>
    <cellStyle name="Normal 6" xfId="902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3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4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5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6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7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8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9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10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1" xr:uid="{00000000-0005-0000-0000-0000B1760000}"/>
    <cellStyle name="Normal 6 6 2" xfId="912" xr:uid="{00000000-0005-0000-0000-0000B2760000}"/>
    <cellStyle name="Normal 6 7" xfId="913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4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5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6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7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8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9" xr:uid="{00000000-0005-0000-0000-0000BC7A0000}"/>
    <cellStyle name="Normal 8 3 2" xfId="920" xr:uid="{00000000-0005-0000-0000-0000BD7A0000}"/>
    <cellStyle name="Normal 8 4" xfId="921" xr:uid="{00000000-0005-0000-0000-0000BE7A0000}"/>
    <cellStyle name="Normal 8 4 2" xfId="922" xr:uid="{00000000-0005-0000-0000-0000BF7A0000}"/>
    <cellStyle name="Normal 8 5" xfId="923" xr:uid="{00000000-0005-0000-0000-0000C07A0000}"/>
    <cellStyle name="Normal 8 5 2" xfId="924" xr:uid="{00000000-0005-0000-0000-0000C17A0000}"/>
    <cellStyle name="Normal 8 6" xfId="925" xr:uid="{00000000-0005-0000-0000-0000C27A0000}"/>
    <cellStyle name="Normal 8 6 2" xfId="926" xr:uid="{00000000-0005-0000-0000-0000C37A0000}"/>
    <cellStyle name="Normal 8 7" xfId="927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8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9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1" xr:uid="{00000000-0005-0000-0000-0000A57B0000}"/>
    <cellStyle name="Notas" xfId="16" builtinId="10" customBuiltin="1"/>
    <cellStyle name="Notas 2" xfId="1121" xr:uid="{00000000-0005-0000-0000-0000A77B0000}"/>
    <cellStyle name="Notas 2 10" xfId="31716" xr:uid="{00000000-0005-0000-0000-0000A87B0000}"/>
    <cellStyle name="Notas 2 10 10" xfId="31717" xr:uid="{00000000-0005-0000-0000-0000A97B0000}"/>
    <cellStyle name="Notas 2 10 10 2" xfId="31718" xr:uid="{00000000-0005-0000-0000-0000AA7B0000}"/>
    <cellStyle name="Notas 2 10 11" xfId="31719" xr:uid="{00000000-0005-0000-0000-0000AB7B0000}"/>
    <cellStyle name="Notas 2 10 11 2" xfId="31720" xr:uid="{00000000-0005-0000-0000-0000AC7B0000}"/>
    <cellStyle name="Notas 2 10 12" xfId="31721" xr:uid="{00000000-0005-0000-0000-0000AD7B0000}"/>
    <cellStyle name="Notas 2 10 12 2" xfId="31722" xr:uid="{00000000-0005-0000-0000-0000AE7B0000}"/>
    <cellStyle name="Notas 2 10 13" xfId="31723" xr:uid="{00000000-0005-0000-0000-0000AF7B0000}"/>
    <cellStyle name="Notas 2 10 2" xfId="31724" xr:uid="{00000000-0005-0000-0000-0000B07B0000}"/>
    <cellStyle name="Notas 2 10 2 10" xfId="31725" xr:uid="{00000000-0005-0000-0000-0000B17B0000}"/>
    <cellStyle name="Notas 2 10 2 10 2" xfId="31726" xr:uid="{00000000-0005-0000-0000-0000B27B0000}"/>
    <cellStyle name="Notas 2 10 2 11" xfId="31727" xr:uid="{00000000-0005-0000-0000-0000B37B0000}"/>
    <cellStyle name="Notas 2 10 2 2" xfId="31728" xr:uid="{00000000-0005-0000-0000-0000B47B0000}"/>
    <cellStyle name="Notas 2 10 2 2 2" xfId="31729" xr:uid="{00000000-0005-0000-0000-0000B57B0000}"/>
    <cellStyle name="Notas 2 10 2 3" xfId="31730" xr:uid="{00000000-0005-0000-0000-0000B67B0000}"/>
    <cellStyle name="Notas 2 10 2 3 2" xfId="31731" xr:uid="{00000000-0005-0000-0000-0000B77B0000}"/>
    <cellStyle name="Notas 2 10 2 4" xfId="31732" xr:uid="{00000000-0005-0000-0000-0000B87B0000}"/>
    <cellStyle name="Notas 2 10 2 4 2" xfId="31733" xr:uid="{00000000-0005-0000-0000-0000B97B0000}"/>
    <cellStyle name="Notas 2 10 2 5" xfId="31734" xr:uid="{00000000-0005-0000-0000-0000BA7B0000}"/>
    <cellStyle name="Notas 2 10 2 5 2" xfId="31735" xr:uid="{00000000-0005-0000-0000-0000BB7B0000}"/>
    <cellStyle name="Notas 2 10 2 6" xfId="31736" xr:uid="{00000000-0005-0000-0000-0000BC7B0000}"/>
    <cellStyle name="Notas 2 10 2 6 2" xfId="31737" xr:uid="{00000000-0005-0000-0000-0000BD7B0000}"/>
    <cellStyle name="Notas 2 10 2 7" xfId="31738" xr:uid="{00000000-0005-0000-0000-0000BE7B0000}"/>
    <cellStyle name="Notas 2 10 2 7 2" xfId="31739" xr:uid="{00000000-0005-0000-0000-0000BF7B0000}"/>
    <cellStyle name="Notas 2 10 2 8" xfId="31740" xr:uid="{00000000-0005-0000-0000-0000C07B0000}"/>
    <cellStyle name="Notas 2 10 2 8 2" xfId="31741" xr:uid="{00000000-0005-0000-0000-0000C17B0000}"/>
    <cellStyle name="Notas 2 10 2 9" xfId="31742" xr:uid="{00000000-0005-0000-0000-0000C27B0000}"/>
    <cellStyle name="Notas 2 10 2 9 2" xfId="31743" xr:uid="{00000000-0005-0000-0000-0000C37B0000}"/>
    <cellStyle name="Notas 2 10 3" xfId="31744" xr:uid="{00000000-0005-0000-0000-0000C47B0000}"/>
    <cellStyle name="Notas 2 10 3 10" xfId="31745" xr:uid="{00000000-0005-0000-0000-0000C57B0000}"/>
    <cellStyle name="Notas 2 10 3 10 2" xfId="31746" xr:uid="{00000000-0005-0000-0000-0000C67B0000}"/>
    <cellStyle name="Notas 2 10 3 11" xfId="31747" xr:uid="{00000000-0005-0000-0000-0000C77B0000}"/>
    <cellStyle name="Notas 2 10 3 2" xfId="31748" xr:uid="{00000000-0005-0000-0000-0000C87B0000}"/>
    <cellStyle name="Notas 2 10 3 2 2" xfId="31749" xr:uid="{00000000-0005-0000-0000-0000C97B0000}"/>
    <cellStyle name="Notas 2 10 3 3" xfId="31750" xr:uid="{00000000-0005-0000-0000-0000CA7B0000}"/>
    <cellStyle name="Notas 2 10 3 3 2" xfId="31751" xr:uid="{00000000-0005-0000-0000-0000CB7B0000}"/>
    <cellStyle name="Notas 2 10 3 4" xfId="31752" xr:uid="{00000000-0005-0000-0000-0000CC7B0000}"/>
    <cellStyle name="Notas 2 10 3 4 2" xfId="31753" xr:uid="{00000000-0005-0000-0000-0000CD7B0000}"/>
    <cellStyle name="Notas 2 10 3 5" xfId="31754" xr:uid="{00000000-0005-0000-0000-0000CE7B0000}"/>
    <cellStyle name="Notas 2 10 3 5 2" xfId="31755" xr:uid="{00000000-0005-0000-0000-0000CF7B0000}"/>
    <cellStyle name="Notas 2 10 3 6" xfId="31756" xr:uid="{00000000-0005-0000-0000-0000D07B0000}"/>
    <cellStyle name="Notas 2 10 3 6 2" xfId="31757" xr:uid="{00000000-0005-0000-0000-0000D17B0000}"/>
    <cellStyle name="Notas 2 10 3 7" xfId="31758" xr:uid="{00000000-0005-0000-0000-0000D27B0000}"/>
    <cellStyle name="Notas 2 10 3 7 2" xfId="31759" xr:uid="{00000000-0005-0000-0000-0000D37B0000}"/>
    <cellStyle name="Notas 2 10 3 8" xfId="31760" xr:uid="{00000000-0005-0000-0000-0000D47B0000}"/>
    <cellStyle name="Notas 2 10 3 8 2" xfId="31761" xr:uid="{00000000-0005-0000-0000-0000D57B0000}"/>
    <cellStyle name="Notas 2 10 3 9" xfId="31762" xr:uid="{00000000-0005-0000-0000-0000D67B0000}"/>
    <cellStyle name="Notas 2 10 3 9 2" xfId="31763" xr:uid="{00000000-0005-0000-0000-0000D77B0000}"/>
    <cellStyle name="Notas 2 10 4" xfId="31764" xr:uid="{00000000-0005-0000-0000-0000D87B0000}"/>
    <cellStyle name="Notas 2 10 4 2" xfId="31765" xr:uid="{00000000-0005-0000-0000-0000D97B0000}"/>
    <cellStyle name="Notas 2 10 5" xfId="31766" xr:uid="{00000000-0005-0000-0000-0000DA7B0000}"/>
    <cellStyle name="Notas 2 10 5 2" xfId="31767" xr:uid="{00000000-0005-0000-0000-0000DB7B0000}"/>
    <cellStyle name="Notas 2 10 6" xfId="31768" xr:uid="{00000000-0005-0000-0000-0000DC7B0000}"/>
    <cellStyle name="Notas 2 10 6 2" xfId="31769" xr:uid="{00000000-0005-0000-0000-0000DD7B0000}"/>
    <cellStyle name="Notas 2 10 7" xfId="31770" xr:uid="{00000000-0005-0000-0000-0000DE7B0000}"/>
    <cellStyle name="Notas 2 10 7 2" xfId="31771" xr:uid="{00000000-0005-0000-0000-0000DF7B0000}"/>
    <cellStyle name="Notas 2 10 8" xfId="31772" xr:uid="{00000000-0005-0000-0000-0000E07B0000}"/>
    <cellStyle name="Notas 2 10 8 2" xfId="31773" xr:uid="{00000000-0005-0000-0000-0000E17B0000}"/>
    <cellStyle name="Notas 2 10 9" xfId="31774" xr:uid="{00000000-0005-0000-0000-0000E27B0000}"/>
    <cellStyle name="Notas 2 10 9 2" xfId="31775" xr:uid="{00000000-0005-0000-0000-0000E37B0000}"/>
    <cellStyle name="Notas 2 11" xfId="31776" xr:uid="{00000000-0005-0000-0000-0000E47B0000}"/>
    <cellStyle name="Notas 2 11 2" xfId="31777" xr:uid="{00000000-0005-0000-0000-0000E57B0000}"/>
    <cellStyle name="Notas 2 12" xfId="31778" xr:uid="{00000000-0005-0000-0000-0000E67B0000}"/>
    <cellStyle name="Notas 2 12 2" xfId="31779" xr:uid="{00000000-0005-0000-0000-0000E77B0000}"/>
    <cellStyle name="Notas 2 13" xfId="31780" xr:uid="{00000000-0005-0000-0000-0000E87B0000}"/>
    <cellStyle name="Notas 2 13 2" xfId="31781" xr:uid="{00000000-0005-0000-0000-0000E97B0000}"/>
    <cellStyle name="Notas 2 14" xfId="31782" xr:uid="{00000000-0005-0000-0000-0000EA7B0000}"/>
    <cellStyle name="Notas 2 14 2" xfId="31783" xr:uid="{00000000-0005-0000-0000-0000EB7B0000}"/>
    <cellStyle name="Notas 2 15" xfId="31784" xr:uid="{00000000-0005-0000-0000-0000EC7B0000}"/>
    <cellStyle name="Notas 2 15 2" xfId="31785" xr:uid="{00000000-0005-0000-0000-0000ED7B0000}"/>
    <cellStyle name="Notas 2 16" xfId="31786" xr:uid="{00000000-0005-0000-0000-0000EE7B0000}"/>
    <cellStyle name="Notas 2 16 2" xfId="31787" xr:uid="{00000000-0005-0000-0000-0000EF7B0000}"/>
    <cellStyle name="Notas 2 17" xfId="31788" xr:uid="{00000000-0005-0000-0000-0000F07B0000}"/>
    <cellStyle name="Notas 2 17 2" xfId="31789" xr:uid="{00000000-0005-0000-0000-0000F17B0000}"/>
    <cellStyle name="Notas 2 18" xfId="31790" xr:uid="{00000000-0005-0000-0000-0000F27B0000}"/>
    <cellStyle name="Notas 2 18 2" xfId="31791" xr:uid="{00000000-0005-0000-0000-0000F37B0000}"/>
    <cellStyle name="Notas 2 19" xfId="31792" xr:uid="{00000000-0005-0000-0000-0000F47B0000}"/>
    <cellStyle name="Notas 2 19 2" xfId="31793" xr:uid="{00000000-0005-0000-0000-0000F57B0000}"/>
    <cellStyle name="Notas 2 2" xfId="1122" xr:uid="{00000000-0005-0000-0000-0000F67B0000}"/>
    <cellStyle name="Notas 2 2 10" xfId="31794" xr:uid="{00000000-0005-0000-0000-0000F77B0000}"/>
    <cellStyle name="Notas 2 2 10 2" xfId="31795" xr:uid="{00000000-0005-0000-0000-0000F87B0000}"/>
    <cellStyle name="Notas 2 2 11" xfId="31796" xr:uid="{00000000-0005-0000-0000-0000F97B0000}"/>
    <cellStyle name="Notas 2 2 11 2" xfId="31797" xr:uid="{00000000-0005-0000-0000-0000FA7B0000}"/>
    <cellStyle name="Notas 2 2 12" xfId="31798" xr:uid="{00000000-0005-0000-0000-0000FB7B0000}"/>
    <cellStyle name="Notas 2 2 12 2" xfId="31799" xr:uid="{00000000-0005-0000-0000-0000FC7B0000}"/>
    <cellStyle name="Notas 2 2 13" xfId="31800" xr:uid="{00000000-0005-0000-0000-0000FD7B0000}"/>
    <cellStyle name="Notas 2 2 13 2" xfId="31801" xr:uid="{00000000-0005-0000-0000-0000FE7B0000}"/>
    <cellStyle name="Notas 2 2 14" xfId="31802" xr:uid="{00000000-0005-0000-0000-0000FF7B0000}"/>
    <cellStyle name="Notas 2 2 14 2" xfId="31803" xr:uid="{00000000-0005-0000-0000-0000007C0000}"/>
    <cellStyle name="Notas 2 2 15" xfId="31804" xr:uid="{00000000-0005-0000-0000-0000017C0000}"/>
    <cellStyle name="Notas 2 2 15 2" xfId="31805" xr:uid="{00000000-0005-0000-0000-0000027C0000}"/>
    <cellStyle name="Notas 2 2 16" xfId="31806" xr:uid="{00000000-0005-0000-0000-0000037C0000}"/>
    <cellStyle name="Notas 2 2 16 2" xfId="31807" xr:uid="{00000000-0005-0000-0000-0000047C0000}"/>
    <cellStyle name="Notas 2 2 17" xfId="31808" xr:uid="{00000000-0005-0000-0000-0000057C0000}"/>
    <cellStyle name="Notas 2 2 17 2" xfId="31809" xr:uid="{00000000-0005-0000-0000-0000067C0000}"/>
    <cellStyle name="Notas 2 2 18" xfId="31810" xr:uid="{00000000-0005-0000-0000-0000077C0000}"/>
    <cellStyle name="Notas 2 2 19" xfId="31811" xr:uid="{00000000-0005-0000-0000-0000087C0000}"/>
    <cellStyle name="Notas 2 2 2" xfId="31812" xr:uid="{00000000-0005-0000-0000-0000097C0000}"/>
    <cellStyle name="Notas 2 2 2 10" xfId="31813" xr:uid="{00000000-0005-0000-0000-00000A7C0000}"/>
    <cellStyle name="Notas 2 2 2 10 2" xfId="31814" xr:uid="{00000000-0005-0000-0000-00000B7C0000}"/>
    <cellStyle name="Notas 2 2 2 11" xfId="31815" xr:uid="{00000000-0005-0000-0000-00000C7C0000}"/>
    <cellStyle name="Notas 2 2 2 11 2" xfId="31816" xr:uid="{00000000-0005-0000-0000-00000D7C0000}"/>
    <cellStyle name="Notas 2 2 2 12" xfId="31817" xr:uid="{00000000-0005-0000-0000-00000E7C0000}"/>
    <cellStyle name="Notas 2 2 2 12 2" xfId="31818" xr:uid="{00000000-0005-0000-0000-00000F7C0000}"/>
    <cellStyle name="Notas 2 2 2 13" xfId="31819" xr:uid="{00000000-0005-0000-0000-0000107C0000}"/>
    <cellStyle name="Notas 2 2 2 13 2" xfId="31820" xr:uid="{00000000-0005-0000-0000-0000117C0000}"/>
    <cellStyle name="Notas 2 2 2 14" xfId="31821" xr:uid="{00000000-0005-0000-0000-0000127C0000}"/>
    <cellStyle name="Notas 2 2 2 14 2" xfId="31822" xr:uid="{00000000-0005-0000-0000-0000137C0000}"/>
    <cellStyle name="Notas 2 2 2 15" xfId="31823" xr:uid="{00000000-0005-0000-0000-0000147C0000}"/>
    <cellStyle name="Notas 2 2 2 2" xfId="31824" xr:uid="{00000000-0005-0000-0000-0000157C0000}"/>
    <cellStyle name="Notas 2 2 2 2 10" xfId="31825" xr:uid="{00000000-0005-0000-0000-0000167C0000}"/>
    <cellStyle name="Notas 2 2 2 2 10 2" xfId="31826" xr:uid="{00000000-0005-0000-0000-0000177C0000}"/>
    <cellStyle name="Notas 2 2 2 2 11" xfId="31827" xr:uid="{00000000-0005-0000-0000-0000187C0000}"/>
    <cellStyle name="Notas 2 2 2 2 11 2" xfId="31828" xr:uid="{00000000-0005-0000-0000-0000197C0000}"/>
    <cellStyle name="Notas 2 2 2 2 12" xfId="31829" xr:uid="{00000000-0005-0000-0000-00001A7C0000}"/>
    <cellStyle name="Notas 2 2 2 2 12 2" xfId="31830" xr:uid="{00000000-0005-0000-0000-00001B7C0000}"/>
    <cellStyle name="Notas 2 2 2 2 13" xfId="31831" xr:uid="{00000000-0005-0000-0000-00001C7C0000}"/>
    <cellStyle name="Notas 2 2 2 2 2" xfId="31832" xr:uid="{00000000-0005-0000-0000-00001D7C0000}"/>
    <cellStyle name="Notas 2 2 2 2 2 10" xfId="31833" xr:uid="{00000000-0005-0000-0000-00001E7C0000}"/>
    <cellStyle name="Notas 2 2 2 2 2 10 2" xfId="31834" xr:uid="{00000000-0005-0000-0000-00001F7C0000}"/>
    <cellStyle name="Notas 2 2 2 2 2 11" xfId="31835" xr:uid="{00000000-0005-0000-0000-0000207C0000}"/>
    <cellStyle name="Notas 2 2 2 2 2 2" xfId="31836" xr:uid="{00000000-0005-0000-0000-0000217C0000}"/>
    <cellStyle name="Notas 2 2 2 2 2 2 2" xfId="31837" xr:uid="{00000000-0005-0000-0000-0000227C0000}"/>
    <cellStyle name="Notas 2 2 2 2 2 3" xfId="31838" xr:uid="{00000000-0005-0000-0000-0000237C0000}"/>
    <cellStyle name="Notas 2 2 2 2 2 3 2" xfId="31839" xr:uid="{00000000-0005-0000-0000-0000247C0000}"/>
    <cellStyle name="Notas 2 2 2 2 2 4" xfId="31840" xr:uid="{00000000-0005-0000-0000-0000257C0000}"/>
    <cellStyle name="Notas 2 2 2 2 2 4 2" xfId="31841" xr:uid="{00000000-0005-0000-0000-0000267C0000}"/>
    <cellStyle name="Notas 2 2 2 2 2 5" xfId="31842" xr:uid="{00000000-0005-0000-0000-0000277C0000}"/>
    <cellStyle name="Notas 2 2 2 2 2 5 2" xfId="31843" xr:uid="{00000000-0005-0000-0000-0000287C0000}"/>
    <cellStyle name="Notas 2 2 2 2 2 6" xfId="31844" xr:uid="{00000000-0005-0000-0000-0000297C0000}"/>
    <cellStyle name="Notas 2 2 2 2 2 6 2" xfId="31845" xr:uid="{00000000-0005-0000-0000-00002A7C0000}"/>
    <cellStyle name="Notas 2 2 2 2 2 7" xfId="31846" xr:uid="{00000000-0005-0000-0000-00002B7C0000}"/>
    <cellStyle name="Notas 2 2 2 2 2 7 2" xfId="31847" xr:uid="{00000000-0005-0000-0000-00002C7C0000}"/>
    <cellStyle name="Notas 2 2 2 2 2 8" xfId="31848" xr:uid="{00000000-0005-0000-0000-00002D7C0000}"/>
    <cellStyle name="Notas 2 2 2 2 2 8 2" xfId="31849" xr:uid="{00000000-0005-0000-0000-00002E7C0000}"/>
    <cellStyle name="Notas 2 2 2 2 2 9" xfId="31850" xr:uid="{00000000-0005-0000-0000-00002F7C0000}"/>
    <cellStyle name="Notas 2 2 2 2 2 9 2" xfId="31851" xr:uid="{00000000-0005-0000-0000-0000307C0000}"/>
    <cellStyle name="Notas 2 2 2 2 3" xfId="31852" xr:uid="{00000000-0005-0000-0000-0000317C0000}"/>
    <cellStyle name="Notas 2 2 2 2 3 10" xfId="31853" xr:uid="{00000000-0005-0000-0000-0000327C0000}"/>
    <cellStyle name="Notas 2 2 2 2 3 10 2" xfId="31854" xr:uid="{00000000-0005-0000-0000-0000337C0000}"/>
    <cellStyle name="Notas 2 2 2 2 3 11" xfId="31855" xr:uid="{00000000-0005-0000-0000-0000347C0000}"/>
    <cellStyle name="Notas 2 2 2 2 3 2" xfId="31856" xr:uid="{00000000-0005-0000-0000-0000357C0000}"/>
    <cellStyle name="Notas 2 2 2 2 3 2 2" xfId="31857" xr:uid="{00000000-0005-0000-0000-0000367C0000}"/>
    <cellStyle name="Notas 2 2 2 2 3 3" xfId="31858" xr:uid="{00000000-0005-0000-0000-0000377C0000}"/>
    <cellStyle name="Notas 2 2 2 2 3 3 2" xfId="31859" xr:uid="{00000000-0005-0000-0000-0000387C0000}"/>
    <cellStyle name="Notas 2 2 2 2 3 4" xfId="31860" xr:uid="{00000000-0005-0000-0000-0000397C0000}"/>
    <cellStyle name="Notas 2 2 2 2 3 4 2" xfId="31861" xr:uid="{00000000-0005-0000-0000-00003A7C0000}"/>
    <cellStyle name="Notas 2 2 2 2 3 5" xfId="31862" xr:uid="{00000000-0005-0000-0000-00003B7C0000}"/>
    <cellStyle name="Notas 2 2 2 2 3 5 2" xfId="31863" xr:uid="{00000000-0005-0000-0000-00003C7C0000}"/>
    <cellStyle name="Notas 2 2 2 2 3 6" xfId="31864" xr:uid="{00000000-0005-0000-0000-00003D7C0000}"/>
    <cellStyle name="Notas 2 2 2 2 3 6 2" xfId="31865" xr:uid="{00000000-0005-0000-0000-00003E7C0000}"/>
    <cellStyle name="Notas 2 2 2 2 3 7" xfId="31866" xr:uid="{00000000-0005-0000-0000-00003F7C0000}"/>
    <cellStyle name="Notas 2 2 2 2 3 7 2" xfId="31867" xr:uid="{00000000-0005-0000-0000-0000407C0000}"/>
    <cellStyle name="Notas 2 2 2 2 3 8" xfId="31868" xr:uid="{00000000-0005-0000-0000-0000417C0000}"/>
    <cellStyle name="Notas 2 2 2 2 3 8 2" xfId="31869" xr:uid="{00000000-0005-0000-0000-0000427C0000}"/>
    <cellStyle name="Notas 2 2 2 2 3 9" xfId="31870" xr:uid="{00000000-0005-0000-0000-0000437C0000}"/>
    <cellStyle name="Notas 2 2 2 2 3 9 2" xfId="31871" xr:uid="{00000000-0005-0000-0000-0000447C0000}"/>
    <cellStyle name="Notas 2 2 2 2 4" xfId="31872" xr:uid="{00000000-0005-0000-0000-0000457C0000}"/>
    <cellStyle name="Notas 2 2 2 2 4 2" xfId="31873" xr:uid="{00000000-0005-0000-0000-0000467C0000}"/>
    <cellStyle name="Notas 2 2 2 2 5" xfId="31874" xr:uid="{00000000-0005-0000-0000-0000477C0000}"/>
    <cellStyle name="Notas 2 2 2 2 5 2" xfId="31875" xr:uid="{00000000-0005-0000-0000-0000487C0000}"/>
    <cellStyle name="Notas 2 2 2 2 6" xfId="31876" xr:uid="{00000000-0005-0000-0000-0000497C0000}"/>
    <cellStyle name="Notas 2 2 2 2 6 2" xfId="31877" xr:uid="{00000000-0005-0000-0000-00004A7C0000}"/>
    <cellStyle name="Notas 2 2 2 2 7" xfId="31878" xr:uid="{00000000-0005-0000-0000-00004B7C0000}"/>
    <cellStyle name="Notas 2 2 2 2 7 2" xfId="31879" xr:uid="{00000000-0005-0000-0000-00004C7C0000}"/>
    <cellStyle name="Notas 2 2 2 2 8" xfId="31880" xr:uid="{00000000-0005-0000-0000-00004D7C0000}"/>
    <cellStyle name="Notas 2 2 2 2 8 2" xfId="31881" xr:uid="{00000000-0005-0000-0000-00004E7C0000}"/>
    <cellStyle name="Notas 2 2 2 2 9" xfId="31882" xr:uid="{00000000-0005-0000-0000-00004F7C0000}"/>
    <cellStyle name="Notas 2 2 2 2 9 2" xfId="31883" xr:uid="{00000000-0005-0000-0000-0000507C0000}"/>
    <cellStyle name="Notas 2 2 2 3" xfId="31884" xr:uid="{00000000-0005-0000-0000-0000517C0000}"/>
    <cellStyle name="Notas 2 2 2 3 10" xfId="31885" xr:uid="{00000000-0005-0000-0000-0000527C0000}"/>
    <cellStyle name="Notas 2 2 2 3 10 2" xfId="31886" xr:uid="{00000000-0005-0000-0000-0000537C0000}"/>
    <cellStyle name="Notas 2 2 2 3 11" xfId="31887" xr:uid="{00000000-0005-0000-0000-0000547C0000}"/>
    <cellStyle name="Notas 2 2 2 3 11 2" xfId="31888" xr:uid="{00000000-0005-0000-0000-0000557C0000}"/>
    <cellStyle name="Notas 2 2 2 3 12" xfId="31889" xr:uid="{00000000-0005-0000-0000-0000567C0000}"/>
    <cellStyle name="Notas 2 2 2 3 12 2" xfId="31890" xr:uid="{00000000-0005-0000-0000-0000577C0000}"/>
    <cellStyle name="Notas 2 2 2 3 13" xfId="31891" xr:uid="{00000000-0005-0000-0000-0000587C0000}"/>
    <cellStyle name="Notas 2 2 2 3 2" xfId="31892" xr:uid="{00000000-0005-0000-0000-0000597C0000}"/>
    <cellStyle name="Notas 2 2 2 3 2 10" xfId="31893" xr:uid="{00000000-0005-0000-0000-00005A7C0000}"/>
    <cellStyle name="Notas 2 2 2 3 2 10 2" xfId="31894" xr:uid="{00000000-0005-0000-0000-00005B7C0000}"/>
    <cellStyle name="Notas 2 2 2 3 2 11" xfId="31895" xr:uid="{00000000-0005-0000-0000-00005C7C0000}"/>
    <cellStyle name="Notas 2 2 2 3 2 2" xfId="31896" xr:uid="{00000000-0005-0000-0000-00005D7C0000}"/>
    <cellStyle name="Notas 2 2 2 3 2 2 2" xfId="31897" xr:uid="{00000000-0005-0000-0000-00005E7C0000}"/>
    <cellStyle name="Notas 2 2 2 3 2 3" xfId="31898" xr:uid="{00000000-0005-0000-0000-00005F7C0000}"/>
    <cellStyle name="Notas 2 2 2 3 2 3 2" xfId="31899" xr:uid="{00000000-0005-0000-0000-0000607C0000}"/>
    <cellStyle name="Notas 2 2 2 3 2 4" xfId="31900" xr:uid="{00000000-0005-0000-0000-0000617C0000}"/>
    <cellStyle name="Notas 2 2 2 3 2 4 2" xfId="31901" xr:uid="{00000000-0005-0000-0000-0000627C0000}"/>
    <cellStyle name="Notas 2 2 2 3 2 5" xfId="31902" xr:uid="{00000000-0005-0000-0000-0000637C0000}"/>
    <cellStyle name="Notas 2 2 2 3 2 5 2" xfId="31903" xr:uid="{00000000-0005-0000-0000-0000647C0000}"/>
    <cellStyle name="Notas 2 2 2 3 2 6" xfId="31904" xr:uid="{00000000-0005-0000-0000-0000657C0000}"/>
    <cellStyle name="Notas 2 2 2 3 2 6 2" xfId="31905" xr:uid="{00000000-0005-0000-0000-0000667C0000}"/>
    <cellStyle name="Notas 2 2 2 3 2 7" xfId="31906" xr:uid="{00000000-0005-0000-0000-0000677C0000}"/>
    <cellStyle name="Notas 2 2 2 3 2 7 2" xfId="31907" xr:uid="{00000000-0005-0000-0000-0000687C0000}"/>
    <cellStyle name="Notas 2 2 2 3 2 8" xfId="31908" xr:uid="{00000000-0005-0000-0000-0000697C0000}"/>
    <cellStyle name="Notas 2 2 2 3 2 8 2" xfId="31909" xr:uid="{00000000-0005-0000-0000-00006A7C0000}"/>
    <cellStyle name="Notas 2 2 2 3 2 9" xfId="31910" xr:uid="{00000000-0005-0000-0000-00006B7C0000}"/>
    <cellStyle name="Notas 2 2 2 3 2 9 2" xfId="31911" xr:uid="{00000000-0005-0000-0000-00006C7C0000}"/>
    <cellStyle name="Notas 2 2 2 3 3" xfId="31912" xr:uid="{00000000-0005-0000-0000-00006D7C0000}"/>
    <cellStyle name="Notas 2 2 2 3 3 10" xfId="31913" xr:uid="{00000000-0005-0000-0000-00006E7C0000}"/>
    <cellStyle name="Notas 2 2 2 3 3 10 2" xfId="31914" xr:uid="{00000000-0005-0000-0000-00006F7C0000}"/>
    <cellStyle name="Notas 2 2 2 3 3 11" xfId="31915" xr:uid="{00000000-0005-0000-0000-0000707C0000}"/>
    <cellStyle name="Notas 2 2 2 3 3 2" xfId="31916" xr:uid="{00000000-0005-0000-0000-0000717C0000}"/>
    <cellStyle name="Notas 2 2 2 3 3 2 2" xfId="31917" xr:uid="{00000000-0005-0000-0000-0000727C0000}"/>
    <cellStyle name="Notas 2 2 2 3 3 3" xfId="31918" xr:uid="{00000000-0005-0000-0000-0000737C0000}"/>
    <cellStyle name="Notas 2 2 2 3 3 3 2" xfId="31919" xr:uid="{00000000-0005-0000-0000-0000747C0000}"/>
    <cellStyle name="Notas 2 2 2 3 3 4" xfId="31920" xr:uid="{00000000-0005-0000-0000-0000757C0000}"/>
    <cellStyle name="Notas 2 2 2 3 3 4 2" xfId="31921" xr:uid="{00000000-0005-0000-0000-0000767C0000}"/>
    <cellStyle name="Notas 2 2 2 3 3 5" xfId="31922" xr:uid="{00000000-0005-0000-0000-0000777C0000}"/>
    <cellStyle name="Notas 2 2 2 3 3 5 2" xfId="31923" xr:uid="{00000000-0005-0000-0000-0000787C0000}"/>
    <cellStyle name="Notas 2 2 2 3 3 6" xfId="31924" xr:uid="{00000000-0005-0000-0000-0000797C0000}"/>
    <cellStyle name="Notas 2 2 2 3 3 6 2" xfId="31925" xr:uid="{00000000-0005-0000-0000-00007A7C0000}"/>
    <cellStyle name="Notas 2 2 2 3 3 7" xfId="31926" xr:uid="{00000000-0005-0000-0000-00007B7C0000}"/>
    <cellStyle name="Notas 2 2 2 3 3 7 2" xfId="31927" xr:uid="{00000000-0005-0000-0000-00007C7C0000}"/>
    <cellStyle name="Notas 2 2 2 3 3 8" xfId="31928" xr:uid="{00000000-0005-0000-0000-00007D7C0000}"/>
    <cellStyle name="Notas 2 2 2 3 3 8 2" xfId="31929" xr:uid="{00000000-0005-0000-0000-00007E7C0000}"/>
    <cellStyle name="Notas 2 2 2 3 3 9" xfId="31930" xr:uid="{00000000-0005-0000-0000-00007F7C0000}"/>
    <cellStyle name="Notas 2 2 2 3 3 9 2" xfId="31931" xr:uid="{00000000-0005-0000-0000-0000807C0000}"/>
    <cellStyle name="Notas 2 2 2 3 4" xfId="31932" xr:uid="{00000000-0005-0000-0000-0000817C0000}"/>
    <cellStyle name="Notas 2 2 2 3 4 2" xfId="31933" xr:uid="{00000000-0005-0000-0000-0000827C0000}"/>
    <cellStyle name="Notas 2 2 2 3 5" xfId="31934" xr:uid="{00000000-0005-0000-0000-0000837C0000}"/>
    <cellStyle name="Notas 2 2 2 3 5 2" xfId="31935" xr:uid="{00000000-0005-0000-0000-0000847C0000}"/>
    <cellStyle name="Notas 2 2 2 3 6" xfId="31936" xr:uid="{00000000-0005-0000-0000-0000857C0000}"/>
    <cellStyle name="Notas 2 2 2 3 6 2" xfId="31937" xr:uid="{00000000-0005-0000-0000-0000867C0000}"/>
    <cellStyle name="Notas 2 2 2 3 7" xfId="31938" xr:uid="{00000000-0005-0000-0000-0000877C0000}"/>
    <cellStyle name="Notas 2 2 2 3 7 2" xfId="31939" xr:uid="{00000000-0005-0000-0000-0000887C0000}"/>
    <cellStyle name="Notas 2 2 2 3 8" xfId="31940" xr:uid="{00000000-0005-0000-0000-0000897C0000}"/>
    <cellStyle name="Notas 2 2 2 3 8 2" xfId="31941" xr:uid="{00000000-0005-0000-0000-00008A7C0000}"/>
    <cellStyle name="Notas 2 2 2 3 9" xfId="31942" xr:uid="{00000000-0005-0000-0000-00008B7C0000}"/>
    <cellStyle name="Notas 2 2 2 3 9 2" xfId="31943" xr:uid="{00000000-0005-0000-0000-00008C7C0000}"/>
    <cellStyle name="Notas 2 2 2 4" xfId="31944" xr:uid="{00000000-0005-0000-0000-00008D7C0000}"/>
    <cellStyle name="Notas 2 2 2 4 10" xfId="31945" xr:uid="{00000000-0005-0000-0000-00008E7C0000}"/>
    <cellStyle name="Notas 2 2 2 4 10 2" xfId="31946" xr:uid="{00000000-0005-0000-0000-00008F7C0000}"/>
    <cellStyle name="Notas 2 2 2 4 11" xfId="31947" xr:uid="{00000000-0005-0000-0000-0000907C0000}"/>
    <cellStyle name="Notas 2 2 2 4 2" xfId="31948" xr:uid="{00000000-0005-0000-0000-0000917C0000}"/>
    <cellStyle name="Notas 2 2 2 4 2 2" xfId="31949" xr:uid="{00000000-0005-0000-0000-0000927C0000}"/>
    <cellStyle name="Notas 2 2 2 4 3" xfId="31950" xr:uid="{00000000-0005-0000-0000-0000937C0000}"/>
    <cellStyle name="Notas 2 2 2 4 3 2" xfId="31951" xr:uid="{00000000-0005-0000-0000-0000947C0000}"/>
    <cellStyle name="Notas 2 2 2 4 4" xfId="31952" xr:uid="{00000000-0005-0000-0000-0000957C0000}"/>
    <cellStyle name="Notas 2 2 2 4 4 2" xfId="31953" xr:uid="{00000000-0005-0000-0000-0000967C0000}"/>
    <cellStyle name="Notas 2 2 2 4 5" xfId="31954" xr:uid="{00000000-0005-0000-0000-0000977C0000}"/>
    <cellStyle name="Notas 2 2 2 4 5 2" xfId="31955" xr:uid="{00000000-0005-0000-0000-0000987C0000}"/>
    <cellStyle name="Notas 2 2 2 4 6" xfId="31956" xr:uid="{00000000-0005-0000-0000-0000997C0000}"/>
    <cellStyle name="Notas 2 2 2 4 6 2" xfId="31957" xr:uid="{00000000-0005-0000-0000-00009A7C0000}"/>
    <cellStyle name="Notas 2 2 2 4 7" xfId="31958" xr:uid="{00000000-0005-0000-0000-00009B7C0000}"/>
    <cellStyle name="Notas 2 2 2 4 7 2" xfId="31959" xr:uid="{00000000-0005-0000-0000-00009C7C0000}"/>
    <cellStyle name="Notas 2 2 2 4 8" xfId="31960" xr:uid="{00000000-0005-0000-0000-00009D7C0000}"/>
    <cellStyle name="Notas 2 2 2 4 8 2" xfId="31961" xr:uid="{00000000-0005-0000-0000-00009E7C0000}"/>
    <cellStyle name="Notas 2 2 2 4 9" xfId="31962" xr:uid="{00000000-0005-0000-0000-00009F7C0000}"/>
    <cellStyle name="Notas 2 2 2 4 9 2" xfId="31963" xr:uid="{00000000-0005-0000-0000-0000A07C0000}"/>
    <cellStyle name="Notas 2 2 2 5" xfId="31964" xr:uid="{00000000-0005-0000-0000-0000A17C0000}"/>
    <cellStyle name="Notas 2 2 2 5 10" xfId="31965" xr:uid="{00000000-0005-0000-0000-0000A27C0000}"/>
    <cellStyle name="Notas 2 2 2 5 10 2" xfId="31966" xr:uid="{00000000-0005-0000-0000-0000A37C0000}"/>
    <cellStyle name="Notas 2 2 2 5 11" xfId="31967" xr:uid="{00000000-0005-0000-0000-0000A47C0000}"/>
    <cellStyle name="Notas 2 2 2 5 2" xfId="31968" xr:uid="{00000000-0005-0000-0000-0000A57C0000}"/>
    <cellStyle name="Notas 2 2 2 5 2 2" xfId="31969" xr:uid="{00000000-0005-0000-0000-0000A67C0000}"/>
    <cellStyle name="Notas 2 2 2 5 3" xfId="31970" xr:uid="{00000000-0005-0000-0000-0000A77C0000}"/>
    <cellStyle name="Notas 2 2 2 5 3 2" xfId="31971" xr:uid="{00000000-0005-0000-0000-0000A87C0000}"/>
    <cellStyle name="Notas 2 2 2 5 4" xfId="31972" xr:uid="{00000000-0005-0000-0000-0000A97C0000}"/>
    <cellStyle name="Notas 2 2 2 5 4 2" xfId="31973" xr:uid="{00000000-0005-0000-0000-0000AA7C0000}"/>
    <cellStyle name="Notas 2 2 2 5 5" xfId="31974" xr:uid="{00000000-0005-0000-0000-0000AB7C0000}"/>
    <cellStyle name="Notas 2 2 2 5 5 2" xfId="31975" xr:uid="{00000000-0005-0000-0000-0000AC7C0000}"/>
    <cellStyle name="Notas 2 2 2 5 6" xfId="31976" xr:uid="{00000000-0005-0000-0000-0000AD7C0000}"/>
    <cellStyle name="Notas 2 2 2 5 6 2" xfId="31977" xr:uid="{00000000-0005-0000-0000-0000AE7C0000}"/>
    <cellStyle name="Notas 2 2 2 5 7" xfId="31978" xr:uid="{00000000-0005-0000-0000-0000AF7C0000}"/>
    <cellStyle name="Notas 2 2 2 5 7 2" xfId="31979" xr:uid="{00000000-0005-0000-0000-0000B07C0000}"/>
    <cellStyle name="Notas 2 2 2 5 8" xfId="31980" xr:uid="{00000000-0005-0000-0000-0000B17C0000}"/>
    <cellStyle name="Notas 2 2 2 5 8 2" xfId="31981" xr:uid="{00000000-0005-0000-0000-0000B27C0000}"/>
    <cellStyle name="Notas 2 2 2 5 9" xfId="31982" xr:uid="{00000000-0005-0000-0000-0000B37C0000}"/>
    <cellStyle name="Notas 2 2 2 5 9 2" xfId="31983" xr:uid="{00000000-0005-0000-0000-0000B47C0000}"/>
    <cellStyle name="Notas 2 2 2 6" xfId="31984" xr:uid="{00000000-0005-0000-0000-0000B57C0000}"/>
    <cellStyle name="Notas 2 2 2 6 2" xfId="31985" xr:uid="{00000000-0005-0000-0000-0000B67C0000}"/>
    <cellStyle name="Notas 2 2 2 7" xfId="31986" xr:uid="{00000000-0005-0000-0000-0000B77C0000}"/>
    <cellStyle name="Notas 2 2 2 7 2" xfId="31987" xr:uid="{00000000-0005-0000-0000-0000B87C0000}"/>
    <cellStyle name="Notas 2 2 2 8" xfId="31988" xr:uid="{00000000-0005-0000-0000-0000B97C0000}"/>
    <cellStyle name="Notas 2 2 2 8 2" xfId="31989" xr:uid="{00000000-0005-0000-0000-0000BA7C0000}"/>
    <cellStyle name="Notas 2 2 2 9" xfId="31990" xr:uid="{00000000-0005-0000-0000-0000BB7C0000}"/>
    <cellStyle name="Notas 2 2 2 9 2" xfId="31991" xr:uid="{00000000-0005-0000-0000-0000BC7C0000}"/>
    <cellStyle name="Notas 2 2 20" xfId="31992" xr:uid="{00000000-0005-0000-0000-0000BD7C0000}"/>
    <cellStyle name="Notas 2 2 3" xfId="31993" xr:uid="{00000000-0005-0000-0000-0000BE7C0000}"/>
    <cellStyle name="Notas 2 2 3 10" xfId="31994" xr:uid="{00000000-0005-0000-0000-0000BF7C0000}"/>
    <cellStyle name="Notas 2 2 3 10 2" xfId="31995" xr:uid="{00000000-0005-0000-0000-0000C07C0000}"/>
    <cellStyle name="Notas 2 2 3 11" xfId="31996" xr:uid="{00000000-0005-0000-0000-0000C17C0000}"/>
    <cellStyle name="Notas 2 2 3 11 2" xfId="31997" xr:uid="{00000000-0005-0000-0000-0000C27C0000}"/>
    <cellStyle name="Notas 2 2 3 12" xfId="31998" xr:uid="{00000000-0005-0000-0000-0000C37C0000}"/>
    <cellStyle name="Notas 2 2 3 12 2" xfId="31999" xr:uid="{00000000-0005-0000-0000-0000C47C0000}"/>
    <cellStyle name="Notas 2 2 3 13" xfId="32000" xr:uid="{00000000-0005-0000-0000-0000C57C0000}"/>
    <cellStyle name="Notas 2 2 3 13 2" xfId="32001" xr:uid="{00000000-0005-0000-0000-0000C67C0000}"/>
    <cellStyle name="Notas 2 2 3 14" xfId="32002" xr:uid="{00000000-0005-0000-0000-0000C77C0000}"/>
    <cellStyle name="Notas 2 2 3 14 2" xfId="32003" xr:uid="{00000000-0005-0000-0000-0000C87C0000}"/>
    <cellStyle name="Notas 2 2 3 15" xfId="32004" xr:uid="{00000000-0005-0000-0000-0000C97C0000}"/>
    <cellStyle name="Notas 2 2 3 2" xfId="32005" xr:uid="{00000000-0005-0000-0000-0000CA7C0000}"/>
    <cellStyle name="Notas 2 2 3 2 10" xfId="32006" xr:uid="{00000000-0005-0000-0000-0000CB7C0000}"/>
    <cellStyle name="Notas 2 2 3 2 10 2" xfId="32007" xr:uid="{00000000-0005-0000-0000-0000CC7C0000}"/>
    <cellStyle name="Notas 2 2 3 2 11" xfId="32008" xr:uid="{00000000-0005-0000-0000-0000CD7C0000}"/>
    <cellStyle name="Notas 2 2 3 2 11 2" xfId="32009" xr:uid="{00000000-0005-0000-0000-0000CE7C0000}"/>
    <cellStyle name="Notas 2 2 3 2 12" xfId="32010" xr:uid="{00000000-0005-0000-0000-0000CF7C0000}"/>
    <cellStyle name="Notas 2 2 3 2 12 2" xfId="32011" xr:uid="{00000000-0005-0000-0000-0000D07C0000}"/>
    <cellStyle name="Notas 2 2 3 2 13" xfId="32012" xr:uid="{00000000-0005-0000-0000-0000D17C0000}"/>
    <cellStyle name="Notas 2 2 3 2 2" xfId="32013" xr:uid="{00000000-0005-0000-0000-0000D27C0000}"/>
    <cellStyle name="Notas 2 2 3 2 2 10" xfId="32014" xr:uid="{00000000-0005-0000-0000-0000D37C0000}"/>
    <cellStyle name="Notas 2 2 3 2 2 10 2" xfId="32015" xr:uid="{00000000-0005-0000-0000-0000D47C0000}"/>
    <cellStyle name="Notas 2 2 3 2 2 11" xfId="32016" xr:uid="{00000000-0005-0000-0000-0000D57C0000}"/>
    <cellStyle name="Notas 2 2 3 2 2 2" xfId="32017" xr:uid="{00000000-0005-0000-0000-0000D67C0000}"/>
    <cellStyle name="Notas 2 2 3 2 2 2 2" xfId="32018" xr:uid="{00000000-0005-0000-0000-0000D77C0000}"/>
    <cellStyle name="Notas 2 2 3 2 2 3" xfId="32019" xr:uid="{00000000-0005-0000-0000-0000D87C0000}"/>
    <cellStyle name="Notas 2 2 3 2 2 3 2" xfId="32020" xr:uid="{00000000-0005-0000-0000-0000D97C0000}"/>
    <cellStyle name="Notas 2 2 3 2 2 4" xfId="32021" xr:uid="{00000000-0005-0000-0000-0000DA7C0000}"/>
    <cellStyle name="Notas 2 2 3 2 2 4 2" xfId="32022" xr:uid="{00000000-0005-0000-0000-0000DB7C0000}"/>
    <cellStyle name="Notas 2 2 3 2 2 5" xfId="32023" xr:uid="{00000000-0005-0000-0000-0000DC7C0000}"/>
    <cellStyle name="Notas 2 2 3 2 2 5 2" xfId="32024" xr:uid="{00000000-0005-0000-0000-0000DD7C0000}"/>
    <cellStyle name="Notas 2 2 3 2 2 6" xfId="32025" xr:uid="{00000000-0005-0000-0000-0000DE7C0000}"/>
    <cellStyle name="Notas 2 2 3 2 2 6 2" xfId="32026" xr:uid="{00000000-0005-0000-0000-0000DF7C0000}"/>
    <cellStyle name="Notas 2 2 3 2 2 7" xfId="32027" xr:uid="{00000000-0005-0000-0000-0000E07C0000}"/>
    <cellStyle name="Notas 2 2 3 2 2 7 2" xfId="32028" xr:uid="{00000000-0005-0000-0000-0000E17C0000}"/>
    <cellStyle name="Notas 2 2 3 2 2 8" xfId="32029" xr:uid="{00000000-0005-0000-0000-0000E27C0000}"/>
    <cellStyle name="Notas 2 2 3 2 2 8 2" xfId="32030" xr:uid="{00000000-0005-0000-0000-0000E37C0000}"/>
    <cellStyle name="Notas 2 2 3 2 2 9" xfId="32031" xr:uid="{00000000-0005-0000-0000-0000E47C0000}"/>
    <cellStyle name="Notas 2 2 3 2 2 9 2" xfId="32032" xr:uid="{00000000-0005-0000-0000-0000E57C0000}"/>
    <cellStyle name="Notas 2 2 3 2 3" xfId="32033" xr:uid="{00000000-0005-0000-0000-0000E67C0000}"/>
    <cellStyle name="Notas 2 2 3 2 3 10" xfId="32034" xr:uid="{00000000-0005-0000-0000-0000E77C0000}"/>
    <cellStyle name="Notas 2 2 3 2 3 10 2" xfId="32035" xr:uid="{00000000-0005-0000-0000-0000E87C0000}"/>
    <cellStyle name="Notas 2 2 3 2 3 11" xfId="32036" xr:uid="{00000000-0005-0000-0000-0000E97C0000}"/>
    <cellStyle name="Notas 2 2 3 2 3 2" xfId="32037" xr:uid="{00000000-0005-0000-0000-0000EA7C0000}"/>
    <cellStyle name="Notas 2 2 3 2 3 2 2" xfId="32038" xr:uid="{00000000-0005-0000-0000-0000EB7C0000}"/>
    <cellStyle name="Notas 2 2 3 2 3 3" xfId="32039" xr:uid="{00000000-0005-0000-0000-0000EC7C0000}"/>
    <cellStyle name="Notas 2 2 3 2 3 3 2" xfId="32040" xr:uid="{00000000-0005-0000-0000-0000ED7C0000}"/>
    <cellStyle name="Notas 2 2 3 2 3 4" xfId="32041" xr:uid="{00000000-0005-0000-0000-0000EE7C0000}"/>
    <cellStyle name="Notas 2 2 3 2 3 4 2" xfId="32042" xr:uid="{00000000-0005-0000-0000-0000EF7C0000}"/>
    <cellStyle name="Notas 2 2 3 2 3 5" xfId="32043" xr:uid="{00000000-0005-0000-0000-0000F07C0000}"/>
    <cellStyle name="Notas 2 2 3 2 3 5 2" xfId="32044" xr:uid="{00000000-0005-0000-0000-0000F17C0000}"/>
    <cellStyle name="Notas 2 2 3 2 3 6" xfId="32045" xr:uid="{00000000-0005-0000-0000-0000F27C0000}"/>
    <cellStyle name="Notas 2 2 3 2 3 6 2" xfId="32046" xr:uid="{00000000-0005-0000-0000-0000F37C0000}"/>
    <cellStyle name="Notas 2 2 3 2 3 7" xfId="32047" xr:uid="{00000000-0005-0000-0000-0000F47C0000}"/>
    <cellStyle name="Notas 2 2 3 2 3 7 2" xfId="32048" xr:uid="{00000000-0005-0000-0000-0000F57C0000}"/>
    <cellStyle name="Notas 2 2 3 2 3 8" xfId="32049" xr:uid="{00000000-0005-0000-0000-0000F67C0000}"/>
    <cellStyle name="Notas 2 2 3 2 3 8 2" xfId="32050" xr:uid="{00000000-0005-0000-0000-0000F77C0000}"/>
    <cellStyle name="Notas 2 2 3 2 3 9" xfId="32051" xr:uid="{00000000-0005-0000-0000-0000F87C0000}"/>
    <cellStyle name="Notas 2 2 3 2 3 9 2" xfId="32052" xr:uid="{00000000-0005-0000-0000-0000F97C0000}"/>
    <cellStyle name="Notas 2 2 3 2 4" xfId="32053" xr:uid="{00000000-0005-0000-0000-0000FA7C0000}"/>
    <cellStyle name="Notas 2 2 3 2 4 2" xfId="32054" xr:uid="{00000000-0005-0000-0000-0000FB7C0000}"/>
    <cellStyle name="Notas 2 2 3 2 5" xfId="32055" xr:uid="{00000000-0005-0000-0000-0000FC7C0000}"/>
    <cellStyle name="Notas 2 2 3 2 5 2" xfId="32056" xr:uid="{00000000-0005-0000-0000-0000FD7C0000}"/>
    <cellStyle name="Notas 2 2 3 2 6" xfId="32057" xr:uid="{00000000-0005-0000-0000-0000FE7C0000}"/>
    <cellStyle name="Notas 2 2 3 2 6 2" xfId="32058" xr:uid="{00000000-0005-0000-0000-0000FF7C0000}"/>
    <cellStyle name="Notas 2 2 3 2 7" xfId="32059" xr:uid="{00000000-0005-0000-0000-0000007D0000}"/>
    <cellStyle name="Notas 2 2 3 2 7 2" xfId="32060" xr:uid="{00000000-0005-0000-0000-0000017D0000}"/>
    <cellStyle name="Notas 2 2 3 2 8" xfId="32061" xr:uid="{00000000-0005-0000-0000-0000027D0000}"/>
    <cellStyle name="Notas 2 2 3 2 8 2" xfId="32062" xr:uid="{00000000-0005-0000-0000-0000037D0000}"/>
    <cellStyle name="Notas 2 2 3 2 9" xfId="32063" xr:uid="{00000000-0005-0000-0000-0000047D0000}"/>
    <cellStyle name="Notas 2 2 3 2 9 2" xfId="32064" xr:uid="{00000000-0005-0000-0000-0000057D0000}"/>
    <cellStyle name="Notas 2 2 3 3" xfId="32065" xr:uid="{00000000-0005-0000-0000-0000067D0000}"/>
    <cellStyle name="Notas 2 2 3 3 10" xfId="32066" xr:uid="{00000000-0005-0000-0000-0000077D0000}"/>
    <cellStyle name="Notas 2 2 3 3 10 2" xfId="32067" xr:uid="{00000000-0005-0000-0000-0000087D0000}"/>
    <cellStyle name="Notas 2 2 3 3 11" xfId="32068" xr:uid="{00000000-0005-0000-0000-0000097D0000}"/>
    <cellStyle name="Notas 2 2 3 3 11 2" xfId="32069" xr:uid="{00000000-0005-0000-0000-00000A7D0000}"/>
    <cellStyle name="Notas 2 2 3 3 12" xfId="32070" xr:uid="{00000000-0005-0000-0000-00000B7D0000}"/>
    <cellStyle name="Notas 2 2 3 3 12 2" xfId="32071" xr:uid="{00000000-0005-0000-0000-00000C7D0000}"/>
    <cellStyle name="Notas 2 2 3 3 13" xfId="32072" xr:uid="{00000000-0005-0000-0000-00000D7D0000}"/>
    <cellStyle name="Notas 2 2 3 3 2" xfId="32073" xr:uid="{00000000-0005-0000-0000-00000E7D0000}"/>
    <cellStyle name="Notas 2 2 3 3 2 10" xfId="32074" xr:uid="{00000000-0005-0000-0000-00000F7D0000}"/>
    <cellStyle name="Notas 2 2 3 3 2 10 2" xfId="32075" xr:uid="{00000000-0005-0000-0000-0000107D0000}"/>
    <cellStyle name="Notas 2 2 3 3 2 11" xfId="32076" xr:uid="{00000000-0005-0000-0000-0000117D0000}"/>
    <cellStyle name="Notas 2 2 3 3 2 2" xfId="32077" xr:uid="{00000000-0005-0000-0000-0000127D0000}"/>
    <cellStyle name="Notas 2 2 3 3 2 2 2" xfId="32078" xr:uid="{00000000-0005-0000-0000-0000137D0000}"/>
    <cellStyle name="Notas 2 2 3 3 2 3" xfId="32079" xr:uid="{00000000-0005-0000-0000-0000147D0000}"/>
    <cellStyle name="Notas 2 2 3 3 2 3 2" xfId="32080" xr:uid="{00000000-0005-0000-0000-0000157D0000}"/>
    <cellStyle name="Notas 2 2 3 3 2 4" xfId="32081" xr:uid="{00000000-0005-0000-0000-0000167D0000}"/>
    <cellStyle name="Notas 2 2 3 3 2 4 2" xfId="32082" xr:uid="{00000000-0005-0000-0000-0000177D0000}"/>
    <cellStyle name="Notas 2 2 3 3 2 5" xfId="32083" xr:uid="{00000000-0005-0000-0000-0000187D0000}"/>
    <cellStyle name="Notas 2 2 3 3 2 5 2" xfId="32084" xr:uid="{00000000-0005-0000-0000-0000197D0000}"/>
    <cellStyle name="Notas 2 2 3 3 2 6" xfId="32085" xr:uid="{00000000-0005-0000-0000-00001A7D0000}"/>
    <cellStyle name="Notas 2 2 3 3 2 6 2" xfId="32086" xr:uid="{00000000-0005-0000-0000-00001B7D0000}"/>
    <cellStyle name="Notas 2 2 3 3 2 7" xfId="32087" xr:uid="{00000000-0005-0000-0000-00001C7D0000}"/>
    <cellStyle name="Notas 2 2 3 3 2 7 2" xfId="32088" xr:uid="{00000000-0005-0000-0000-00001D7D0000}"/>
    <cellStyle name="Notas 2 2 3 3 2 8" xfId="32089" xr:uid="{00000000-0005-0000-0000-00001E7D0000}"/>
    <cellStyle name="Notas 2 2 3 3 2 8 2" xfId="32090" xr:uid="{00000000-0005-0000-0000-00001F7D0000}"/>
    <cellStyle name="Notas 2 2 3 3 2 9" xfId="32091" xr:uid="{00000000-0005-0000-0000-0000207D0000}"/>
    <cellStyle name="Notas 2 2 3 3 2 9 2" xfId="32092" xr:uid="{00000000-0005-0000-0000-0000217D0000}"/>
    <cellStyle name="Notas 2 2 3 3 3" xfId="32093" xr:uid="{00000000-0005-0000-0000-0000227D0000}"/>
    <cellStyle name="Notas 2 2 3 3 3 10" xfId="32094" xr:uid="{00000000-0005-0000-0000-0000237D0000}"/>
    <cellStyle name="Notas 2 2 3 3 3 10 2" xfId="32095" xr:uid="{00000000-0005-0000-0000-0000247D0000}"/>
    <cellStyle name="Notas 2 2 3 3 3 11" xfId="32096" xr:uid="{00000000-0005-0000-0000-0000257D0000}"/>
    <cellStyle name="Notas 2 2 3 3 3 2" xfId="32097" xr:uid="{00000000-0005-0000-0000-0000267D0000}"/>
    <cellStyle name="Notas 2 2 3 3 3 2 2" xfId="32098" xr:uid="{00000000-0005-0000-0000-0000277D0000}"/>
    <cellStyle name="Notas 2 2 3 3 3 3" xfId="32099" xr:uid="{00000000-0005-0000-0000-0000287D0000}"/>
    <cellStyle name="Notas 2 2 3 3 3 3 2" xfId="32100" xr:uid="{00000000-0005-0000-0000-0000297D0000}"/>
    <cellStyle name="Notas 2 2 3 3 3 4" xfId="32101" xr:uid="{00000000-0005-0000-0000-00002A7D0000}"/>
    <cellStyle name="Notas 2 2 3 3 3 4 2" xfId="32102" xr:uid="{00000000-0005-0000-0000-00002B7D0000}"/>
    <cellStyle name="Notas 2 2 3 3 3 5" xfId="32103" xr:uid="{00000000-0005-0000-0000-00002C7D0000}"/>
    <cellStyle name="Notas 2 2 3 3 3 5 2" xfId="32104" xr:uid="{00000000-0005-0000-0000-00002D7D0000}"/>
    <cellStyle name="Notas 2 2 3 3 3 6" xfId="32105" xr:uid="{00000000-0005-0000-0000-00002E7D0000}"/>
    <cellStyle name="Notas 2 2 3 3 3 6 2" xfId="32106" xr:uid="{00000000-0005-0000-0000-00002F7D0000}"/>
    <cellStyle name="Notas 2 2 3 3 3 7" xfId="32107" xr:uid="{00000000-0005-0000-0000-0000307D0000}"/>
    <cellStyle name="Notas 2 2 3 3 3 7 2" xfId="32108" xr:uid="{00000000-0005-0000-0000-0000317D0000}"/>
    <cellStyle name="Notas 2 2 3 3 3 8" xfId="32109" xr:uid="{00000000-0005-0000-0000-0000327D0000}"/>
    <cellStyle name="Notas 2 2 3 3 3 8 2" xfId="32110" xr:uid="{00000000-0005-0000-0000-0000337D0000}"/>
    <cellStyle name="Notas 2 2 3 3 3 9" xfId="32111" xr:uid="{00000000-0005-0000-0000-0000347D0000}"/>
    <cellStyle name="Notas 2 2 3 3 3 9 2" xfId="32112" xr:uid="{00000000-0005-0000-0000-0000357D0000}"/>
    <cellStyle name="Notas 2 2 3 3 4" xfId="32113" xr:uid="{00000000-0005-0000-0000-0000367D0000}"/>
    <cellStyle name="Notas 2 2 3 3 4 2" xfId="32114" xr:uid="{00000000-0005-0000-0000-0000377D0000}"/>
    <cellStyle name="Notas 2 2 3 3 5" xfId="32115" xr:uid="{00000000-0005-0000-0000-0000387D0000}"/>
    <cellStyle name="Notas 2 2 3 3 5 2" xfId="32116" xr:uid="{00000000-0005-0000-0000-0000397D0000}"/>
    <cellStyle name="Notas 2 2 3 3 6" xfId="32117" xr:uid="{00000000-0005-0000-0000-00003A7D0000}"/>
    <cellStyle name="Notas 2 2 3 3 6 2" xfId="32118" xr:uid="{00000000-0005-0000-0000-00003B7D0000}"/>
    <cellStyle name="Notas 2 2 3 3 7" xfId="32119" xr:uid="{00000000-0005-0000-0000-00003C7D0000}"/>
    <cellStyle name="Notas 2 2 3 3 7 2" xfId="32120" xr:uid="{00000000-0005-0000-0000-00003D7D0000}"/>
    <cellStyle name="Notas 2 2 3 3 8" xfId="32121" xr:uid="{00000000-0005-0000-0000-00003E7D0000}"/>
    <cellStyle name="Notas 2 2 3 3 8 2" xfId="32122" xr:uid="{00000000-0005-0000-0000-00003F7D0000}"/>
    <cellStyle name="Notas 2 2 3 3 9" xfId="32123" xr:uid="{00000000-0005-0000-0000-0000407D0000}"/>
    <cellStyle name="Notas 2 2 3 3 9 2" xfId="32124" xr:uid="{00000000-0005-0000-0000-0000417D0000}"/>
    <cellStyle name="Notas 2 2 3 4" xfId="32125" xr:uid="{00000000-0005-0000-0000-0000427D0000}"/>
    <cellStyle name="Notas 2 2 3 4 10" xfId="32126" xr:uid="{00000000-0005-0000-0000-0000437D0000}"/>
    <cellStyle name="Notas 2 2 3 4 10 2" xfId="32127" xr:uid="{00000000-0005-0000-0000-0000447D0000}"/>
    <cellStyle name="Notas 2 2 3 4 11" xfId="32128" xr:uid="{00000000-0005-0000-0000-0000457D0000}"/>
    <cellStyle name="Notas 2 2 3 4 2" xfId="32129" xr:uid="{00000000-0005-0000-0000-0000467D0000}"/>
    <cellStyle name="Notas 2 2 3 4 2 2" xfId="32130" xr:uid="{00000000-0005-0000-0000-0000477D0000}"/>
    <cellStyle name="Notas 2 2 3 4 3" xfId="32131" xr:uid="{00000000-0005-0000-0000-0000487D0000}"/>
    <cellStyle name="Notas 2 2 3 4 3 2" xfId="32132" xr:uid="{00000000-0005-0000-0000-0000497D0000}"/>
    <cellStyle name="Notas 2 2 3 4 4" xfId="32133" xr:uid="{00000000-0005-0000-0000-00004A7D0000}"/>
    <cellStyle name="Notas 2 2 3 4 4 2" xfId="32134" xr:uid="{00000000-0005-0000-0000-00004B7D0000}"/>
    <cellStyle name="Notas 2 2 3 4 5" xfId="32135" xr:uid="{00000000-0005-0000-0000-00004C7D0000}"/>
    <cellStyle name="Notas 2 2 3 4 5 2" xfId="32136" xr:uid="{00000000-0005-0000-0000-00004D7D0000}"/>
    <cellStyle name="Notas 2 2 3 4 6" xfId="32137" xr:uid="{00000000-0005-0000-0000-00004E7D0000}"/>
    <cellStyle name="Notas 2 2 3 4 6 2" xfId="32138" xr:uid="{00000000-0005-0000-0000-00004F7D0000}"/>
    <cellStyle name="Notas 2 2 3 4 7" xfId="32139" xr:uid="{00000000-0005-0000-0000-0000507D0000}"/>
    <cellStyle name="Notas 2 2 3 4 7 2" xfId="32140" xr:uid="{00000000-0005-0000-0000-0000517D0000}"/>
    <cellStyle name="Notas 2 2 3 4 8" xfId="32141" xr:uid="{00000000-0005-0000-0000-0000527D0000}"/>
    <cellStyle name="Notas 2 2 3 4 8 2" xfId="32142" xr:uid="{00000000-0005-0000-0000-0000537D0000}"/>
    <cellStyle name="Notas 2 2 3 4 9" xfId="32143" xr:uid="{00000000-0005-0000-0000-0000547D0000}"/>
    <cellStyle name="Notas 2 2 3 4 9 2" xfId="32144" xr:uid="{00000000-0005-0000-0000-0000557D0000}"/>
    <cellStyle name="Notas 2 2 3 5" xfId="32145" xr:uid="{00000000-0005-0000-0000-0000567D0000}"/>
    <cellStyle name="Notas 2 2 3 5 10" xfId="32146" xr:uid="{00000000-0005-0000-0000-0000577D0000}"/>
    <cellStyle name="Notas 2 2 3 5 10 2" xfId="32147" xr:uid="{00000000-0005-0000-0000-0000587D0000}"/>
    <cellStyle name="Notas 2 2 3 5 11" xfId="32148" xr:uid="{00000000-0005-0000-0000-0000597D0000}"/>
    <cellStyle name="Notas 2 2 3 5 2" xfId="32149" xr:uid="{00000000-0005-0000-0000-00005A7D0000}"/>
    <cellStyle name="Notas 2 2 3 5 2 2" xfId="32150" xr:uid="{00000000-0005-0000-0000-00005B7D0000}"/>
    <cellStyle name="Notas 2 2 3 5 3" xfId="32151" xr:uid="{00000000-0005-0000-0000-00005C7D0000}"/>
    <cellStyle name="Notas 2 2 3 5 3 2" xfId="32152" xr:uid="{00000000-0005-0000-0000-00005D7D0000}"/>
    <cellStyle name="Notas 2 2 3 5 4" xfId="32153" xr:uid="{00000000-0005-0000-0000-00005E7D0000}"/>
    <cellStyle name="Notas 2 2 3 5 4 2" xfId="32154" xr:uid="{00000000-0005-0000-0000-00005F7D0000}"/>
    <cellStyle name="Notas 2 2 3 5 5" xfId="32155" xr:uid="{00000000-0005-0000-0000-0000607D0000}"/>
    <cellStyle name="Notas 2 2 3 5 5 2" xfId="32156" xr:uid="{00000000-0005-0000-0000-0000617D0000}"/>
    <cellStyle name="Notas 2 2 3 5 6" xfId="32157" xr:uid="{00000000-0005-0000-0000-0000627D0000}"/>
    <cellStyle name="Notas 2 2 3 5 6 2" xfId="32158" xr:uid="{00000000-0005-0000-0000-0000637D0000}"/>
    <cellStyle name="Notas 2 2 3 5 7" xfId="32159" xr:uid="{00000000-0005-0000-0000-0000647D0000}"/>
    <cellStyle name="Notas 2 2 3 5 7 2" xfId="32160" xr:uid="{00000000-0005-0000-0000-0000657D0000}"/>
    <cellStyle name="Notas 2 2 3 5 8" xfId="32161" xr:uid="{00000000-0005-0000-0000-0000667D0000}"/>
    <cellStyle name="Notas 2 2 3 5 8 2" xfId="32162" xr:uid="{00000000-0005-0000-0000-0000677D0000}"/>
    <cellStyle name="Notas 2 2 3 5 9" xfId="32163" xr:uid="{00000000-0005-0000-0000-0000687D0000}"/>
    <cellStyle name="Notas 2 2 3 5 9 2" xfId="32164" xr:uid="{00000000-0005-0000-0000-0000697D0000}"/>
    <cellStyle name="Notas 2 2 3 6" xfId="32165" xr:uid="{00000000-0005-0000-0000-00006A7D0000}"/>
    <cellStyle name="Notas 2 2 3 6 2" xfId="32166" xr:uid="{00000000-0005-0000-0000-00006B7D0000}"/>
    <cellStyle name="Notas 2 2 3 7" xfId="32167" xr:uid="{00000000-0005-0000-0000-00006C7D0000}"/>
    <cellStyle name="Notas 2 2 3 7 2" xfId="32168" xr:uid="{00000000-0005-0000-0000-00006D7D0000}"/>
    <cellStyle name="Notas 2 2 3 8" xfId="32169" xr:uid="{00000000-0005-0000-0000-00006E7D0000}"/>
    <cellStyle name="Notas 2 2 3 8 2" xfId="32170" xr:uid="{00000000-0005-0000-0000-00006F7D0000}"/>
    <cellStyle name="Notas 2 2 3 9" xfId="32171" xr:uid="{00000000-0005-0000-0000-0000707D0000}"/>
    <cellStyle name="Notas 2 2 3 9 2" xfId="32172" xr:uid="{00000000-0005-0000-0000-0000717D0000}"/>
    <cellStyle name="Notas 2 2 4" xfId="32173" xr:uid="{00000000-0005-0000-0000-0000727D0000}"/>
    <cellStyle name="Notas 2 2 4 10" xfId="32174" xr:uid="{00000000-0005-0000-0000-0000737D0000}"/>
    <cellStyle name="Notas 2 2 4 10 2" xfId="32175" xr:uid="{00000000-0005-0000-0000-0000747D0000}"/>
    <cellStyle name="Notas 2 2 4 11" xfId="32176" xr:uid="{00000000-0005-0000-0000-0000757D0000}"/>
    <cellStyle name="Notas 2 2 4 11 2" xfId="32177" xr:uid="{00000000-0005-0000-0000-0000767D0000}"/>
    <cellStyle name="Notas 2 2 4 12" xfId="32178" xr:uid="{00000000-0005-0000-0000-0000777D0000}"/>
    <cellStyle name="Notas 2 2 4 12 2" xfId="32179" xr:uid="{00000000-0005-0000-0000-0000787D0000}"/>
    <cellStyle name="Notas 2 2 4 13" xfId="32180" xr:uid="{00000000-0005-0000-0000-0000797D0000}"/>
    <cellStyle name="Notas 2 2 4 13 2" xfId="32181" xr:uid="{00000000-0005-0000-0000-00007A7D0000}"/>
    <cellStyle name="Notas 2 2 4 14" xfId="32182" xr:uid="{00000000-0005-0000-0000-00007B7D0000}"/>
    <cellStyle name="Notas 2 2 4 14 2" xfId="32183" xr:uid="{00000000-0005-0000-0000-00007C7D0000}"/>
    <cellStyle name="Notas 2 2 4 15" xfId="32184" xr:uid="{00000000-0005-0000-0000-00007D7D0000}"/>
    <cellStyle name="Notas 2 2 4 2" xfId="32185" xr:uid="{00000000-0005-0000-0000-00007E7D0000}"/>
    <cellStyle name="Notas 2 2 4 2 10" xfId="32186" xr:uid="{00000000-0005-0000-0000-00007F7D0000}"/>
    <cellStyle name="Notas 2 2 4 2 10 2" xfId="32187" xr:uid="{00000000-0005-0000-0000-0000807D0000}"/>
    <cellStyle name="Notas 2 2 4 2 11" xfId="32188" xr:uid="{00000000-0005-0000-0000-0000817D0000}"/>
    <cellStyle name="Notas 2 2 4 2 11 2" xfId="32189" xr:uid="{00000000-0005-0000-0000-0000827D0000}"/>
    <cellStyle name="Notas 2 2 4 2 12" xfId="32190" xr:uid="{00000000-0005-0000-0000-0000837D0000}"/>
    <cellStyle name="Notas 2 2 4 2 12 2" xfId="32191" xr:uid="{00000000-0005-0000-0000-0000847D0000}"/>
    <cellStyle name="Notas 2 2 4 2 13" xfId="32192" xr:uid="{00000000-0005-0000-0000-0000857D0000}"/>
    <cellStyle name="Notas 2 2 4 2 2" xfId="32193" xr:uid="{00000000-0005-0000-0000-0000867D0000}"/>
    <cellStyle name="Notas 2 2 4 2 2 10" xfId="32194" xr:uid="{00000000-0005-0000-0000-0000877D0000}"/>
    <cellStyle name="Notas 2 2 4 2 2 10 2" xfId="32195" xr:uid="{00000000-0005-0000-0000-0000887D0000}"/>
    <cellStyle name="Notas 2 2 4 2 2 11" xfId="32196" xr:uid="{00000000-0005-0000-0000-0000897D0000}"/>
    <cellStyle name="Notas 2 2 4 2 2 2" xfId="32197" xr:uid="{00000000-0005-0000-0000-00008A7D0000}"/>
    <cellStyle name="Notas 2 2 4 2 2 2 2" xfId="32198" xr:uid="{00000000-0005-0000-0000-00008B7D0000}"/>
    <cellStyle name="Notas 2 2 4 2 2 3" xfId="32199" xr:uid="{00000000-0005-0000-0000-00008C7D0000}"/>
    <cellStyle name="Notas 2 2 4 2 2 3 2" xfId="32200" xr:uid="{00000000-0005-0000-0000-00008D7D0000}"/>
    <cellStyle name="Notas 2 2 4 2 2 4" xfId="32201" xr:uid="{00000000-0005-0000-0000-00008E7D0000}"/>
    <cellStyle name="Notas 2 2 4 2 2 4 2" xfId="32202" xr:uid="{00000000-0005-0000-0000-00008F7D0000}"/>
    <cellStyle name="Notas 2 2 4 2 2 5" xfId="32203" xr:uid="{00000000-0005-0000-0000-0000907D0000}"/>
    <cellStyle name="Notas 2 2 4 2 2 5 2" xfId="32204" xr:uid="{00000000-0005-0000-0000-0000917D0000}"/>
    <cellStyle name="Notas 2 2 4 2 2 6" xfId="32205" xr:uid="{00000000-0005-0000-0000-0000927D0000}"/>
    <cellStyle name="Notas 2 2 4 2 2 6 2" xfId="32206" xr:uid="{00000000-0005-0000-0000-0000937D0000}"/>
    <cellStyle name="Notas 2 2 4 2 2 7" xfId="32207" xr:uid="{00000000-0005-0000-0000-0000947D0000}"/>
    <cellStyle name="Notas 2 2 4 2 2 7 2" xfId="32208" xr:uid="{00000000-0005-0000-0000-0000957D0000}"/>
    <cellStyle name="Notas 2 2 4 2 2 8" xfId="32209" xr:uid="{00000000-0005-0000-0000-0000967D0000}"/>
    <cellStyle name="Notas 2 2 4 2 2 8 2" xfId="32210" xr:uid="{00000000-0005-0000-0000-0000977D0000}"/>
    <cellStyle name="Notas 2 2 4 2 2 9" xfId="32211" xr:uid="{00000000-0005-0000-0000-0000987D0000}"/>
    <cellStyle name="Notas 2 2 4 2 2 9 2" xfId="32212" xr:uid="{00000000-0005-0000-0000-0000997D0000}"/>
    <cellStyle name="Notas 2 2 4 2 3" xfId="32213" xr:uid="{00000000-0005-0000-0000-00009A7D0000}"/>
    <cellStyle name="Notas 2 2 4 2 3 10" xfId="32214" xr:uid="{00000000-0005-0000-0000-00009B7D0000}"/>
    <cellStyle name="Notas 2 2 4 2 3 10 2" xfId="32215" xr:uid="{00000000-0005-0000-0000-00009C7D0000}"/>
    <cellStyle name="Notas 2 2 4 2 3 11" xfId="32216" xr:uid="{00000000-0005-0000-0000-00009D7D0000}"/>
    <cellStyle name="Notas 2 2 4 2 3 2" xfId="32217" xr:uid="{00000000-0005-0000-0000-00009E7D0000}"/>
    <cellStyle name="Notas 2 2 4 2 3 2 2" xfId="32218" xr:uid="{00000000-0005-0000-0000-00009F7D0000}"/>
    <cellStyle name="Notas 2 2 4 2 3 3" xfId="32219" xr:uid="{00000000-0005-0000-0000-0000A07D0000}"/>
    <cellStyle name="Notas 2 2 4 2 3 3 2" xfId="32220" xr:uid="{00000000-0005-0000-0000-0000A17D0000}"/>
    <cellStyle name="Notas 2 2 4 2 3 4" xfId="32221" xr:uid="{00000000-0005-0000-0000-0000A27D0000}"/>
    <cellStyle name="Notas 2 2 4 2 3 4 2" xfId="32222" xr:uid="{00000000-0005-0000-0000-0000A37D0000}"/>
    <cellStyle name="Notas 2 2 4 2 3 5" xfId="32223" xr:uid="{00000000-0005-0000-0000-0000A47D0000}"/>
    <cellStyle name="Notas 2 2 4 2 3 5 2" xfId="32224" xr:uid="{00000000-0005-0000-0000-0000A57D0000}"/>
    <cellStyle name="Notas 2 2 4 2 3 6" xfId="32225" xr:uid="{00000000-0005-0000-0000-0000A67D0000}"/>
    <cellStyle name="Notas 2 2 4 2 3 6 2" xfId="32226" xr:uid="{00000000-0005-0000-0000-0000A77D0000}"/>
    <cellStyle name="Notas 2 2 4 2 3 7" xfId="32227" xr:uid="{00000000-0005-0000-0000-0000A87D0000}"/>
    <cellStyle name="Notas 2 2 4 2 3 7 2" xfId="32228" xr:uid="{00000000-0005-0000-0000-0000A97D0000}"/>
    <cellStyle name="Notas 2 2 4 2 3 8" xfId="32229" xr:uid="{00000000-0005-0000-0000-0000AA7D0000}"/>
    <cellStyle name="Notas 2 2 4 2 3 8 2" xfId="32230" xr:uid="{00000000-0005-0000-0000-0000AB7D0000}"/>
    <cellStyle name="Notas 2 2 4 2 3 9" xfId="32231" xr:uid="{00000000-0005-0000-0000-0000AC7D0000}"/>
    <cellStyle name="Notas 2 2 4 2 3 9 2" xfId="32232" xr:uid="{00000000-0005-0000-0000-0000AD7D0000}"/>
    <cellStyle name="Notas 2 2 4 2 4" xfId="32233" xr:uid="{00000000-0005-0000-0000-0000AE7D0000}"/>
    <cellStyle name="Notas 2 2 4 2 4 2" xfId="32234" xr:uid="{00000000-0005-0000-0000-0000AF7D0000}"/>
    <cellStyle name="Notas 2 2 4 2 5" xfId="32235" xr:uid="{00000000-0005-0000-0000-0000B07D0000}"/>
    <cellStyle name="Notas 2 2 4 2 5 2" xfId="32236" xr:uid="{00000000-0005-0000-0000-0000B17D0000}"/>
    <cellStyle name="Notas 2 2 4 2 6" xfId="32237" xr:uid="{00000000-0005-0000-0000-0000B27D0000}"/>
    <cellStyle name="Notas 2 2 4 2 6 2" xfId="32238" xr:uid="{00000000-0005-0000-0000-0000B37D0000}"/>
    <cellStyle name="Notas 2 2 4 2 7" xfId="32239" xr:uid="{00000000-0005-0000-0000-0000B47D0000}"/>
    <cellStyle name="Notas 2 2 4 2 7 2" xfId="32240" xr:uid="{00000000-0005-0000-0000-0000B57D0000}"/>
    <cellStyle name="Notas 2 2 4 2 8" xfId="32241" xr:uid="{00000000-0005-0000-0000-0000B67D0000}"/>
    <cellStyle name="Notas 2 2 4 2 8 2" xfId="32242" xr:uid="{00000000-0005-0000-0000-0000B77D0000}"/>
    <cellStyle name="Notas 2 2 4 2 9" xfId="32243" xr:uid="{00000000-0005-0000-0000-0000B87D0000}"/>
    <cellStyle name="Notas 2 2 4 2 9 2" xfId="32244" xr:uid="{00000000-0005-0000-0000-0000B97D0000}"/>
    <cellStyle name="Notas 2 2 4 3" xfId="32245" xr:uid="{00000000-0005-0000-0000-0000BA7D0000}"/>
    <cellStyle name="Notas 2 2 4 3 10" xfId="32246" xr:uid="{00000000-0005-0000-0000-0000BB7D0000}"/>
    <cellStyle name="Notas 2 2 4 3 10 2" xfId="32247" xr:uid="{00000000-0005-0000-0000-0000BC7D0000}"/>
    <cellStyle name="Notas 2 2 4 3 11" xfId="32248" xr:uid="{00000000-0005-0000-0000-0000BD7D0000}"/>
    <cellStyle name="Notas 2 2 4 3 11 2" xfId="32249" xr:uid="{00000000-0005-0000-0000-0000BE7D0000}"/>
    <cellStyle name="Notas 2 2 4 3 12" xfId="32250" xr:uid="{00000000-0005-0000-0000-0000BF7D0000}"/>
    <cellStyle name="Notas 2 2 4 3 12 2" xfId="32251" xr:uid="{00000000-0005-0000-0000-0000C07D0000}"/>
    <cellStyle name="Notas 2 2 4 3 13" xfId="32252" xr:uid="{00000000-0005-0000-0000-0000C17D0000}"/>
    <cellStyle name="Notas 2 2 4 3 2" xfId="32253" xr:uid="{00000000-0005-0000-0000-0000C27D0000}"/>
    <cellStyle name="Notas 2 2 4 3 2 10" xfId="32254" xr:uid="{00000000-0005-0000-0000-0000C37D0000}"/>
    <cellStyle name="Notas 2 2 4 3 2 10 2" xfId="32255" xr:uid="{00000000-0005-0000-0000-0000C47D0000}"/>
    <cellStyle name="Notas 2 2 4 3 2 11" xfId="32256" xr:uid="{00000000-0005-0000-0000-0000C57D0000}"/>
    <cellStyle name="Notas 2 2 4 3 2 2" xfId="32257" xr:uid="{00000000-0005-0000-0000-0000C67D0000}"/>
    <cellStyle name="Notas 2 2 4 3 2 2 2" xfId="32258" xr:uid="{00000000-0005-0000-0000-0000C77D0000}"/>
    <cellStyle name="Notas 2 2 4 3 2 3" xfId="32259" xr:uid="{00000000-0005-0000-0000-0000C87D0000}"/>
    <cellStyle name="Notas 2 2 4 3 2 3 2" xfId="32260" xr:uid="{00000000-0005-0000-0000-0000C97D0000}"/>
    <cellStyle name="Notas 2 2 4 3 2 4" xfId="32261" xr:uid="{00000000-0005-0000-0000-0000CA7D0000}"/>
    <cellStyle name="Notas 2 2 4 3 2 4 2" xfId="32262" xr:uid="{00000000-0005-0000-0000-0000CB7D0000}"/>
    <cellStyle name="Notas 2 2 4 3 2 5" xfId="32263" xr:uid="{00000000-0005-0000-0000-0000CC7D0000}"/>
    <cellStyle name="Notas 2 2 4 3 2 5 2" xfId="32264" xr:uid="{00000000-0005-0000-0000-0000CD7D0000}"/>
    <cellStyle name="Notas 2 2 4 3 2 6" xfId="32265" xr:uid="{00000000-0005-0000-0000-0000CE7D0000}"/>
    <cellStyle name="Notas 2 2 4 3 2 6 2" xfId="32266" xr:uid="{00000000-0005-0000-0000-0000CF7D0000}"/>
    <cellStyle name="Notas 2 2 4 3 2 7" xfId="32267" xr:uid="{00000000-0005-0000-0000-0000D07D0000}"/>
    <cellStyle name="Notas 2 2 4 3 2 7 2" xfId="32268" xr:uid="{00000000-0005-0000-0000-0000D17D0000}"/>
    <cellStyle name="Notas 2 2 4 3 2 8" xfId="32269" xr:uid="{00000000-0005-0000-0000-0000D27D0000}"/>
    <cellStyle name="Notas 2 2 4 3 2 8 2" xfId="32270" xr:uid="{00000000-0005-0000-0000-0000D37D0000}"/>
    <cellStyle name="Notas 2 2 4 3 2 9" xfId="32271" xr:uid="{00000000-0005-0000-0000-0000D47D0000}"/>
    <cellStyle name="Notas 2 2 4 3 2 9 2" xfId="32272" xr:uid="{00000000-0005-0000-0000-0000D57D0000}"/>
    <cellStyle name="Notas 2 2 4 3 3" xfId="32273" xr:uid="{00000000-0005-0000-0000-0000D67D0000}"/>
    <cellStyle name="Notas 2 2 4 3 3 10" xfId="32274" xr:uid="{00000000-0005-0000-0000-0000D77D0000}"/>
    <cellStyle name="Notas 2 2 4 3 3 10 2" xfId="32275" xr:uid="{00000000-0005-0000-0000-0000D87D0000}"/>
    <cellStyle name="Notas 2 2 4 3 3 11" xfId="32276" xr:uid="{00000000-0005-0000-0000-0000D97D0000}"/>
    <cellStyle name="Notas 2 2 4 3 3 2" xfId="32277" xr:uid="{00000000-0005-0000-0000-0000DA7D0000}"/>
    <cellStyle name="Notas 2 2 4 3 3 2 2" xfId="32278" xr:uid="{00000000-0005-0000-0000-0000DB7D0000}"/>
    <cellStyle name="Notas 2 2 4 3 3 3" xfId="32279" xr:uid="{00000000-0005-0000-0000-0000DC7D0000}"/>
    <cellStyle name="Notas 2 2 4 3 3 3 2" xfId="32280" xr:uid="{00000000-0005-0000-0000-0000DD7D0000}"/>
    <cellStyle name="Notas 2 2 4 3 3 4" xfId="32281" xr:uid="{00000000-0005-0000-0000-0000DE7D0000}"/>
    <cellStyle name="Notas 2 2 4 3 3 4 2" xfId="32282" xr:uid="{00000000-0005-0000-0000-0000DF7D0000}"/>
    <cellStyle name="Notas 2 2 4 3 3 5" xfId="32283" xr:uid="{00000000-0005-0000-0000-0000E07D0000}"/>
    <cellStyle name="Notas 2 2 4 3 3 5 2" xfId="32284" xr:uid="{00000000-0005-0000-0000-0000E17D0000}"/>
    <cellStyle name="Notas 2 2 4 3 3 6" xfId="32285" xr:uid="{00000000-0005-0000-0000-0000E27D0000}"/>
    <cellStyle name="Notas 2 2 4 3 3 6 2" xfId="32286" xr:uid="{00000000-0005-0000-0000-0000E37D0000}"/>
    <cellStyle name="Notas 2 2 4 3 3 7" xfId="32287" xr:uid="{00000000-0005-0000-0000-0000E47D0000}"/>
    <cellStyle name="Notas 2 2 4 3 3 7 2" xfId="32288" xr:uid="{00000000-0005-0000-0000-0000E57D0000}"/>
    <cellStyle name="Notas 2 2 4 3 3 8" xfId="32289" xr:uid="{00000000-0005-0000-0000-0000E67D0000}"/>
    <cellStyle name="Notas 2 2 4 3 3 8 2" xfId="32290" xr:uid="{00000000-0005-0000-0000-0000E77D0000}"/>
    <cellStyle name="Notas 2 2 4 3 3 9" xfId="32291" xr:uid="{00000000-0005-0000-0000-0000E87D0000}"/>
    <cellStyle name="Notas 2 2 4 3 3 9 2" xfId="32292" xr:uid="{00000000-0005-0000-0000-0000E97D0000}"/>
    <cellStyle name="Notas 2 2 4 3 4" xfId="32293" xr:uid="{00000000-0005-0000-0000-0000EA7D0000}"/>
    <cellStyle name="Notas 2 2 4 3 4 2" xfId="32294" xr:uid="{00000000-0005-0000-0000-0000EB7D0000}"/>
    <cellStyle name="Notas 2 2 4 3 5" xfId="32295" xr:uid="{00000000-0005-0000-0000-0000EC7D0000}"/>
    <cellStyle name="Notas 2 2 4 3 5 2" xfId="32296" xr:uid="{00000000-0005-0000-0000-0000ED7D0000}"/>
    <cellStyle name="Notas 2 2 4 3 6" xfId="32297" xr:uid="{00000000-0005-0000-0000-0000EE7D0000}"/>
    <cellStyle name="Notas 2 2 4 3 6 2" xfId="32298" xr:uid="{00000000-0005-0000-0000-0000EF7D0000}"/>
    <cellStyle name="Notas 2 2 4 3 7" xfId="32299" xr:uid="{00000000-0005-0000-0000-0000F07D0000}"/>
    <cellStyle name="Notas 2 2 4 3 7 2" xfId="32300" xr:uid="{00000000-0005-0000-0000-0000F17D0000}"/>
    <cellStyle name="Notas 2 2 4 3 8" xfId="32301" xr:uid="{00000000-0005-0000-0000-0000F27D0000}"/>
    <cellStyle name="Notas 2 2 4 3 8 2" xfId="32302" xr:uid="{00000000-0005-0000-0000-0000F37D0000}"/>
    <cellStyle name="Notas 2 2 4 3 9" xfId="32303" xr:uid="{00000000-0005-0000-0000-0000F47D0000}"/>
    <cellStyle name="Notas 2 2 4 3 9 2" xfId="32304" xr:uid="{00000000-0005-0000-0000-0000F57D0000}"/>
    <cellStyle name="Notas 2 2 4 4" xfId="32305" xr:uid="{00000000-0005-0000-0000-0000F67D0000}"/>
    <cellStyle name="Notas 2 2 4 4 10" xfId="32306" xr:uid="{00000000-0005-0000-0000-0000F77D0000}"/>
    <cellStyle name="Notas 2 2 4 4 10 2" xfId="32307" xr:uid="{00000000-0005-0000-0000-0000F87D0000}"/>
    <cellStyle name="Notas 2 2 4 4 11" xfId="32308" xr:uid="{00000000-0005-0000-0000-0000F97D0000}"/>
    <cellStyle name="Notas 2 2 4 4 2" xfId="32309" xr:uid="{00000000-0005-0000-0000-0000FA7D0000}"/>
    <cellStyle name="Notas 2 2 4 4 2 2" xfId="32310" xr:uid="{00000000-0005-0000-0000-0000FB7D0000}"/>
    <cellStyle name="Notas 2 2 4 4 3" xfId="32311" xr:uid="{00000000-0005-0000-0000-0000FC7D0000}"/>
    <cellStyle name="Notas 2 2 4 4 3 2" xfId="32312" xr:uid="{00000000-0005-0000-0000-0000FD7D0000}"/>
    <cellStyle name="Notas 2 2 4 4 4" xfId="32313" xr:uid="{00000000-0005-0000-0000-0000FE7D0000}"/>
    <cellStyle name="Notas 2 2 4 4 4 2" xfId="32314" xr:uid="{00000000-0005-0000-0000-0000FF7D0000}"/>
    <cellStyle name="Notas 2 2 4 4 5" xfId="32315" xr:uid="{00000000-0005-0000-0000-0000007E0000}"/>
    <cellStyle name="Notas 2 2 4 4 5 2" xfId="32316" xr:uid="{00000000-0005-0000-0000-0000017E0000}"/>
    <cellStyle name="Notas 2 2 4 4 6" xfId="32317" xr:uid="{00000000-0005-0000-0000-0000027E0000}"/>
    <cellStyle name="Notas 2 2 4 4 6 2" xfId="32318" xr:uid="{00000000-0005-0000-0000-0000037E0000}"/>
    <cellStyle name="Notas 2 2 4 4 7" xfId="32319" xr:uid="{00000000-0005-0000-0000-0000047E0000}"/>
    <cellStyle name="Notas 2 2 4 4 7 2" xfId="32320" xr:uid="{00000000-0005-0000-0000-0000057E0000}"/>
    <cellStyle name="Notas 2 2 4 4 8" xfId="32321" xr:uid="{00000000-0005-0000-0000-0000067E0000}"/>
    <cellStyle name="Notas 2 2 4 4 8 2" xfId="32322" xr:uid="{00000000-0005-0000-0000-0000077E0000}"/>
    <cellStyle name="Notas 2 2 4 4 9" xfId="32323" xr:uid="{00000000-0005-0000-0000-0000087E0000}"/>
    <cellStyle name="Notas 2 2 4 4 9 2" xfId="32324" xr:uid="{00000000-0005-0000-0000-0000097E0000}"/>
    <cellStyle name="Notas 2 2 4 5" xfId="32325" xr:uid="{00000000-0005-0000-0000-00000A7E0000}"/>
    <cellStyle name="Notas 2 2 4 5 10" xfId="32326" xr:uid="{00000000-0005-0000-0000-00000B7E0000}"/>
    <cellStyle name="Notas 2 2 4 5 10 2" xfId="32327" xr:uid="{00000000-0005-0000-0000-00000C7E0000}"/>
    <cellStyle name="Notas 2 2 4 5 11" xfId="32328" xr:uid="{00000000-0005-0000-0000-00000D7E0000}"/>
    <cellStyle name="Notas 2 2 4 5 2" xfId="32329" xr:uid="{00000000-0005-0000-0000-00000E7E0000}"/>
    <cellStyle name="Notas 2 2 4 5 2 2" xfId="32330" xr:uid="{00000000-0005-0000-0000-00000F7E0000}"/>
    <cellStyle name="Notas 2 2 4 5 3" xfId="32331" xr:uid="{00000000-0005-0000-0000-0000107E0000}"/>
    <cellStyle name="Notas 2 2 4 5 3 2" xfId="32332" xr:uid="{00000000-0005-0000-0000-0000117E0000}"/>
    <cellStyle name="Notas 2 2 4 5 4" xfId="32333" xr:uid="{00000000-0005-0000-0000-0000127E0000}"/>
    <cellStyle name="Notas 2 2 4 5 4 2" xfId="32334" xr:uid="{00000000-0005-0000-0000-0000137E0000}"/>
    <cellStyle name="Notas 2 2 4 5 5" xfId="32335" xr:uid="{00000000-0005-0000-0000-0000147E0000}"/>
    <cellStyle name="Notas 2 2 4 5 5 2" xfId="32336" xr:uid="{00000000-0005-0000-0000-0000157E0000}"/>
    <cellStyle name="Notas 2 2 4 5 6" xfId="32337" xr:uid="{00000000-0005-0000-0000-0000167E0000}"/>
    <cellStyle name="Notas 2 2 4 5 6 2" xfId="32338" xr:uid="{00000000-0005-0000-0000-0000177E0000}"/>
    <cellStyle name="Notas 2 2 4 5 7" xfId="32339" xr:uid="{00000000-0005-0000-0000-0000187E0000}"/>
    <cellStyle name="Notas 2 2 4 5 7 2" xfId="32340" xr:uid="{00000000-0005-0000-0000-0000197E0000}"/>
    <cellStyle name="Notas 2 2 4 5 8" xfId="32341" xr:uid="{00000000-0005-0000-0000-00001A7E0000}"/>
    <cellStyle name="Notas 2 2 4 5 8 2" xfId="32342" xr:uid="{00000000-0005-0000-0000-00001B7E0000}"/>
    <cellStyle name="Notas 2 2 4 5 9" xfId="32343" xr:uid="{00000000-0005-0000-0000-00001C7E0000}"/>
    <cellStyle name="Notas 2 2 4 5 9 2" xfId="32344" xr:uid="{00000000-0005-0000-0000-00001D7E0000}"/>
    <cellStyle name="Notas 2 2 4 6" xfId="32345" xr:uid="{00000000-0005-0000-0000-00001E7E0000}"/>
    <cellStyle name="Notas 2 2 4 6 2" xfId="32346" xr:uid="{00000000-0005-0000-0000-00001F7E0000}"/>
    <cellStyle name="Notas 2 2 4 7" xfId="32347" xr:uid="{00000000-0005-0000-0000-0000207E0000}"/>
    <cellStyle name="Notas 2 2 4 7 2" xfId="32348" xr:uid="{00000000-0005-0000-0000-0000217E0000}"/>
    <cellStyle name="Notas 2 2 4 8" xfId="32349" xr:uid="{00000000-0005-0000-0000-0000227E0000}"/>
    <cellStyle name="Notas 2 2 4 8 2" xfId="32350" xr:uid="{00000000-0005-0000-0000-0000237E0000}"/>
    <cellStyle name="Notas 2 2 4 9" xfId="32351" xr:uid="{00000000-0005-0000-0000-0000247E0000}"/>
    <cellStyle name="Notas 2 2 4 9 2" xfId="32352" xr:uid="{00000000-0005-0000-0000-0000257E0000}"/>
    <cellStyle name="Notas 2 2 5" xfId="32353" xr:uid="{00000000-0005-0000-0000-0000267E0000}"/>
    <cellStyle name="Notas 2 2 5 10" xfId="32354" xr:uid="{00000000-0005-0000-0000-0000277E0000}"/>
    <cellStyle name="Notas 2 2 5 10 2" xfId="32355" xr:uid="{00000000-0005-0000-0000-0000287E0000}"/>
    <cellStyle name="Notas 2 2 5 11" xfId="32356" xr:uid="{00000000-0005-0000-0000-0000297E0000}"/>
    <cellStyle name="Notas 2 2 5 11 2" xfId="32357" xr:uid="{00000000-0005-0000-0000-00002A7E0000}"/>
    <cellStyle name="Notas 2 2 5 12" xfId="32358" xr:uid="{00000000-0005-0000-0000-00002B7E0000}"/>
    <cellStyle name="Notas 2 2 5 12 2" xfId="32359" xr:uid="{00000000-0005-0000-0000-00002C7E0000}"/>
    <cellStyle name="Notas 2 2 5 13" xfId="32360" xr:uid="{00000000-0005-0000-0000-00002D7E0000}"/>
    <cellStyle name="Notas 2 2 5 13 2" xfId="32361" xr:uid="{00000000-0005-0000-0000-00002E7E0000}"/>
    <cellStyle name="Notas 2 2 5 14" xfId="32362" xr:uid="{00000000-0005-0000-0000-00002F7E0000}"/>
    <cellStyle name="Notas 2 2 5 14 2" xfId="32363" xr:uid="{00000000-0005-0000-0000-0000307E0000}"/>
    <cellStyle name="Notas 2 2 5 15" xfId="32364" xr:uid="{00000000-0005-0000-0000-0000317E0000}"/>
    <cellStyle name="Notas 2 2 5 2" xfId="32365" xr:uid="{00000000-0005-0000-0000-0000327E0000}"/>
    <cellStyle name="Notas 2 2 5 2 10" xfId="32366" xr:uid="{00000000-0005-0000-0000-0000337E0000}"/>
    <cellStyle name="Notas 2 2 5 2 10 2" xfId="32367" xr:uid="{00000000-0005-0000-0000-0000347E0000}"/>
    <cellStyle name="Notas 2 2 5 2 11" xfId="32368" xr:uid="{00000000-0005-0000-0000-0000357E0000}"/>
    <cellStyle name="Notas 2 2 5 2 11 2" xfId="32369" xr:uid="{00000000-0005-0000-0000-0000367E0000}"/>
    <cellStyle name="Notas 2 2 5 2 12" xfId="32370" xr:uid="{00000000-0005-0000-0000-0000377E0000}"/>
    <cellStyle name="Notas 2 2 5 2 12 2" xfId="32371" xr:uid="{00000000-0005-0000-0000-0000387E0000}"/>
    <cellStyle name="Notas 2 2 5 2 13" xfId="32372" xr:uid="{00000000-0005-0000-0000-0000397E0000}"/>
    <cellStyle name="Notas 2 2 5 2 2" xfId="32373" xr:uid="{00000000-0005-0000-0000-00003A7E0000}"/>
    <cellStyle name="Notas 2 2 5 2 2 10" xfId="32374" xr:uid="{00000000-0005-0000-0000-00003B7E0000}"/>
    <cellStyle name="Notas 2 2 5 2 2 10 2" xfId="32375" xr:uid="{00000000-0005-0000-0000-00003C7E0000}"/>
    <cellStyle name="Notas 2 2 5 2 2 11" xfId="32376" xr:uid="{00000000-0005-0000-0000-00003D7E0000}"/>
    <cellStyle name="Notas 2 2 5 2 2 2" xfId="32377" xr:uid="{00000000-0005-0000-0000-00003E7E0000}"/>
    <cellStyle name="Notas 2 2 5 2 2 2 2" xfId="32378" xr:uid="{00000000-0005-0000-0000-00003F7E0000}"/>
    <cellStyle name="Notas 2 2 5 2 2 3" xfId="32379" xr:uid="{00000000-0005-0000-0000-0000407E0000}"/>
    <cellStyle name="Notas 2 2 5 2 2 3 2" xfId="32380" xr:uid="{00000000-0005-0000-0000-0000417E0000}"/>
    <cellStyle name="Notas 2 2 5 2 2 4" xfId="32381" xr:uid="{00000000-0005-0000-0000-0000427E0000}"/>
    <cellStyle name="Notas 2 2 5 2 2 4 2" xfId="32382" xr:uid="{00000000-0005-0000-0000-0000437E0000}"/>
    <cellStyle name="Notas 2 2 5 2 2 5" xfId="32383" xr:uid="{00000000-0005-0000-0000-0000447E0000}"/>
    <cellStyle name="Notas 2 2 5 2 2 5 2" xfId="32384" xr:uid="{00000000-0005-0000-0000-0000457E0000}"/>
    <cellStyle name="Notas 2 2 5 2 2 6" xfId="32385" xr:uid="{00000000-0005-0000-0000-0000467E0000}"/>
    <cellStyle name="Notas 2 2 5 2 2 6 2" xfId="32386" xr:uid="{00000000-0005-0000-0000-0000477E0000}"/>
    <cellStyle name="Notas 2 2 5 2 2 7" xfId="32387" xr:uid="{00000000-0005-0000-0000-0000487E0000}"/>
    <cellStyle name="Notas 2 2 5 2 2 7 2" xfId="32388" xr:uid="{00000000-0005-0000-0000-0000497E0000}"/>
    <cellStyle name="Notas 2 2 5 2 2 8" xfId="32389" xr:uid="{00000000-0005-0000-0000-00004A7E0000}"/>
    <cellStyle name="Notas 2 2 5 2 2 8 2" xfId="32390" xr:uid="{00000000-0005-0000-0000-00004B7E0000}"/>
    <cellStyle name="Notas 2 2 5 2 2 9" xfId="32391" xr:uid="{00000000-0005-0000-0000-00004C7E0000}"/>
    <cellStyle name="Notas 2 2 5 2 2 9 2" xfId="32392" xr:uid="{00000000-0005-0000-0000-00004D7E0000}"/>
    <cellStyle name="Notas 2 2 5 2 3" xfId="32393" xr:uid="{00000000-0005-0000-0000-00004E7E0000}"/>
    <cellStyle name="Notas 2 2 5 2 3 10" xfId="32394" xr:uid="{00000000-0005-0000-0000-00004F7E0000}"/>
    <cellStyle name="Notas 2 2 5 2 3 10 2" xfId="32395" xr:uid="{00000000-0005-0000-0000-0000507E0000}"/>
    <cellStyle name="Notas 2 2 5 2 3 11" xfId="32396" xr:uid="{00000000-0005-0000-0000-0000517E0000}"/>
    <cellStyle name="Notas 2 2 5 2 3 2" xfId="32397" xr:uid="{00000000-0005-0000-0000-0000527E0000}"/>
    <cellStyle name="Notas 2 2 5 2 3 2 2" xfId="32398" xr:uid="{00000000-0005-0000-0000-0000537E0000}"/>
    <cellStyle name="Notas 2 2 5 2 3 3" xfId="32399" xr:uid="{00000000-0005-0000-0000-0000547E0000}"/>
    <cellStyle name="Notas 2 2 5 2 3 3 2" xfId="32400" xr:uid="{00000000-0005-0000-0000-0000557E0000}"/>
    <cellStyle name="Notas 2 2 5 2 3 4" xfId="32401" xr:uid="{00000000-0005-0000-0000-0000567E0000}"/>
    <cellStyle name="Notas 2 2 5 2 3 4 2" xfId="32402" xr:uid="{00000000-0005-0000-0000-0000577E0000}"/>
    <cellStyle name="Notas 2 2 5 2 3 5" xfId="32403" xr:uid="{00000000-0005-0000-0000-0000587E0000}"/>
    <cellStyle name="Notas 2 2 5 2 3 5 2" xfId="32404" xr:uid="{00000000-0005-0000-0000-0000597E0000}"/>
    <cellStyle name="Notas 2 2 5 2 3 6" xfId="32405" xr:uid="{00000000-0005-0000-0000-00005A7E0000}"/>
    <cellStyle name="Notas 2 2 5 2 3 6 2" xfId="32406" xr:uid="{00000000-0005-0000-0000-00005B7E0000}"/>
    <cellStyle name="Notas 2 2 5 2 3 7" xfId="32407" xr:uid="{00000000-0005-0000-0000-00005C7E0000}"/>
    <cellStyle name="Notas 2 2 5 2 3 7 2" xfId="32408" xr:uid="{00000000-0005-0000-0000-00005D7E0000}"/>
    <cellStyle name="Notas 2 2 5 2 3 8" xfId="32409" xr:uid="{00000000-0005-0000-0000-00005E7E0000}"/>
    <cellStyle name="Notas 2 2 5 2 3 8 2" xfId="32410" xr:uid="{00000000-0005-0000-0000-00005F7E0000}"/>
    <cellStyle name="Notas 2 2 5 2 3 9" xfId="32411" xr:uid="{00000000-0005-0000-0000-0000607E0000}"/>
    <cellStyle name="Notas 2 2 5 2 3 9 2" xfId="32412" xr:uid="{00000000-0005-0000-0000-0000617E0000}"/>
    <cellStyle name="Notas 2 2 5 2 4" xfId="32413" xr:uid="{00000000-0005-0000-0000-0000627E0000}"/>
    <cellStyle name="Notas 2 2 5 2 4 2" xfId="32414" xr:uid="{00000000-0005-0000-0000-0000637E0000}"/>
    <cellStyle name="Notas 2 2 5 2 5" xfId="32415" xr:uid="{00000000-0005-0000-0000-0000647E0000}"/>
    <cellStyle name="Notas 2 2 5 2 5 2" xfId="32416" xr:uid="{00000000-0005-0000-0000-0000657E0000}"/>
    <cellStyle name="Notas 2 2 5 2 6" xfId="32417" xr:uid="{00000000-0005-0000-0000-0000667E0000}"/>
    <cellStyle name="Notas 2 2 5 2 6 2" xfId="32418" xr:uid="{00000000-0005-0000-0000-0000677E0000}"/>
    <cellStyle name="Notas 2 2 5 2 7" xfId="32419" xr:uid="{00000000-0005-0000-0000-0000687E0000}"/>
    <cellStyle name="Notas 2 2 5 2 7 2" xfId="32420" xr:uid="{00000000-0005-0000-0000-0000697E0000}"/>
    <cellStyle name="Notas 2 2 5 2 8" xfId="32421" xr:uid="{00000000-0005-0000-0000-00006A7E0000}"/>
    <cellStyle name="Notas 2 2 5 2 8 2" xfId="32422" xr:uid="{00000000-0005-0000-0000-00006B7E0000}"/>
    <cellStyle name="Notas 2 2 5 2 9" xfId="32423" xr:uid="{00000000-0005-0000-0000-00006C7E0000}"/>
    <cellStyle name="Notas 2 2 5 2 9 2" xfId="32424" xr:uid="{00000000-0005-0000-0000-00006D7E0000}"/>
    <cellStyle name="Notas 2 2 5 3" xfId="32425" xr:uid="{00000000-0005-0000-0000-00006E7E0000}"/>
    <cellStyle name="Notas 2 2 5 3 10" xfId="32426" xr:uid="{00000000-0005-0000-0000-00006F7E0000}"/>
    <cellStyle name="Notas 2 2 5 3 10 2" xfId="32427" xr:uid="{00000000-0005-0000-0000-0000707E0000}"/>
    <cellStyle name="Notas 2 2 5 3 11" xfId="32428" xr:uid="{00000000-0005-0000-0000-0000717E0000}"/>
    <cellStyle name="Notas 2 2 5 3 11 2" xfId="32429" xr:uid="{00000000-0005-0000-0000-0000727E0000}"/>
    <cellStyle name="Notas 2 2 5 3 12" xfId="32430" xr:uid="{00000000-0005-0000-0000-0000737E0000}"/>
    <cellStyle name="Notas 2 2 5 3 12 2" xfId="32431" xr:uid="{00000000-0005-0000-0000-0000747E0000}"/>
    <cellStyle name="Notas 2 2 5 3 13" xfId="32432" xr:uid="{00000000-0005-0000-0000-0000757E0000}"/>
    <cellStyle name="Notas 2 2 5 3 2" xfId="32433" xr:uid="{00000000-0005-0000-0000-0000767E0000}"/>
    <cellStyle name="Notas 2 2 5 3 2 10" xfId="32434" xr:uid="{00000000-0005-0000-0000-0000777E0000}"/>
    <cellStyle name="Notas 2 2 5 3 2 10 2" xfId="32435" xr:uid="{00000000-0005-0000-0000-0000787E0000}"/>
    <cellStyle name="Notas 2 2 5 3 2 11" xfId="32436" xr:uid="{00000000-0005-0000-0000-0000797E0000}"/>
    <cellStyle name="Notas 2 2 5 3 2 2" xfId="32437" xr:uid="{00000000-0005-0000-0000-00007A7E0000}"/>
    <cellStyle name="Notas 2 2 5 3 2 2 2" xfId="32438" xr:uid="{00000000-0005-0000-0000-00007B7E0000}"/>
    <cellStyle name="Notas 2 2 5 3 2 3" xfId="32439" xr:uid="{00000000-0005-0000-0000-00007C7E0000}"/>
    <cellStyle name="Notas 2 2 5 3 2 3 2" xfId="32440" xr:uid="{00000000-0005-0000-0000-00007D7E0000}"/>
    <cellStyle name="Notas 2 2 5 3 2 4" xfId="32441" xr:uid="{00000000-0005-0000-0000-00007E7E0000}"/>
    <cellStyle name="Notas 2 2 5 3 2 4 2" xfId="32442" xr:uid="{00000000-0005-0000-0000-00007F7E0000}"/>
    <cellStyle name="Notas 2 2 5 3 2 5" xfId="32443" xr:uid="{00000000-0005-0000-0000-0000807E0000}"/>
    <cellStyle name="Notas 2 2 5 3 2 5 2" xfId="32444" xr:uid="{00000000-0005-0000-0000-0000817E0000}"/>
    <cellStyle name="Notas 2 2 5 3 2 6" xfId="32445" xr:uid="{00000000-0005-0000-0000-0000827E0000}"/>
    <cellStyle name="Notas 2 2 5 3 2 6 2" xfId="32446" xr:uid="{00000000-0005-0000-0000-0000837E0000}"/>
    <cellStyle name="Notas 2 2 5 3 2 7" xfId="32447" xr:uid="{00000000-0005-0000-0000-0000847E0000}"/>
    <cellStyle name="Notas 2 2 5 3 2 7 2" xfId="32448" xr:uid="{00000000-0005-0000-0000-0000857E0000}"/>
    <cellStyle name="Notas 2 2 5 3 2 8" xfId="32449" xr:uid="{00000000-0005-0000-0000-0000867E0000}"/>
    <cellStyle name="Notas 2 2 5 3 2 8 2" xfId="32450" xr:uid="{00000000-0005-0000-0000-0000877E0000}"/>
    <cellStyle name="Notas 2 2 5 3 2 9" xfId="32451" xr:uid="{00000000-0005-0000-0000-0000887E0000}"/>
    <cellStyle name="Notas 2 2 5 3 2 9 2" xfId="32452" xr:uid="{00000000-0005-0000-0000-0000897E0000}"/>
    <cellStyle name="Notas 2 2 5 3 3" xfId="32453" xr:uid="{00000000-0005-0000-0000-00008A7E0000}"/>
    <cellStyle name="Notas 2 2 5 3 3 10" xfId="32454" xr:uid="{00000000-0005-0000-0000-00008B7E0000}"/>
    <cellStyle name="Notas 2 2 5 3 3 10 2" xfId="32455" xr:uid="{00000000-0005-0000-0000-00008C7E0000}"/>
    <cellStyle name="Notas 2 2 5 3 3 11" xfId="32456" xr:uid="{00000000-0005-0000-0000-00008D7E0000}"/>
    <cellStyle name="Notas 2 2 5 3 3 2" xfId="32457" xr:uid="{00000000-0005-0000-0000-00008E7E0000}"/>
    <cellStyle name="Notas 2 2 5 3 3 2 2" xfId="32458" xr:uid="{00000000-0005-0000-0000-00008F7E0000}"/>
    <cellStyle name="Notas 2 2 5 3 3 3" xfId="32459" xr:uid="{00000000-0005-0000-0000-0000907E0000}"/>
    <cellStyle name="Notas 2 2 5 3 3 3 2" xfId="32460" xr:uid="{00000000-0005-0000-0000-0000917E0000}"/>
    <cellStyle name="Notas 2 2 5 3 3 4" xfId="32461" xr:uid="{00000000-0005-0000-0000-0000927E0000}"/>
    <cellStyle name="Notas 2 2 5 3 3 4 2" xfId="32462" xr:uid="{00000000-0005-0000-0000-0000937E0000}"/>
    <cellStyle name="Notas 2 2 5 3 3 5" xfId="32463" xr:uid="{00000000-0005-0000-0000-0000947E0000}"/>
    <cellStyle name="Notas 2 2 5 3 3 5 2" xfId="32464" xr:uid="{00000000-0005-0000-0000-0000957E0000}"/>
    <cellStyle name="Notas 2 2 5 3 3 6" xfId="32465" xr:uid="{00000000-0005-0000-0000-0000967E0000}"/>
    <cellStyle name="Notas 2 2 5 3 3 6 2" xfId="32466" xr:uid="{00000000-0005-0000-0000-0000977E0000}"/>
    <cellStyle name="Notas 2 2 5 3 3 7" xfId="32467" xr:uid="{00000000-0005-0000-0000-0000987E0000}"/>
    <cellStyle name="Notas 2 2 5 3 3 7 2" xfId="32468" xr:uid="{00000000-0005-0000-0000-0000997E0000}"/>
    <cellStyle name="Notas 2 2 5 3 3 8" xfId="32469" xr:uid="{00000000-0005-0000-0000-00009A7E0000}"/>
    <cellStyle name="Notas 2 2 5 3 3 8 2" xfId="32470" xr:uid="{00000000-0005-0000-0000-00009B7E0000}"/>
    <cellStyle name="Notas 2 2 5 3 3 9" xfId="32471" xr:uid="{00000000-0005-0000-0000-00009C7E0000}"/>
    <cellStyle name="Notas 2 2 5 3 3 9 2" xfId="32472" xr:uid="{00000000-0005-0000-0000-00009D7E0000}"/>
    <cellStyle name="Notas 2 2 5 3 4" xfId="32473" xr:uid="{00000000-0005-0000-0000-00009E7E0000}"/>
    <cellStyle name="Notas 2 2 5 3 4 2" xfId="32474" xr:uid="{00000000-0005-0000-0000-00009F7E0000}"/>
    <cellStyle name="Notas 2 2 5 3 5" xfId="32475" xr:uid="{00000000-0005-0000-0000-0000A07E0000}"/>
    <cellStyle name="Notas 2 2 5 3 5 2" xfId="32476" xr:uid="{00000000-0005-0000-0000-0000A17E0000}"/>
    <cellStyle name="Notas 2 2 5 3 6" xfId="32477" xr:uid="{00000000-0005-0000-0000-0000A27E0000}"/>
    <cellStyle name="Notas 2 2 5 3 6 2" xfId="32478" xr:uid="{00000000-0005-0000-0000-0000A37E0000}"/>
    <cellStyle name="Notas 2 2 5 3 7" xfId="32479" xr:uid="{00000000-0005-0000-0000-0000A47E0000}"/>
    <cellStyle name="Notas 2 2 5 3 7 2" xfId="32480" xr:uid="{00000000-0005-0000-0000-0000A57E0000}"/>
    <cellStyle name="Notas 2 2 5 3 8" xfId="32481" xr:uid="{00000000-0005-0000-0000-0000A67E0000}"/>
    <cellStyle name="Notas 2 2 5 3 8 2" xfId="32482" xr:uid="{00000000-0005-0000-0000-0000A77E0000}"/>
    <cellStyle name="Notas 2 2 5 3 9" xfId="32483" xr:uid="{00000000-0005-0000-0000-0000A87E0000}"/>
    <cellStyle name="Notas 2 2 5 3 9 2" xfId="32484" xr:uid="{00000000-0005-0000-0000-0000A97E0000}"/>
    <cellStyle name="Notas 2 2 5 4" xfId="32485" xr:uid="{00000000-0005-0000-0000-0000AA7E0000}"/>
    <cellStyle name="Notas 2 2 5 4 10" xfId="32486" xr:uid="{00000000-0005-0000-0000-0000AB7E0000}"/>
    <cellStyle name="Notas 2 2 5 4 10 2" xfId="32487" xr:uid="{00000000-0005-0000-0000-0000AC7E0000}"/>
    <cellStyle name="Notas 2 2 5 4 11" xfId="32488" xr:uid="{00000000-0005-0000-0000-0000AD7E0000}"/>
    <cellStyle name="Notas 2 2 5 4 2" xfId="32489" xr:uid="{00000000-0005-0000-0000-0000AE7E0000}"/>
    <cellStyle name="Notas 2 2 5 4 2 2" xfId="32490" xr:uid="{00000000-0005-0000-0000-0000AF7E0000}"/>
    <cellStyle name="Notas 2 2 5 4 3" xfId="32491" xr:uid="{00000000-0005-0000-0000-0000B07E0000}"/>
    <cellStyle name="Notas 2 2 5 4 3 2" xfId="32492" xr:uid="{00000000-0005-0000-0000-0000B17E0000}"/>
    <cellStyle name="Notas 2 2 5 4 4" xfId="32493" xr:uid="{00000000-0005-0000-0000-0000B27E0000}"/>
    <cellStyle name="Notas 2 2 5 4 4 2" xfId="32494" xr:uid="{00000000-0005-0000-0000-0000B37E0000}"/>
    <cellStyle name="Notas 2 2 5 4 5" xfId="32495" xr:uid="{00000000-0005-0000-0000-0000B47E0000}"/>
    <cellStyle name="Notas 2 2 5 4 5 2" xfId="32496" xr:uid="{00000000-0005-0000-0000-0000B57E0000}"/>
    <cellStyle name="Notas 2 2 5 4 6" xfId="32497" xr:uid="{00000000-0005-0000-0000-0000B67E0000}"/>
    <cellStyle name="Notas 2 2 5 4 6 2" xfId="32498" xr:uid="{00000000-0005-0000-0000-0000B77E0000}"/>
    <cellStyle name="Notas 2 2 5 4 7" xfId="32499" xr:uid="{00000000-0005-0000-0000-0000B87E0000}"/>
    <cellStyle name="Notas 2 2 5 4 7 2" xfId="32500" xr:uid="{00000000-0005-0000-0000-0000B97E0000}"/>
    <cellStyle name="Notas 2 2 5 4 8" xfId="32501" xr:uid="{00000000-0005-0000-0000-0000BA7E0000}"/>
    <cellStyle name="Notas 2 2 5 4 8 2" xfId="32502" xr:uid="{00000000-0005-0000-0000-0000BB7E0000}"/>
    <cellStyle name="Notas 2 2 5 4 9" xfId="32503" xr:uid="{00000000-0005-0000-0000-0000BC7E0000}"/>
    <cellStyle name="Notas 2 2 5 4 9 2" xfId="32504" xr:uid="{00000000-0005-0000-0000-0000BD7E0000}"/>
    <cellStyle name="Notas 2 2 5 5" xfId="32505" xr:uid="{00000000-0005-0000-0000-0000BE7E0000}"/>
    <cellStyle name="Notas 2 2 5 5 10" xfId="32506" xr:uid="{00000000-0005-0000-0000-0000BF7E0000}"/>
    <cellStyle name="Notas 2 2 5 5 10 2" xfId="32507" xr:uid="{00000000-0005-0000-0000-0000C07E0000}"/>
    <cellStyle name="Notas 2 2 5 5 11" xfId="32508" xr:uid="{00000000-0005-0000-0000-0000C17E0000}"/>
    <cellStyle name="Notas 2 2 5 5 2" xfId="32509" xr:uid="{00000000-0005-0000-0000-0000C27E0000}"/>
    <cellStyle name="Notas 2 2 5 5 2 2" xfId="32510" xr:uid="{00000000-0005-0000-0000-0000C37E0000}"/>
    <cellStyle name="Notas 2 2 5 5 3" xfId="32511" xr:uid="{00000000-0005-0000-0000-0000C47E0000}"/>
    <cellStyle name="Notas 2 2 5 5 3 2" xfId="32512" xr:uid="{00000000-0005-0000-0000-0000C57E0000}"/>
    <cellStyle name="Notas 2 2 5 5 4" xfId="32513" xr:uid="{00000000-0005-0000-0000-0000C67E0000}"/>
    <cellStyle name="Notas 2 2 5 5 4 2" xfId="32514" xr:uid="{00000000-0005-0000-0000-0000C77E0000}"/>
    <cellStyle name="Notas 2 2 5 5 5" xfId="32515" xr:uid="{00000000-0005-0000-0000-0000C87E0000}"/>
    <cellStyle name="Notas 2 2 5 5 5 2" xfId="32516" xr:uid="{00000000-0005-0000-0000-0000C97E0000}"/>
    <cellStyle name="Notas 2 2 5 5 6" xfId="32517" xr:uid="{00000000-0005-0000-0000-0000CA7E0000}"/>
    <cellStyle name="Notas 2 2 5 5 6 2" xfId="32518" xr:uid="{00000000-0005-0000-0000-0000CB7E0000}"/>
    <cellStyle name="Notas 2 2 5 5 7" xfId="32519" xr:uid="{00000000-0005-0000-0000-0000CC7E0000}"/>
    <cellStyle name="Notas 2 2 5 5 7 2" xfId="32520" xr:uid="{00000000-0005-0000-0000-0000CD7E0000}"/>
    <cellStyle name="Notas 2 2 5 5 8" xfId="32521" xr:uid="{00000000-0005-0000-0000-0000CE7E0000}"/>
    <cellStyle name="Notas 2 2 5 5 8 2" xfId="32522" xr:uid="{00000000-0005-0000-0000-0000CF7E0000}"/>
    <cellStyle name="Notas 2 2 5 5 9" xfId="32523" xr:uid="{00000000-0005-0000-0000-0000D07E0000}"/>
    <cellStyle name="Notas 2 2 5 5 9 2" xfId="32524" xr:uid="{00000000-0005-0000-0000-0000D17E0000}"/>
    <cellStyle name="Notas 2 2 5 6" xfId="32525" xr:uid="{00000000-0005-0000-0000-0000D27E0000}"/>
    <cellStyle name="Notas 2 2 5 6 2" xfId="32526" xr:uid="{00000000-0005-0000-0000-0000D37E0000}"/>
    <cellStyle name="Notas 2 2 5 7" xfId="32527" xr:uid="{00000000-0005-0000-0000-0000D47E0000}"/>
    <cellStyle name="Notas 2 2 5 7 2" xfId="32528" xr:uid="{00000000-0005-0000-0000-0000D57E0000}"/>
    <cellStyle name="Notas 2 2 5 8" xfId="32529" xr:uid="{00000000-0005-0000-0000-0000D67E0000}"/>
    <cellStyle name="Notas 2 2 5 8 2" xfId="32530" xr:uid="{00000000-0005-0000-0000-0000D77E0000}"/>
    <cellStyle name="Notas 2 2 5 9" xfId="32531" xr:uid="{00000000-0005-0000-0000-0000D87E0000}"/>
    <cellStyle name="Notas 2 2 5 9 2" xfId="32532" xr:uid="{00000000-0005-0000-0000-0000D97E0000}"/>
    <cellStyle name="Notas 2 2 6" xfId="32533" xr:uid="{00000000-0005-0000-0000-0000DA7E0000}"/>
    <cellStyle name="Notas 2 2 6 10" xfId="32534" xr:uid="{00000000-0005-0000-0000-0000DB7E0000}"/>
    <cellStyle name="Notas 2 2 6 10 2" xfId="32535" xr:uid="{00000000-0005-0000-0000-0000DC7E0000}"/>
    <cellStyle name="Notas 2 2 6 11" xfId="32536" xr:uid="{00000000-0005-0000-0000-0000DD7E0000}"/>
    <cellStyle name="Notas 2 2 6 11 2" xfId="32537" xr:uid="{00000000-0005-0000-0000-0000DE7E0000}"/>
    <cellStyle name="Notas 2 2 6 12" xfId="32538" xr:uid="{00000000-0005-0000-0000-0000DF7E0000}"/>
    <cellStyle name="Notas 2 2 6 12 2" xfId="32539" xr:uid="{00000000-0005-0000-0000-0000E07E0000}"/>
    <cellStyle name="Notas 2 2 6 13" xfId="32540" xr:uid="{00000000-0005-0000-0000-0000E17E0000}"/>
    <cellStyle name="Notas 2 2 6 2" xfId="32541" xr:uid="{00000000-0005-0000-0000-0000E27E0000}"/>
    <cellStyle name="Notas 2 2 6 2 10" xfId="32542" xr:uid="{00000000-0005-0000-0000-0000E37E0000}"/>
    <cellStyle name="Notas 2 2 6 2 10 2" xfId="32543" xr:uid="{00000000-0005-0000-0000-0000E47E0000}"/>
    <cellStyle name="Notas 2 2 6 2 11" xfId="32544" xr:uid="{00000000-0005-0000-0000-0000E57E0000}"/>
    <cellStyle name="Notas 2 2 6 2 2" xfId="32545" xr:uid="{00000000-0005-0000-0000-0000E67E0000}"/>
    <cellStyle name="Notas 2 2 6 2 2 2" xfId="32546" xr:uid="{00000000-0005-0000-0000-0000E77E0000}"/>
    <cellStyle name="Notas 2 2 6 2 3" xfId="32547" xr:uid="{00000000-0005-0000-0000-0000E87E0000}"/>
    <cellStyle name="Notas 2 2 6 2 3 2" xfId="32548" xr:uid="{00000000-0005-0000-0000-0000E97E0000}"/>
    <cellStyle name="Notas 2 2 6 2 4" xfId="32549" xr:uid="{00000000-0005-0000-0000-0000EA7E0000}"/>
    <cellStyle name="Notas 2 2 6 2 4 2" xfId="32550" xr:uid="{00000000-0005-0000-0000-0000EB7E0000}"/>
    <cellStyle name="Notas 2 2 6 2 5" xfId="32551" xr:uid="{00000000-0005-0000-0000-0000EC7E0000}"/>
    <cellStyle name="Notas 2 2 6 2 5 2" xfId="32552" xr:uid="{00000000-0005-0000-0000-0000ED7E0000}"/>
    <cellStyle name="Notas 2 2 6 2 6" xfId="32553" xr:uid="{00000000-0005-0000-0000-0000EE7E0000}"/>
    <cellStyle name="Notas 2 2 6 2 6 2" xfId="32554" xr:uid="{00000000-0005-0000-0000-0000EF7E0000}"/>
    <cellStyle name="Notas 2 2 6 2 7" xfId="32555" xr:uid="{00000000-0005-0000-0000-0000F07E0000}"/>
    <cellStyle name="Notas 2 2 6 2 7 2" xfId="32556" xr:uid="{00000000-0005-0000-0000-0000F17E0000}"/>
    <cellStyle name="Notas 2 2 6 2 8" xfId="32557" xr:uid="{00000000-0005-0000-0000-0000F27E0000}"/>
    <cellStyle name="Notas 2 2 6 2 8 2" xfId="32558" xr:uid="{00000000-0005-0000-0000-0000F37E0000}"/>
    <cellStyle name="Notas 2 2 6 2 9" xfId="32559" xr:uid="{00000000-0005-0000-0000-0000F47E0000}"/>
    <cellStyle name="Notas 2 2 6 2 9 2" xfId="32560" xr:uid="{00000000-0005-0000-0000-0000F57E0000}"/>
    <cellStyle name="Notas 2 2 6 3" xfId="32561" xr:uid="{00000000-0005-0000-0000-0000F67E0000}"/>
    <cellStyle name="Notas 2 2 6 3 10" xfId="32562" xr:uid="{00000000-0005-0000-0000-0000F77E0000}"/>
    <cellStyle name="Notas 2 2 6 3 10 2" xfId="32563" xr:uid="{00000000-0005-0000-0000-0000F87E0000}"/>
    <cellStyle name="Notas 2 2 6 3 11" xfId="32564" xr:uid="{00000000-0005-0000-0000-0000F97E0000}"/>
    <cellStyle name="Notas 2 2 6 3 2" xfId="32565" xr:uid="{00000000-0005-0000-0000-0000FA7E0000}"/>
    <cellStyle name="Notas 2 2 6 3 2 2" xfId="32566" xr:uid="{00000000-0005-0000-0000-0000FB7E0000}"/>
    <cellStyle name="Notas 2 2 6 3 3" xfId="32567" xr:uid="{00000000-0005-0000-0000-0000FC7E0000}"/>
    <cellStyle name="Notas 2 2 6 3 3 2" xfId="32568" xr:uid="{00000000-0005-0000-0000-0000FD7E0000}"/>
    <cellStyle name="Notas 2 2 6 3 4" xfId="32569" xr:uid="{00000000-0005-0000-0000-0000FE7E0000}"/>
    <cellStyle name="Notas 2 2 6 3 4 2" xfId="32570" xr:uid="{00000000-0005-0000-0000-0000FF7E0000}"/>
    <cellStyle name="Notas 2 2 6 3 5" xfId="32571" xr:uid="{00000000-0005-0000-0000-0000007F0000}"/>
    <cellStyle name="Notas 2 2 6 3 5 2" xfId="32572" xr:uid="{00000000-0005-0000-0000-0000017F0000}"/>
    <cellStyle name="Notas 2 2 6 3 6" xfId="32573" xr:uid="{00000000-0005-0000-0000-0000027F0000}"/>
    <cellStyle name="Notas 2 2 6 3 6 2" xfId="32574" xr:uid="{00000000-0005-0000-0000-0000037F0000}"/>
    <cellStyle name="Notas 2 2 6 3 7" xfId="32575" xr:uid="{00000000-0005-0000-0000-0000047F0000}"/>
    <cellStyle name="Notas 2 2 6 3 7 2" xfId="32576" xr:uid="{00000000-0005-0000-0000-0000057F0000}"/>
    <cellStyle name="Notas 2 2 6 3 8" xfId="32577" xr:uid="{00000000-0005-0000-0000-0000067F0000}"/>
    <cellStyle name="Notas 2 2 6 3 8 2" xfId="32578" xr:uid="{00000000-0005-0000-0000-0000077F0000}"/>
    <cellStyle name="Notas 2 2 6 3 9" xfId="32579" xr:uid="{00000000-0005-0000-0000-0000087F0000}"/>
    <cellStyle name="Notas 2 2 6 3 9 2" xfId="32580" xr:uid="{00000000-0005-0000-0000-0000097F0000}"/>
    <cellStyle name="Notas 2 2 6 4" xfId="32581" xr:uid="{00000000-0005-0000-0000-00000A7F0000}"/>
    <cellStyle name="Notas 2 2 6 4 2" xfId="32582" xr:uid="{00000000-0005-0000-0000-00000B7F0000}"/>
    <cellStyle name="Notas 2 2 6 5" xfId="32583" xr:uid="{00000000-0005-0000-0000-00000C7F0000}"/>
    <cellStyle name="Notas 2 2 6 5 2" xfId="32584" xr:uid="{00000000-0005-0000-0000-00000D7F0000}"/>
    <cellStyle name="Notas 2 2 6 6" xfId="32585" xr:uid="{00000000-0005-0000-0000-00000E7F0000}"/>
    <cellStyle name="Notas 2 2 6 6 2" xfId="32586" xr:uid="{00000000-0005-0000-0000-00000F7F0000}"/>
    <cellStyle name="Notas 2 2 6 7" xfId="32587" xr:uid="{00000000-0005-0000-0000-0000107F0000}"/>
    <cellStyle name="Notas 2 2 6 7 2" xfId="32588" xr:uid="{00000000-0005-0000-0000-0000117F0000}"/>
    <cellStyle name="Notas 2 2 6 8" xfId="32589" xr:uid="{00000000-0005-0000-0000-0000127F0000}"/>
    <cellStyle name="Notas 2 2 6 8 2" xfId="32590" xr:uid="{00000000-0005-0000-0000-0000137F0000}"/>
    <cellStyle name="Notas 2 2 6 9" xfId="32591" xr:uid="{00000000-0005-0000-0000-0000147F0000}"/>
    <cellStyle name="Notas 2 2 6 9 2" xfId="32592" xr:uid="{00000000-0005-0000-0000-0000157F0000}"/>
    <cellStyle name="Notas 2 2 7" xfId="32593" xr:uid="{00000000-0005-0000-0000-0000167F0000}"/>
    <cellStyle name="Notas 2 2 7 10" xfId="32594" xr:uid="{00000000-0005-0000-0000-0000177F0000}"/>
    <cellStyle name="Notas 2 2 7 10 2" xfId="32595" xr:uid="{00000000-0005-0000-0000-0000187F0000}"/>
    <cellStyle name="Notas 2 2 7 11" xfId="32596" xr:uid="{00000000-0005-0000-0000-0000197F0000}"/>
    <cellStyle name="Notas 2 2 7 11 2" xfId="32597" xr:uid="{00000000-0005-0000-0000-00001A7F0000}"/>
    <cellStyle name="Notas 2 2 7 12" xfId="32598" xr:uid="{00000000-0005-0000-0000-00001B7F0000}"/>
    <cellStyle name="Notas 2 2 7 12 2" xfId="32599" xr:uid="{00000000-0005-0000-0000-00001C7F0000}"/>
    <cellStyle name="Notas 2 2 7 13" xfId="32600" xr:uid="{00000000-0005-0000-0000-00001D7F0000}"/>
    <cellStyle name="Notas 2 2 7 2" xfId="32601" xr:uid="{00000000-0005-0000-0000-00001E7F0000}"/>
    <cellStyle name="Notas 2 2 7 2 10" xfId="32602" xr:uid="{00000000-0005-0000-0000-00001F7F0000}"/>
    <cellStyle name="Notas 2 2 7 2 10 2" xfId="32603" xr:uid="{00000000-0005-0000-0000-0000207F0000}"/>
    <cellStyle name="Notas 2 2 7 2 11" xfId="32604" xr:uid="{00000000-0005-0000-0000-0000217F0000}"/>
    <cellStyle name="Notas 2 2 7 2 2" xfId="32605" xr:uid="{00000000-0005-0000-0000-0000227F0000}"/>
    <cellStyle name="Notas 2 2 7 2 2 2" xfId="32606" xr:uid="{00000000-0005-0000-0000-0000237F0000}"/>
    <cellStyle name="Notas 2 2 7 2 3" xfId="32607" xr:uid="{00000000-0005-0000-0000-0000247F0000}"/>
    <cellStyle name="Notas 2 2 7 2 3 2" xfId="32608" xr:uid="{00000000-0005-0000-0000-0000257F0000}"/>
    <cellStyle name="Notas 2 2 7 2 4" xfId="32609" xr:uid="{00000000-0005-0000-0000-0000267F0000}"/>
    <cellStyle name="Notas 2 2 7 2 4 2" xfId="32610" xr:uid="{00000000-0005-0000-0000-0000277F0000}"/>
    <cellStyle name="Notas 2 2 7 2 5" xfId="32611" xr:uid="{00000000-0005-0000-0000-0000287F0000}"/>
    <cellStyle name="Notas 2 2 7 2 5 2" xfId="32612" xr:uid="{00000000-0005-0000-0000-0000297F0000}"/>
    <cellStyle name="Notas 2 2 7 2 6" xfId="32613" xr:uid="{00000000-0005-0000-0000-00002A7F0000}"/>
    <cellStyle name="Notas 2 2 7 2 6 2" xfId="32614" xr:uid="{00000000-0005-0000-0000-00002B7F0000}"/>
    <cellStyle name="Notas 2 2 7 2 7" xfId="32615" xr:uid="{00000000-0005-0000-0000-00002C7F0000}"/>
    <cellStyle name="Notas 2 2 7 2 7 2" xfId="32616" xr:uid="{00000000-0005-0000-0000-00002D7F0000}"/>
    <cellStyle name="Notas 2 2 7 2 8" xfId="32617" xr:uid="{00000000-0005-0000-0000-00002E7F0000}"/>
    <cellStyle name="Notas 2 2 7 2 8 2" xfId="32618" xr:uid="{00000000-0005-0000-0000-00002F7F0000}"/>
    <cellStyle name="Notas 2 2 7 2 9" xfId="32619" xr:uid="{00000000-0005-0000-0000-0000307F0000}"/>
    <cellStyle name="Notas 2 2 7 2 9 2" xfId="32620" xr:uid="{00000000-0005-0000-0000-0000317F0000}"/>
    <cellStyle name="Notas 2 2 7 3" xfId="32621" xr:uid="{00000000-0005-0000-0000-0000327F0000}"/>
    <cellStyle name="Notas 2 2 7 3 10" xfId="32622" xr:uid="{00000000-0005-0000-0000-0000337F0000}"/>
    <cellStyle name="Notas 2 2 7 3 10 2" xfId="32623" xr:uid="{00000000-0005-0000-0000-0000347F0000}"/>
    <cellStyle name="Notas 2 2 7 3 11" xfId="32624" xr:uid="{00000000-0005-0000-0000-0000357F0000}"/>
    <cellStyle name="Notas 2 2 7 3 2" xfId="32625" xr:uid="{00000000-0005-0000-0000-0000367F0000}"/>
    <cellStyle name="Notas 2 2 7 3 2 2" xfId="32626" xr:uid="{00000000-0005-0000-0000-0000377F0000}"/>
    <cellStyle name="Notas 2 2 7 3 3" xfId="32627" xr:uid="{00000000-0005-0000-0000-0000387F0000}"/>
    <cellStyle name="Notas 2 2 7 3 3 2" xfId="32628" xr:uid="{00000000-0005-0000-0000-0000397F0000}"/>
    <cellStyle name="Notas 2 2 7 3 4" xfId="32629" xr:uid="{00000000-0005-0000-0000-00003A7F0000}"/>
    <cellStyle name="Notas 2 2 7 3 4 2" xfId="32630" xr:uid="{00000000-0005-0000-0000-00003B7F0000}"/>
    <cellStyle name="Notas 2 2 7 3 5" xfId="32631" xr:uid="{00000000-0005-0000-0000-00003C7F0000}"/>
    <cellStyle name="Notas 2 2 7 3 5 2" xfId="32632" xr:uid="{00000000-0005-0000-0000-00003D7F0000}"/>
    <cellStyle name="Notas 2 2 7 3 6" xfId="32633" xr:uid="{00000000-0005-0000-0000-00003E7F0000}"/>
    <cellStyle name="Notas 2 2 7 3 6 2" xfId="32634" xr:uid="{00000000-0005-0000-0000-00003F7F0000}"/>
    <cellStyle name="Notas 2 2 7 3 7" xfId="32635" xr:uid="{00000000-0005-0000-0000-0000407F0000}"/>
    <cellStyle name="Notas 2 2 7 3 7 2" xfId="32636" xr:uid="{00000000-0005-0000-0000-0000417F0000}"/>
    <cellStyle name="Notas 2 2 7 3 8" xfId="32637" xr:uid="{00000000-0005-0000-0000-0000427F0000}"/>
    <cellStyle name="Notas 2 2 7 3 8 2" xfId="32638" xr:uid="{00000000-0005-0000-0000-0000437F0000}"/>
    <cellStyle name="Notas 2 2 7 3 9" xfId="32639" xr:uid="{00000000-0005-0000-0000-0000447F0000}"/>
    <cellStyle name="Notas 2 2 7 3 9 2" xfId="32640" xr:uid="{00000000-0005-0000-0000-0000457F0000}"/>
    <cellStyle name="Notas 2 2 7 4" xfId="32641" xr:uid="{00000000-0005-0000-0000-0000467F0000}"/>
    <cellStyle name="Notas 2 2 7 4 2" xfId="32642" xr:uid="{00000000-0005-0000-0000-0000477F0000}"/>
    <cellStyle name="Notas 2 2 7 5" xfId="32643" xr:uid="{00000000-0005-0000-0000-0000487F0000}"/>
    <cellStyle name="Notas 2 2 7 5 2" xfId="32644" xr:uid="{00000000-0005-0000-0000-0000497F0000}"/>
    <cellStyle name="Notas 2 2 7 6" xfId="32645" xr:uid="{00000000-0005-0000-0000-00004A7F0000}"/>
    <cellStyle name="Notas 2 2 7 6 2" xfId="32646" xr:uid="{00000000-0005-0000-0000-00004B7F0000}"/>
    <cellStyle name="Notas 2 2 7 7" xfId="32647" xr:uid="{00000000-0005-0000-0000-00004C7F0000}"/>
    <cellStyle name="Notas 2 2 7 7 2" xfId="32648" xr:uid="{00000000-0005-0000-0000-00004D7F0000}"/>
    <cellStyle name="Notas 2 2 7 8" xfId="32649" xr:uid="{00000000-0005-0000-0000-00004E7F0000}"/>
    <cellStyle name="Notas 2 2 7 8 2" xfId="32650" xr:uid="{00000000-0005-0000-0000-00004F7F0000}"/>
    <cellStyle name="Notas 2 2 7 9" xfId="32651" xr:uid="{00000000-0005-0000-0000-0000507F0000}"/>
    <cellStyle name="Notas 2 2 7 9 2" xfId="32652" xr:uid="{00000000-0005-0000-0000-0000517F0000}"/>
    <cellStyle name="Notas 2 2 8" xfId="32653" xr:uid="{00000000-0005-0000-0000-0000527F0000}"/>
    <cellStyle name="Notas 2 2 8 2" xfId="32654" xr:uid="{00000000-0005-0000-0000-0000537F0000}"/>
    <cellStyle name="Notas 2 2 9" xfId="32655" xr:uid="{00000000-0005-0000-0000-0000547F0000}"/>
    <cellStyle name="Notas 2 2 9 2" xfId="32656" xr:uid="{00000000-0005-0000-0000-0000557F0000}"/>
    <cellStyle name="Notas 2 20" xfId="32657" xr:uid="{00000000-0005-0000-0000-0000567F0000}"/>
    <cellStyle name="Notas 2 20 2" xfId="32658" xr:uid="{00000000-0005-0000-0000-0000577F0000}"/>
    <cellStyle name="Notas 2 21" xfId="32659" xr:uid="{00000000-0005-0000-0000-0000587F0000}"/>
    <cellStyle name="Notas 2 22" xfId="32660" xr:uid="{00000000-0005-0000-0000-0000597F0000}"/>
    <cellStyle name="Notas 2 23" xfId="32661" xr:uid="{00000000-0005-0000-0000-00005A7F0000}"/>
    <cellStyle name="Notas 2 3" xfId="1123" xr:uid="{00000000-0005-0000-0000-00005B7F0000}"/>
    <cellStyle name="Notas 2 3 10" xfId="32662" xr:uid="{00000000-0005-0000-0000-00005C7F0000}"/>
    <cellStyle name="Notas 2 3 10 2" xfId="32663" xr:uid="{00000000-0005-0000-0000-00005D7F0000}"/>
    <cellStyle name="Notas 2 3 11" xfId="32664" xr:uid="{00000000-0005-0000-0000-00005E7F0000}"/>
    <cellStyle name="Notas 2 3 11 2" xfId="32665" xr:uid="{00000000-0005-0000-0000-00005F7F0000}"/>
    <cellStyle name="Notas 2 3 12" xfId="32666" xr:uid="{00000000-0005-0000-0000-0000607F0000}"/>
    <cellStyle name="Notas 2 3 12 2" xfId="32667" xr:uid="{00000000-0005-0000-0000-0000617F0000}"/>
    <cellStyle name="Notas 2 3 13" xfId="32668" xr:uid="{00000000-0005-0000-0000-0000627F0000}"/>
    <cellStyle name="Notas 2 3 13 2" xfId="32669" xr:uid="{00000000-0005-0000-0000-0000637F0000}"/>
    <cellStyle name="Notas 2 3 14" xfId="32670" xr:uid="{00000000-0005-0000-0000-0000647F0000}"/>
    <cellStyle name="Notas 2 3 14 2" xfId="32671" xr:uid="{00000000-0005-0000-0000-0000657F0000}"/>
    <cellStyle name="Notas 2 3 15" xfId="32672" xr:uid="{00000000-0005-0000-0000-0000667F0000}"/>
    <cellStyle name="Notas 2 3 15 2" xfId="32673" xr:uid="{00000000-0005-0000-0000-0000677F0000}"/>
    <cellStyle name="Notas 2 3 16" xfId="32674" xr:uid="{00000000-0005-0000-0000-0000687F0000}"/>
    <cellStyle name="Notas 2 3 16 2" xfId="32675" xr:uid="{00000000-0005-0000-0000-0000697F0000}"/>
    <cellStyle name="Notas 2 3 17" xfId="32676" xr:uid="{00000000-0005-0000-0000-00006A7F0000}"/>
    <cellStyle name="Notas 2 3 18" xfId="32677" xr:uid="{00000000-0005-0000-0000-00006B7F0000}"/>
    <cellStyle name="Notas 2 3 19" xfId="32678" xr:uid="{00000000-0005-0000-0000-00006C7F0000}"/>
    <cellStyle name="Notas 2 3 2" xfId="32679" xr:uid="{00000000-0005-0000-0000-00006D7F0000}"/>
    <cellStyle name="Notas 2 3 2 10" xfId="32680" xr:uid="{00000000-0005-0000-0000-00006E7F0000}"/>
    <cellStyle name="Notas 2 3 2 10 2" xfId="32681" xr:uid="{00000000-0005-0000-0000-00006F7F0000}"/>
    <cellStyle name="Notas 2 3 2 11" xfId="32682" xr:uid="{00000000-0005-0000-0000-0000707F0000}"/>
    <cellStyle name="Notas 2 3 2 11 2" xfId="32683" xr:uid="{00000000-0005-0000-0000-0000717F0000}"/>
    <cellStyle name="Notas 2 3 2 12" xfId="32684" xr:uid="{00000000-0005-0000-0000-0000727F0000}"/>
    <cellStyle name="Notas 2 3 2 12 2" xfId="32685" xr:uid="{00000000-0005-0000-0000-0000737F0000}"/>
    <cellStyle name="Notas 2 3 2 13" xfId="32686" xr:uid="{00000000-0005-0000-0000-0000747F0000}"/>
    <cellStyle name="Notas 2 3 2 13 2" xfId="32687" xr:uid="{00000000-0005-0000-0000-0000757F0000}"/>
    <cellStyle name="Notas 2 3 2 14" xfId="32688" xr:uid="{00000000-0005-0000-0000-0000767F0000}"/>
    <cellStyle name="Notas 2 3 2 14 2" xfId="32689" xr:uid="{00000000-0005-0000-0000-0000777F0000}"/>
    <cellStyle name="Notas 2 3 2 15" xfId="32690" xr:uid="{00000000-0005-0000-0000-0000787F0000}"/>
    <cellStyle name="Notas 2 3 2 2" xfId="32691" xr:uid="{00000000-0005-0000-0000-0000797F0000}"/>
    <cellStyle name="Notas 2 3 2 2 10" xfId="32692" xr:uid="{00000000-0005-0000-0000-00007A7F0000}"/>
    <cellStyle name="Notas 2 3 2 2 10 2" xfId="32693" xr:uid="{00000000-0005-0000-0000-00007B7F0000}"/>
    <cellStyle name="Notas 2 3 2 2 11" xfId="32694" xr:uid="{00000000-0005-0000-0000-00007C7F0000}"/>
    <cellStyle name="Notas 2 3 2 2 11 2" xfId="32695" xr:uid="{00000000-0005-0000-0000-00007D7F0000}"/>
    <cellStyle name="Notas 2 3 2 2 12" xfId="32696" xr:uid="{00000000-0005-0000-0000-00007E7F0000}"/>
    <cellStyle name="Notas 2 3 2 2 12 2" xfId="32697" xr:uid="{00000000-0005-0000-0000-00007F7F0000}"/>
    <cellStyle name="Notas 2 3 2 2 13" xfId="32698" xr:uid="{00000000-0005-0000-0000-0000807F0000}"/>
    <cellStyle name="Notas 2 3 2 2 2" xfId="32699" xr:uid="{00000000-0005-0000-0000-0000817F0000}"/>
    <cellStyle name="Notas 2 3 2 2 2 10" xfId="32700" xr:uid="{00000000-0005-0000-0000-0000827F0000}"/>
    <cellStyle name="Notas 2 3 2 2 2 10 2" xfId="32701" xr:uid="{00000000-0005-0000-0000-0000837F0000}"/>
    <cellStyle name="Notas 2 3 2 2 2 11" xfId="32702" xr:uid="{00000000-0005-0000-0000-0000847F0000}"/>
    <cellStyle name="Notas 2 3 2 2 2 2" xfId="32703" xr:uid="{00000000-0005-0000-0000-0000857F0000}"/>
    <cellStyle name="Notas 2 3 2 2 2 2 2" xfId="32704" xr:uid="{00000000-0005-0000-0000-0000867F0000}"/>
    <cellStyle name="Notas 2 3 2 2 2 3" xfId="32705" xr:uid="{00000000-0005-0000-0000-0000877F0000}"/>
    <cellStyle name="Notas 2 3 2 2 2 3 2" xfId="32706" xr:uid="{00000000-0005-0000-0000-0000887F0000}"/>
    <cellStyle name="Notas 2 3 2 2 2 4" xfId="32707" xr:uid="{00000000-0005-0000-0000-0000897F0000}"/>
    <cellStyle name="Notas 2 3 2 2 2 4 2" xfId="32708" xr:uid="{00000000-0005-0000-0000-00008A7F0000}"/>
    <cellStyle name="Notas 2 3 2 2 2 5" xfId="32709" xr:uid="{00000000-0005-0000-0000-00008B7F0000}"/>
    <cellStyle name="Notas 2 3 2 2 2 5 2" xfId="32710" xr:uid="{00000000-0005-0000-0000-00008C7F0000}"/>
    <cellStyle name="Notas 2 3 2 2 2 6" xfId="32711" xr:uid="{00000000-0005-0000-0000-00008D7F0000}"/>
    <cellStyle name="Notas 2 3 2 2 2 6 2" xfId="32712" xr:uid="{00000000-0005-0000-0000-00008E7F0000}"/>
    <cellStyle name="Notas 2 3 2 2 2 7" xfId="32713" xr:uid="{00000000-0005-0000-0000-00008F7F0000}"/>
    <cellStyle name="Notas 2 3 2 2 2 7 2" xfId="32714" xr:uid="{00000000-0005-0000-0000-0000907F0000}"/>
    <cellStyle name="Notas 2 3 2 2 2 8" xfId="32715" xr:uid="{00000000-0005-0000-0000-0000917F0000}"/>
    <cellStyle name="Notas 2 3 2 2 2 8 2" xfId="32716" xr:uid="{00000000-0005-0000-0000-0000927F0000}"/>
    <cellStyle name="Notas 2 3 2 2 2 9" xfId="32717" xr:uid="{00000000-0005-0000-0000-0000937F0000}"/>
    <cellStyle name="Notas 2 3 2 2 2 9 2" xfId="32718" xr:uid="{00000000-0005-0000-0000-0000947F0000}"/>
    <cellStyle name="Notas 2 3 2 2 3" xfId="32719" xr:uid="{00000000-0005-0000-0000-0000957F0000}"/>
    <cellStyle name="Notas 2 3 2 2 3 10" xfId="32720" xr:uid="{00000000-0005-0000-0000-0000967F0000}"/>
    <cellStyle name="Notas 2 3 2 2 3 10 2" xfId="32721" xr:uid="{00000000-0005-0000-0000-0000977F0000}"/>
    <cellStyle name="Notas 2 3 2 2 3 11" xfId="32722" xr:uid="{00000000-0005-0000-0000-0000987F0000}"/>
    <cellStyle name="Notas 2 3 2 2 3 2" xfId="32723" xr:uid="{00000000-0005-0000-0000-0000997F0000}"/>
    <cellStyle name="Notas 2 3 2 2 3 2 2" xfId="32724" xr:uid="{00000000-0005-0000-0000-00009A7F0000}"/>
    <cellStyle name="Notas 2 3 2 2 3 3" xfId="32725" xr:uid="{00000000-0005-0000-0000-00009B7F0000}"/>
    <cellStyle name="Notas 2 3 2 2 3 3 2" xfId="32726" xr:uid="{00000000-0005-0000-0000-00009C7F0000}"/>
    <cellStyle name="Notas 2 3 2 2 3 4" xfId="32727" xr:uid="{00000000-0005-0000-0000-00009D7F0000}"/>
    <cellStyle name="Notas 2 3 2 2 3 4 2" xfId="32728" xr:uid="{00000000-0005-0000-0000-00009E7F0000}"/>
    <cellStyle name="Notas 2 3 2 2 3 5" xfId="32729" xr:uid="{00000000-0005-0000-0000-00009F7F0000}"/>
    <cellStyle name="Notas 2 3 2 2 3 5 2" xfId="32730" xr:uid="{00000000-0005-0000-0000-0000A07F0000}"/>
    <cellStyle name="Notas 2 3 2 2 3 6" xfId="32731" xr:uid="{00000000-0005-0000-0000-0000A17F0000}"/>
    <cellStyle name="Notas 2 3 2 2 3 6 2" xfId="32732" xr:uid="{00000000-0005-0000-0000-0000A27F0000}"/>
    <cellStyle name="Notas 2 3 2 2 3 7" xfId="32733" xr:uid="{00000000-0005-0000-0000-0000A37F0000}"/>
    <cellStyle name="Notas 2 3 2 2 3 7 2" xfId="32734" xr:uid="{00000000-0005-0000-0000-0000A47F0000}"/>
    <cellStyle name="Notas 2 3 2 2 3 8" xfId="32735" xr:uid="{00000000-0005-0000-0000-0000A57F0000}"/>
    <cellStyle name="Notas 2 3 2 2 3 8 2" xfId="32736" xr:uid="{00000000-0005-0000-0000-0000A67F0000}"/>
    <cellStyle name="Notas 2 3 2 2 3 9" xfId="32737" xr:uid="{00000000-0005-0000-0000-0000A77F0000}"/>
    <cellStyle name="Notas 2 3 2 2 3 9 2" xfId="32738" xr:uid="{00000000-0005-0000-0000-0000A87F0000}"/>
    <cellStyle name="Notas 2 3 2 2 4" xfId="32739" xr:uid="{00000000-0005-0000-0000-0000A97F0000}"/>
    <cellStyle name="Notas 2 3 2 2 4 2" xfId="32740" xr:uid="{00000000-0005-0000-0000-0000AA7F0000}"/>
    <cellStyle name="Notas 2 3 2 2 5" xfId="32741" xr:uid="{00000000-0005-0000-0000-0000AB7F0000}"/>
    <cellStyle name="Notas 2 3 2 2 5 2" xfId="32742" xr:uid="{00000000-0005-0000-0000-0000AC7F0000}"/>
    <cellStyle name="Notas 2 3 2 2 6" xfId="32743" xr:uid="{00000000-0005-0000-0000-0000AD7F0000}"/>
    <cellStyle name="Notas 2 3 2 2 6 2" xfId="32744" xr:uid="{00000000-0005-0000-0000-0000AE7F0000}"/>
    <cellStyle name="Notas 2 3 2 2 7" xfId="32745" xr:uid="{00000000-0005-0000-0000-0000AF7F0000}"/>
    <cellStyle name="Notas 2 3 2 2 7 2" xfId="32746" xr:uid="{00000000-0005-0000-0000-0000B07F0000}"/>
    <cellStyle name="Notas 2 3 2 2 8" xfId="32747" xr:uid="{00000000-0005-0000-0000-0000B17F0000}"/>
    <cellStyle name="Notas 2 3 2 2 8 2" xfId="32748" xr:uid="{00000000-0005-0000-0000-0000B27F0000}"/>
    <cellStyle name="Notas 2 3 2 2 9" xfId="32749" xr:uid="{00000000-0005-0000-0000-0000B37F0000}"/>
    <cellStyle name="Notas 2 3 2 2 9 2" xfId="32750" xr:uid="{00000000-0005-0000-0000-0000B47F0000}"/>
    <cellStyle name="Notas 2 3 2 3" xfId="32751" xr:uid="{00000000-0005-0000-0000-0000B57F0000}"/>
    <cellStyle name="Notas 2 3 2 3 10" xfId="32752" xr:uid="{00000000-0005-0000-0000-0000B67F0000}"/>
    <cellStyle name="Notas 2 3 2 3 10 2" xfId="32753" xr:uid="{00000000-0005-0000-0000-0000B77F0000}"/>
    <cellStyle name="Notas 2 3 2 3 11" xfId="32754" xr:uid="{00000000-0005-0000-0000-0000B87F0000}"/>
    <cellStyle name="Notas 2 3 2 3 11 2" xfId="32755" xr:uid="{00000000-0005-0000-0000-0000B97F0000}"/>
    <cellStyle name="Notas 2 3 2 3 12" xfId="32756" xr:uid="{00000000-0005-0000-0000-0000BA7F0000}"/>
    <cellStyle name="Notas 2 3 2 3 12 2" xfId="32757" xr:uid="{00000000-0005-0000-0000-0000BB7F0000}"/>
    <cellStyle name="Notas 2 3 2 3 13" xfId="32758" xr:uid="{00000000-0005-0000-0000-0000BC7F0000}"/>
    <cellStyle name="Notas 2 3 2 3 2" xfId="32759" xr:uid="{00000000-0005-0000-0000-0000BD7F0000}"/>
    <cellStyle name="Notas 2 3 2 3 2 10" xfId="32760" xr:uid="{00000000-0005-0000-0000-0000BE7F0000}"/>
    <cellStyle name="Notas 2 3 2 3 2 10 2" xfId="32761" xr:uid="{00000000-0005-0000-0000-0000BF7F0000}"/>
    <cellStyle name="Notas 2 3 2 3 2 11" xfId="32762" xr:uid="{00000000-0005-0000-0000-0000C07F0000}"/>
    <cellStyle name="Notas 2 3 2 3 2 2" xfId="32763" xr:uid="{00000000-0005-0000-0000-0000C17F0000}"/>
    <cellStyle name="Notas 2 3 2 3 2 2 2" xfId="32764" xr:uid="{00000000-0005-0000-0000-0000C27F0000}"/>
    <cellStyle name="Notas 2 3 2 3 2 3" xfId="32765" xr:uid="{00000000-0005-0000-0000-0000C37F0000}"/>
    <cellStyle name="Notas 2 3 2 3 2 3 2" xfId="32766" xr:uid="{00000000-0005-0000-0000-0000C47F0000}"/>
    <cellStyle name="Notas 2 3 2 3 2 4" xfId="32767" xr:uid="{00000000-0005-0000-0000-0000C57F0000}"/>
    <cellStyle name="Notas 2 3 2 3 2 4 2" xfId="32768" xr:uid="{00000000-0005-0000-0000-0000C67F0000}"/>
    <cellStyle name="Notas 2 3 2 3 2 5" xfId="32769" xr:uid="{00000000-0005-0000-0000-0000C77F0000}"/>
    <cellStyle name="Notas 2 3 2 3 2 5 2" xfId="32770" xr:uid="{00000000-0005-0000-0000-0000C87F0000}"/>
    <cellStyle name="Notas 2 3 2 3 2 6" xfId="32771" xr:uid="{00000000-0005-0000-0000-0000C97F0000}"/>
    <cellStyle name="Notas 2 3 2 3 2 6 2" xfId="32772" xr:uid="{00000000-0005-0000-0000-0000CA7F0000}"/>
    <cellStyle name="Notas 2 3 2 3 2 7" xfId="32773" xr:uid="{00000000-0005-0000-0000-0000CB7F0000}"/>
    <cellStyle name="Notas 2 3 2 3 2 7 2" xfId="32774" xr:uid="{00000000-0005-0000-0000-0000CC7F0000}"/>
    <cellStyle name="Notas 2 3 2 3 2 8" xfId="32775" xr:uid="{00000000-0005-0000-0000-0000CD7F0000}"/>
    <cellStyle name="Notas 2 3 2 3 2 8 2" xfId="32776" xr:uid="{00000000-0005-0000-0000-0000CE7F0000}"/>
    <cellStyle name="Notas 2 3 2 3 2 9" xfId="32777" xr:uid="{00000000-0005-0000-0000-0000CF7F0000}"/>
    <cellStyle name="Notas 2 3 2 3 2 9 2" xfId="32778" xr:uid="{00000000-0005-0000-0000-0000D07F0000}"/>
    <cellStyle name="Notas 2 3 2 3 3" xfId="32779" xr:uid="{00000000-0005-0000-0000-0000D17F0000}"/>
    <cellStyle name="Notas 2 3 2 3 3 10" xfId="32780" xr:uid="{00000000-0005-0000-0000-0000D27F0000}"/>
    <cellStyle name="Notas 2 3 2 3 3 10 2" xfId="32781" xr:uid="{00000000-0005-0000-0000-0000D37F0000}"/>
    <cellStyle name="Notas 2 3 2 3 3 11" xfId="32782" xr:uid="{00000000-0005-0000-0000-0000D47F0000}"/>
    <cellStyle name="Notas 2 3 2 3 3 2" xfId="32783" xr:uid="{00000000-0005-0000-0000-0000D57F0000}"/>
    <cellStyle name="Notas 2 3 2 3 3 2 2" xfId="32784" xr:uid="{00000000-0005-0000-0000-0000D67F0000}"/>
    <cellStyle name="Notas 2 3 2 3 3 3" xfId="32785" xr:uid="{00000000-0005-0000-0000-0000D77F0000}"/>
    <cellStyle name="Notas 2 3 2 3 3 3 2" xfId="32786" xr:uid="{00000000-0005-0000-0000-0000D87F0000}"/>
    <cellStyle name="Notas 2 3 2 3 3 4" xfId="32787" xr:uid="{00000000-0005-0000-0000-0000D97F0000}"/>
    <cellStyle name="Notas 2 3 2 3 3 4 2" xfId="32788" xr:uid="{00000000-0005-0000-0000-0000DA7F0000}"/>
    <cellStyle name="Notas 2 3 2 3 3 5" xfId="32789" xr:uid="{00000000-0005-0000-0000-0000DB7F0000}"/>
    <cellStyle name="Notas 2 3 2 3 3 5 2" xfId="32790" xr:uid="{00000000-0005-0000-0000-0000DC7F0000}"/>
    <cellStyle name="Notas 2 3 2 3 3 6" xfId="32791" xr:uid="{00000000-0005-0000-0000-0000DD7F0000}"/>
    <cellStyle name="Notas 2 3 2 3 3 6 2" xfId="32792" xr:uid="{00000000-0005-0000-0000-0000DE7F0000}"/>
    <cellStyle name="Notas 2 3 2 3 3 7" xfId="32793" xr:uid="{00000000-0005-0000-0000-0000DF7F0000}"/>
    <cellStyle name="Notas 2 3 2 3 3 7 2" xfId="32794" xr:uid="{00000000-0005-0000-0000-0000E07F0000}"/>
    <cellStyle name="Notas 2 3 2 3 3 8" xfId="32795" xr:uid="{00000000-0005-0000-0000-0000E17F0000}"/>
    <cellStyle name="Notas 2 3 2 3 3 8 2" xfId="32796" xr:uid="{00000000-0005-0000-0000-0000E27F0000}"/>
    <cellStyle name="Notas 2 3 2 3 3 9" xfId="32797" xr:uid="{00000000-0005-0000-0000-0000E37F0000}"/>
    <cellStyle name="Notas 2 3 2 3 3 9 2" xfId="32798" xr:uid="{00000000-0005-0000-0000-0000E47F0000}"/>
    <cellStyle name="Notas 2 3 2 3 4" xfId="32799" xr:uid="{00000000-0005-0000-0000-0000E57F0000}"/>
    <cellStyle name="Notas 2 3 2 3 4 2" xfId="32800" xr:uid="{00000000-0005-0000-0000-0000E67F0000}"/>
    <cellStyle name="Notas 2 3 2 3 5" xfId="32801" xr:uid="{00000000-0005-0000-0000-0000E77F0000}"/>
    <cellStyle name="Notas 2 3 2 3 5 2" xfId="32802" xr:uid="{00000000-0005-0000-0000-0000E87F0000}"/>
    <cellStyle name="Notas 2 3 2 3 6" xfId="32803" xr:uid="{00000000-0005-0000-0000-0000E97F0000}"/>
    <cellStyle name="Notas 2 3 2 3 6 2" xfId="32804" xr:uid="{00000000-0005-0000-0000-0000EA7F0000}"/>
    <cellStyle name="Notas 2 3 2 3 7" xfId="32805" xr:uid="{00000000-0005-0000-0000-0000EB7F0000}"/>
    <cellStyle name="Notas 2 3 2 3 7 2" xfId="32806" xr:uid="{00000000-0005-0000-0000-0000EC7F0000}"/>
    <cellStyle name="Notas 2 3 2 3 8" xfId="32807" xr:uid="{00000000-0005-0000-0000-0000ED7F0000}"/>
    <cellStyle name="Notas 2 3 2 3 8 2" xfId="32808" xr:uid="{00000000-0005-0000-0000-0000EE7F0000}"/>
    <cellStyle name="Notas 2 3 2 3 9" xfId="32809" xr:uid="{00000000-0005-0000-0000-0000EF7F0000}"/>
    <cellStyle name="Notas 2 3 2 3 9 2" xfId="32810" xr:uid="{00000000-0005-0000-0000-0000F07F0000}"/>
    <cellStyle name="Notas 2 3 2 4" xfId="32811" xr:uid="{00000000-0005-0000-0000-0000F17F0000}"/>
    <cellStyle name="Notas 2 3 2 4 10" xfId="32812" xr:uid="{00000000-0005-0000-0000-0000F27F0000}"/>
    <cellStyle name="Notas 2 3 2 4 10 2" xfId="32813" xr:uid="{00000000-0005-0000-0000-0000F37F0000}"/>
    <cellStyle name="Notas 2 3 2 4 11" xfId="32814" xr:uid="{00000000-0005-0000-0000-0000F47F0000}"/>
    <cellStyle name="Notas 2 3 2 4 2" xfId="32815" xr:uid="{00000000-0005-0000-0000-0000F57F0000}"/>
    <cellStyle name="Notas 2 3 2 4 2 2" xfId="32816" xr:uid="{00000000-0005-0000-0000-0000F67F0000}"/>
    <cellStyle name="Notas 2 3 2 4 3" xfId="32817" xr:uid="{00000000-0005-0000-0000-0000F77F0000}"/>
    <cellStyle name="Notas 2 3 2 4 3 2" xfId="32818" xr:uid="{00000000-0005-0000-0000-0000F87F0000}"/>
    <cellStyle name="Notas 2 3 2 4 4" xfId="32819" xr:uid="{00000000-0005-0000-0000-0000F97F0000}"/>
    <cellStyle name="Notas 2 3 2 4 4 2" xfId="32820" xr:uid="{00000000-0005-0000-0000-0000FA7F0000}"/>
    <cellStyle name="Notas 2 3 2 4 5" xfId="32821" xr:uid="{00000000-0005-0000-0000-0000FB7F0000}"/>
    <cellStyle name="Notas 2 3 2 4 5 2" xfId="32822" xr:uid="{00000000-0005-0000-0000-0000FC7F0000}"/>
    <cellStyle name="Notas 2 3 2 4 6" xfId="32823" xr:uid="{00000000-0005-0000-0000-0000FD7F0000}"/>
    <cellStyle name="Notas 2 3 2 4 6 2" xfId="32824" xr:uid="{00000000-0005-0000-0000-0000FE7F0000}"/>
    <cellStyle name="Notas 2 3 2 4 7" xfId="32825" xr:uid="{00000000-0005-0000-0000-0000FF7F0000}"/>
    <cellStyle name="Notas 2 3 2 4 7 2" xfId="32826" xr:uid="{00000000-0005-0000-0000-000000800000}"/>
    <cellStyle name="Notas 2 3 2 4 8" xfId="32827" xr:uid="{00000000-0005-0000-0000-000001800000}"/>
    <cellStyle name="Notas 2 3 2 4 8 2" xfId="32828" xr:uid="{00000000-0005-0000-0000-000002800000}"/>
    <cellStyle name="Notas 2 3 2 4 9" xfId="32829" xr:uid="{00000000-0005-0000-0000-000003800000}"/>
    <cellStyle name="Notas 2 3 2 4 9 2" xfId="32830" xr:uid="{00000000-0005-0000-0000-000004800000}"/>
    <cellStyle name="Notas 2 3 2 5" xfId="32831" xr:uid="{00000000-0005-0000-0000-000005800000}"/>
    <cellStyle name="Notas 2 3 2 5 10" xfId="32832" xr:uid="{00000000-0005-0000-0000-000006800000}"/>
    <cellStyle name="Notas 2 3 2 5 10 2" xfId="32833" xr:uid="{00000000-0005-0000-0000-000007800000}"/>
    <cellStyle name="Notas 2 3 2 5 11" xfId="32834" xr:uid="{00000000-0005-0000-0000-000008800000}"/>
    <cellStyle name="Notas 2 3 2 5 2" xfId="32835" xr:uid="{00000000-0005-0000-0000-000009800000}"/>
    <cellStyle name="Notas 2 3 2 5 2 2" xfId="32836" xr:uid="{00000000-0005-0000-0000-00000A800000}"/>
    <cellStyle name="Notas 2 3 2 5 3" xfId="32837" xr:uid="{00000000-0005-0000-0000-00000B800000}"/>
    <cellStyle name="Notas 2 3 2 5 3 2" xfId="32838" xr:uid="{00000000-0005-0000-0000-00000C800000}"/>
    <cellStyle name="Notas 2 3 2 5 4" xfId="32839" xr:uid="{00000000-0005-0000-0000-00000D800000}"/>
    <cellStyle name="Notas 2 3 2 5 4 2" xfId="32840" xr:uid="{00000000-0005-0000-0000-00000E800000}"/>
    <cellStyle name="Notas 2 3 2 5 5" xfId="32841" xr:uid="{00000000-0005-0000-0000-00000F800000}"/>
    <cellStyle name="Notas 2 3 2 5 5 2" xfId="32842" xr:uid="{00000000-0005-0000-0000-000010800000}"/>
    <cellStyle name="Notas 2 3 2 5 6" xfId="32843" xr:uid="{00000000-0005-0000-0000-000011800000}"/>
    <cellStyle name="Notas 2 3 2 5 6 2" xfId="32844" xr:uid="{00000000-0005-0000-0000-000012800000}"/>
    <cellStyle name="Notas 2 3 2 5 7" xfId="32845" xr:uid="{00000000-0005-0000-0000-000013800000}"/>
    <cellStyle name="Notas 2 3 2 5 7 2" xfId="32846" xr:uid="{00000000-0005-0000-0000-000014800000}"/>
    <cellStyle name="Notas 2 3 2 5 8" xfId="32847" xr:uid="{00000000-0005-0000-0000-000015800000}"/>
    <cellStyle name="Notas 2 3 2 5 8 2" xfId="32848" xr:uid="{00000000-0005-0000-0000-000016800000}"/>
    <cellStyle name="Notas 2 3 2 5 9" xfId="32849" xr:uid="{00000000-0005-0000-0000-000017800000}"/>
    <cellStyle name="Notas 2 3 2 5 9 2" xfId="32850" xr:uid="{00000000-0005-0000-0000-000018800000}"/>
    <cellStyle name="Notas 2 3 2 6" xfId="32851" xr:uid="{00000000-0005-0000-0000-000019800000}"/>
    <cellStyle name="Notas 2 3 2 6 2" xfId="32852" xr:uid="{00000000-0005-0000-0000-00001A800000}"/>
    <cellStyle name="Notas 2 3 2 7" xfId="32853" xr:uid="{00000000-0005-0000-0000-00001B800000}"/>
    <cellStyle name="Notas 2 3 2 7 2" xfId="32854" xr:uid="{00000000-0005-0000-0000-00001C800000}"/>
    <cellStyle name="Notas 2 3 2 8" xfId="32855" xr:uid="{00000000-0005-0000-0000-00001D800000}"/>
    <cellStyle name="Notas 2 3 2 8 2" xfId="32856" xr:uid="{00000000-0005-0000-0000-00001E800000}"/>
    <cellStyle name="Notas 2 3 2 9" xfId="32857" xr:uid="{00000000-0005-0000-0000-00001F800000}"/>
    <cellStyle name="Notas 2 3 2 9 2" xfId="32858" xr:uid="{00000000-0005-0000-0000-000020800000}"/>
    <cellStyle name="Notas 2 3 3" xfId="32859" xr:uid="{00000000-0005-0000-0000-000021800000}"/>
    <cellStyle name="Notas 2 3 3 10" xfId="32860" xr:uid="{00000000-0005-0000-0000-000022800000}"/>
    <cellStyle name="Notas 2 3 3 10 2" xfId="32861" xr:uid="{00000000-0005-0000-0000-000023800000}"/>
    <cellStyle name="Notas 2 3 3 11" xfId="32862" xr:uid="{00000000-0005-0000-0000-000024800000}"/>
    <cellStyle name="Notas 2 3 3 11 2" xfId="32863" xr:uid="{00000000-0005-0000-0000-000025800000}"/>
    <cellStyle name="Notas 2 3 3 12" xfId="32864" xr:uid="{00000000-0005-0000-0000-000026800000}"/>
    <cellStyle name="Notas 2 3 3 12 2" xfId="32865" xr:uid="{00000000-0005-0000-0000-000027800000}"/>
    <cellStyle name="Notas 2 3 3 13" xfId="32866" xr:uid="{00000000-0005-0000-0000-000028800000}"/>
    <cellStyle name="Notas 2 3 3 13 2" xfId="32867" xr:uid="{00000000-0005-0000-0000-000029800000}"/>
    <cellStyle name="Notas 2 3 3 14" xfId="32868" xr:uid="{00000000-0005-0000-0000-00002A800000}"/>
    <cellStyle name="Notas 2 3 3 14 2" xfId="32869" xr:uid="{00000000-0005-0000-0000-00002B800000}"/>
    <cellStyle name="Notas 2 3 3 15" xfId="32870" xr:uid="{00000000-0005-0000-0000-00002C800000}"/>
    <cellStyle name="Notas 2 3 3 2" xfId="32871" xr:uid="{00000000-0005-0000-0000-00002D800000}"/>
    <cellStyle name="Notas 2 3 3 2 10" xfId="32872" xr:uid="{00000000-0005-0000-0000-00002E800000}"/>
    <cellStyle name="Notas 2 3 3 2 10 2" xfId="32873" xr:uid="{00000000-0005-0000-0000-00002F800000}"/>
    <cellStyle name="Notas 2 3 3 2 11" xfId="32874" xr:uid="{00000000-0005-0000-0000-000030800000}"/>
    <cellStyle name="Notas 2 3 3 2 11 2" xfId="32875" xr:uid="{00000000-0005-0000-0000-000031800000}"/>
    <cellStyle name="Notas 2 3 3 2 12" xfId="32876" xr:uid="{00000000-0005-0000-0000-000032800000}"/>
    <cellStyle name="Notas 2 3 3 2 12 2" xfId="32877" xr:uid="{00000000-0005-0000-0000-000033800000}"/>
    <cellStyle name="Notas 2 3 3 2 13" xfId="32878" xr:uid="{00000000-0005-0000-0000-000034800000}"/>
    <cellStyle name="Notas 2 3 3 2 2" xfId="32879" xr:uid="{00000000-0005-0000-0000-000035800000}"/>
    <cellStyle name="Notas 2 3 3 2 2 10" xfId="32880" xr:uid="{00000000-0005-0000-0000-000036800000}"/>
    <cellStyle name="Notas 2 3 3 2 2 10 2" xfId="32881" xr:uid="{00000000-0005-0000-0000-000037800000}"/>
    <cellStyle name="Notas 2 3 3 2 2 11" xfId="32882" xr:uid="{00000000-0005-0000-0000-000038800000}"/>
    <cellStyle name="Notas 2 3 3 2 2 2" xfId="32883" xr:uid="{00000000-0005-0000-0000-000039800000}"/>
    <cellStyle name="Notas 2 3 3 2 2 2 2" xfId="32884" xr:uid="{00000000-0005-0000-0000-00003A800000}"/>
    <cellStyle name="Notas 2 3 3 2 2 3" xfId="32885" xr:uid="{00000000-0005-0000-0000-00003B800000}"/>
    <cellStyle name="Notas 2 3 3 2 2 3 2" xfId="32886" xr:uid="{00000000-0005-0000-0000-00003C800000}"/>
    <cellStyle name="Notas 2 3 3 2 2 4" xfId="32887" xr:uid="{00000000-0005-0000-0000-00003D800000}"/>
    <cellStyle name="Notas 2 3 3 2 2 4 2" xfId="32888" xr:uid="{00000000-0005-0000-0000-00003E800000}"/>
    <cellStyle name="Notas 2 3 3 2 2 5" xfId="32889" xr:uid="{00000000-0005-0000-0000-00003F800000}"/>
    <cellStyle name="Notas 2 3 3 2 2 5 2" xfId="32890" xr:uid="{00000000-0005-0000-0000-000040800000}"/>
    <cellStyle name="Notas 2 3 3 2 2 6" xfId="32891" xr:uid="{00000000-0005-0000-0000-000041800000}"/>
    <cellStyle name="Notas 2 3 3 2 2 6 2" xfId="32892" xr:uid="{00000000-0005-0000-0000-000042800000}"/>
    <cellStyle name="Notas 2 3 3 2 2 7" xfId="32893" xr:uid="{00000000-0005-0000-0000-000043800000}"/>
    <cellStyle name="Notas 2 3 3 2 2 7 2" xfId="32894" xr:uid="{00000000-0005-0000-0000-000044800000}"/>
    <cellStyle name="Notas 2 3 3 2 2 8" xfId="32895" xr:uid="{00000000-0005-0000-0000-000045800000}"/>
    <cellStyle name="Notas 2 3 3 2 2 8 2" xfId="32896" xr:uid="{00000000-0005-0000-0000-000046800000}"/>
    <cellStyle name="Notas 2 3 3 2 2 9" xfId="32897" xr:uid="{00000000-0005-0000-0000-000047800000}"/>
    <cellStyle name="Notas 2 3 3 2 2 9 2" xfId="32898" xr:uid="{00000000-0005-0000-0000-000048800000}"/>
    <cellStyle name="Notas 2 3 3 2 3" xfId="32899" xr:uid="{00000000-0005-0000-0000-000049800000}"/>
    <cellStyle name="Notas 2 3 3 2 3 10" xfId="32900" xr:uid="{00000000-0005-0000-0000-00004A800000}"/>
    <cellStyle name="Notas 2 3 3 2 3 10 2" xfId="32901" xr:uid="{00000000-0005-0000-0000-00004B800000}"/>
    <cellStyle name="Notas 2 3 3 2 3 11" xfId="32902" xr:uid="{00000000-0005-0000-0000-00004C800000}"/>
    <cellStyle name="Notas 2 3 3 2 3 2" xfId="32903" xr:uid="{00000000-0005-0000-0000-00004D800000}"/>
    <cellStyle name="Notas 2 3 3 2 3 2 2" xfId="32904" xr:uid="{00000000-0005-0000-0000-00004E800000}"/>
    <cellStyle name="Notas 2 3 3 2 3 3" xfId="32905" xr:uid="{00000000-0005-0000-0000-00004F800000}"/>
    <cellStyle name="Notas 2 3 3 2 3 3 2" xfId="32906" xr:uid="{00000000-0005-0000-0000-000050800000}"/>
    <cellStyle name="Notas 2 3 3 2 3 4" xfId="32907" xr:uid="{00000000-0005-0000-0000-000051800000}"/>
    <cellStyle name="Notas 2 3 3 2 3 4 2" xfId="32908" xr:uid="{00000000-0005-0000-0000-000052800000}"/>
    <cellStyle name="Notas 2 3 3 2 3 5" xfId="32909" xr:uid="{00000000-0005-0000-0000-000053800000}"/>
    <cellStyle name="Notas 2 3 3 2 3 5 2" xfId="32910" xr:uid="{00000000-0005-0000-0000-000054800000}"/>
    <cellStyle name="Notas 2 3 3 2 3 6" xfId="32911" xr:uid="{00000000-0005-0000-0000-000055800000}"/>
    <cellStyle name="Notas 2 3 3 2 3 6 2" xfId="32912" xr:uid="{00000000-0005-0000-0000-000056800000}"/>
    <cellStyle name="Notas 2 3 3 2 3 7" xfId="32913" xr:uid="{00000000-0005-0000-0000-000057800000}"/>
    <cellStyle name="Notas 2 3 3 2 3 7 2" xfId="32914" xr:uid="{00000000-0005-0000-0000-000058800000}"/>
    <cellStyle name="Notas 2 3 3 2 3 8" xfId="32915" xr:uid="{00000000-0005-0000-0000-000059800000}"/>
    <cellStyle name="Notas 2 3 3 2 3 8 2" xfId="32916" xr:uid="{00000000-0005-0000-0000-00005A800000}"/>
    <cellStyle name="Notas 2 3 3 2 3 9" xfId="32917" xr:uid="{00000000-0005-0000-0000-00005B800000}"/>
    <cellStyle name="Notas 2 3 3 2 3 9 2" xfId="32918" xr:uid="{00000000-0005-0000-0000-00005C800000}"/>
    <cellStyle name="Notas 2 3 3 2 4" xfId="32919" xr:uid="{00000000-0005-0000-0000-00005D800000}"/>
    <cellStyle name="Notas 2 3 3 2 4 2" xfId="32920" xr:uid="{00000000-0005-0000-0000-00005E800000}"/>
    <cellStyle name="Notas 2 3 3 2 5" xfId="32921" xr:uid="{00000000-0005-0000-0000-00005F800000}"/>
    <cellStyle name="Notas 2 3 3 2 5 2" xfId="32922" xr:uid="{00000000-0005-0000-0000-000060800000}"/>
    <cellStyle name="Notas 2 3 3 2 6" xfId="32923" xr:uid="{00000000-0005-0000-0000-000061800000}"/>
    <cellStyle name="Notas 2 3 3 2 6 2" xfId="32924" xr:uid="{00000000-0005-0000-0000-000062800000}"/>
    <cellStyle name="Notas 2 3 3 2 7" xfId="32925" xr:uid="{00000000-0005-0000-0000-000063800000}"/>
    <cellStyle name="Notas 2 3 3 2 7 2" xfId="32926" xr:uid="{00000000-0005-0000-0000-000064800000}"/>
    <cellStyle name="Notas 2 3 3 2 8" xfId="32927" xr:uid="{00000000-0005-0000-0000-000065800000}"/>
    <cellStyle name="Notas 2 3 3 2 8 2" xfId="32928" xr:uid="{00000000-0005-0000-0000-000066800000}"/>
    <cellStyle name="Notas 2 3 3 2 9" xfId="32929" xr:uid="{00000000-0005-0000-0000-000067800000}"/>
    <cellStyle name="Notas 2 3 3 2 9 2" xfId="32930" xr:uid="{00000000-0005-0000-0000-000068800000}"/>
    <cellStyle name="Notas 2 3 3 3" xfId="32931" xr:uid="{00000000-0005-0000-0000-000069800000}"/>
    <cellStyle name="Notas 2 3 3 3 10" xfId="32932" xr:uid="{00000000-0005-0000-0000-00006A800000}"/>
    <cellStyle name="Notas 2 3 3 3 10 2" xfId="32933" xr:uid="{00000000-0005-0000-0000-00006B800000}"/>
    <cellStyle name="Notas 2 3 3 3 11" xfId="32934" xr:uid="{00000000-0005-0000-0000-00006C800000}"/>
    <cellStyle name="Notas 2 3 3 3 11 2" xfId="32935" xr:uid="{00000000-0005-0000-0000-00006D800000}"/>
    <cellStyle name="Notas 2 3 3 3 12" xfId="32936" xr:uid="{00000000-0005-0000-0000-00006E800000}"/>
    <cellStyle name="Notas 2 3 3 3 12 2" xfId="32937" xr:uid="{00000000-0005-0000-0000-00006F800000}"/>
    <cellStyle name="Notas 2 3 3 3 13" xfId="32938" xr:uid="{00000000-0005-0000-0000-000070800000}"/>
    <cellStyle name="Notas 2 3 3 3 2" xfId="32939" xr:uid="{00000000-0005-0000-0000-000071800000}"/>
    <cellStyle name="Notas 2 3 3 3 2 10" xfId="32940" xr:uid="{00000000-0005-0000-0000-000072800000}"/>
    <cellStyle name="Notas 2 3 3 3 2 10 2" xfId="32941" xr:uid="{00000000-0005-0000-0000-000073800000}"/>
    <cellStyle name="Notas 2 3 3 3 2 11" xfId="32942" xr:uid="{00000000-0005-0000-0000-000074800000}"/>
    <cellStyle name="Notas 2 3 3 3 2 2" xfId="32943" xr:uid="{00000000-0005-0000-0000-000075800000}"/>
    <cellStyle name="Notas 2 3 3 3 2 2 2" xfId="32944" xr:uid="{00000000-0005-0000-0000-000076800000}"/>
    <cellStyle name="Notas 2 3 3 3 2 3" xfId="32945" xr:uid="{00000000-0005-0000-0000-000077800000}"/>
    <cellStyle name="Notas 2 3 3 3 2 3 2" xfId="32946" xr:uid="{00000000-0005-0000-0000-000078800000}"/>
    <cellStyle name="Notas 2 3 3 3 2 4" xfId="32947" xr:uid="{00000000-0005-0000-0000-000079800000}"/>
    <cellStyle name="Notas 2 3 3 3 2 4 2" xfId="32948" xr:uid="{00000000-0005-0000-0000-00007A800000}"/>
    <cellStyle name="Notas 2 3 3 3 2 5" xfId="32949" xr:uid="{00000000-0005-0000-0000-00007B800000}"/>
    <cellStyle name="Notas 2 3 3 3 2 5 2" xfId="32950" xr:uid="{00000000-0005-0000-0000-00007C800000}"/>
    <cellStyle name="Notas 2 3 3 3 2 6" xfId="32951" xr:uid="{00000000-0005-0000-0000-00007D800000}"/>
    <cellStyle name="Notas 2 3 3 3 2 6 2" xfId="32952" xr:uid="{00000000-0005-0000-0000-00007E800000}"/>
    <cellStyle name="Notas 2 3 3 3 2 7" xfId="32953" xr:uid="{00000000-0005-0000-0000-00007F800000}"/>
    <cellStyle name="Notas 2 3 3 3 2 7 2" xfId="32954" xr:uid="{00000000-0005-0000-0000-000080800000}"/>
    <cellStyle name="Notas 2 3 3 3 2 8" xfId="32955" xr:uid="{00000000-0005-0000-0000-000081800000}"/>
    <cellStyle name="Notas 2 3 3 3 2 8 2" xfId="32956" xr:uid="{00000000-0005-0000-0000-000082800000}"/>
    <cellStyle name="Notas 2 3 3 3 2 9" xfId="32957" xr:uid="{00000000-0005-0000-0000-000083800000}"/>
    <cellStyle name="Notas 2 3 3 3 2 9 2" xfId="32958" xr:uid="{00000000-0005-0000-0000-000084800000}"/>
    <cellStyle name="Notas 2 3 3 3 3" xfId="32959" xr:uid="{00000000-0005-0000-0000-000085800000}"/>
    <cellStyle name="Notas 2 3 3 3 3 10" xfId="32960" xr:uid="{00000000-0005-0000-0000-000086800000}"/>
    <cellStyle name="Notas 2 3 3 3 3 10 2" xfId="32961" xr:uid="{00000000-0005-0000-0000-000087800000}"/>
    <cellStyle name="Notas 2 3 3 3 3 11" xfId="32962" xr:uid="{00000000-0005-0000-0000-000088800000}"/>
    <cellStyle name="Notas 2 3 3 3 3 2" xfId="32963" xr:uid="{00000000-0005-0000-0000-000089800000}"/>
    <cellStyle name="Notas 2 3 3 3 3 2 2" xfId="32964" xr:uid="{00000000-0005-0000-0000-00008A800000}"/>
    <cellStyle name="Notas 2 3 3 3 3 3" xfId="32965" xr:uid="{00000000-0005-0000-0000-00008B800000}"/>
    <cellStyle name="Notas 2 3 3 3 3 3 2" xfId="32966" xr:uid="{00000000-0005-0000-0000-00008C800000}"/>
    <cellStyle name="Notas 2 3 3 3 3 4" xfId="32967" xr:uid="{00000000-0005-0000-0000-00008D800000}"/>
    <cellStyle name="Notas 2 3 3 3 3 4 2" xfId="32968" xr:uid="{00000000-0005-0000-0000-00008E800000}"/>
    <cellStyle name="Notas 2 3 3 3 3 5" xfId="32969" xr:uid="{00000000-0005-0000-0000-00008F800000}"/>
    <cellStyle name="Notas 2 3 3 3 3 5 2" xfId="32970" xr:uid="{00000000-0005-0000-0000-000090800000}"/>
    <cellStyle name="Notas 2 3 3 3 3 6" xfId="32971" xr:uid="{00000000-0005-0000-0000-000091800000}"/>
    <cellStyle name="Notas 2 3 3 3 3 6 2" xfId="32972" xr:uid="{00000000-0005-0000-0000-000092800000}"/>
    <cellStyle name="Notas 2 3 3 3 3 7" xfId="32973" xr:uid="{00000000-0005-0000-0000-000093800000}"/>
    <cellStyle name="Notas 2 3 3 3 3 7 2" xfId="32974" xr:uid="{00000000-0005-0000-0000-000094800000}"/>
    <cellStyle name="Notas 2 3 3 3 3 8" xfId="32975" xr:uid="{00000000-0005-0000-0000-000095800000}"/>
    <cellStyle name="Notas 2 3 3 3 3 8 2" xfId="32976" xr:uid="{00000000-0005-0000-0000-000096800000}"/>
    <cellStyle name="Notas 2 3 3 3 3 9" xfId="32977" xr:uid="{00000000-0005-0000-0000-000097800000}"/>
    <cellStyle name="Notas 2 3 3 3 3 9 2" xfId="32978" xr:uid="{00000000-0005-0000-0000-000098800000}"/>
    <cellStyle name="Notas 2 3 3 3 4" xfId="32979" xr:uid="{00000000-0005-0000-0000-000099800000}"/>
    <cellStyle name="Notas 2 3 3 3 4 2" xfId="32980" xr:uid="{00000000-0005-0000-0000-00009A800000}"/>
    <cellStyle name="Notas 2 3 3 3 5" xfId="32981" xr:uid="{00000000-0005-0000-0000-00009B800000}"/>
    <cellStyle name="Notas 2 3 3 3 5 2" xfId="32982" xr:uid="{00000000-0005-0000-0000-00009C800000}"/>
    <cellStyle name="Notas 2 3 3 3 6" xfId="32983" xr:uid="{00000000-0005-0000-0000-00009D800000}"/>
    <cellStyle name="Notas 2 3 3 3 6 2" xfId="32984" xr:uid="{00000000-0005-0000-0000-00009E800000}"/>
    <cellStyle name="Notas 2 3 3 3 7" xfId="32985" xr:uid="{00000000-0005-0000-0000-00009F800000}"/>
    <cellStyle name="Notas 2 3 3 3 7 2" xfId="32986" xr:uid="{00000000-0005-0000-0000-0000A0800000}"/>
    <cellStyle name="Notas 2 3 3 3 8" xfId="32987" xr:uid="{00000000-0005-0000-0000-0000A1800000}"/>
    <cellStyle name="Notas 2 3 3 3 8 2" xfId="32988" xr:uid="{00000000-0005-0000-0000-0000A2800000}"/>
    <cellStyle name="Notas 2 3 3 3 9" xfId="32989" xr:uid="{00000000-0005-0000-0000-0000A3800000}"/>
    <cellStyle name="Notas 2 3 3 3 9 2" xfId="32990" xr:uid="{00000000-0005-0000-0000-0000A4800000}"/>
    <cellStyle name="Notas 2 3 3 4" xfId="32991" xr:uid="{00000000-0005-0000-0000-0000A5800000}"/>
    <cellStyle name="Notas 2 3 3 4 10" xfId="32992" xr:uid="{00000000-0005-0000-0000-0000A6800000}"/>
    <cellStyle name="Notas 2 3 3 4 10 2" xfId="32993" xr:uid="{00000000-0005-0000-0000-0000A7800000}"/>
    <cellStyle name="Notas 2 3 3 4 11" xfId="32994" xr:uid="{00000000-0005-0000-0000-0000A8800000}"/>
    <cellStyle name="Notas 2 3 3 4 2" xfId="32995" xr:uid="{00000000-0005-0000-0000-0000A9800000}"/>
    <cellStyle name="Notas 2 3 3 4 2 2" xfId="32996" xr:uid="{00000000-0005-0000-0000-0000AA800000}"/>
    <cellStyle name="Notas 2 3 3 4 3" xfId="32997" xr:uid="{00000000-0005-0000-0000-0000AB800000}"/>
    <cellStyle name="Notas 2 3 3 4 3 2" xfId="32998" xr:uid="{00000000-0005-0000-0000-0000AC800000}"/>
    <cellStyle name="Notas 2 3 3 4 4" xfId="32999" xr:uid="{00000000-0005-0000-0000-0000AD800000}"/>
    <cellStyle name="Notas 2 3 3 4 4 2" xfId="33000" xr:uid="{00000000-0005-0000-0000-0000AE800000}"/>
    <cellStyle name="Notas 2 3 3 4 5" xfId="33001" xr:uid="{00000000-0005-0000-0000-0000AF800000}"/>
    <cellStyle name="Notas 2 3 3 4 5 2" xfId="33002" xr:uid="{00000000-0005-0000-0000-0000B0800000}"/>
    <cellStyle name="Notas 2 3 3 4 6" xfId="33003" xr:uid="{00000000-0005-0000-0000-0000B1800000}"/>
    <cellStyle name="Notas 2 3 3 4 6 2" xfId="33004" xr:uid="{00000000-0005-0000-0000-0000B2800000}"/>
    <cellStyle name="Notas 2 3 3 4 7" xfId="33005" xr:uid="{00000000-0005-0000-0000-0000B3800000}"/>
    <cellStyle name="Notas 2 3 3 4 7 2" xfId="33006" xr:uid="{00000000-0005-0000-0000-0000B4800000}"/>
    <cellStyle name="Notas 2 3 3 4 8" xfId="33007" xr:uid="{00000000-0005-0000-0000-0000B5800000}"/>
    <cellStyle name="Notas 2 3 3 4 8 2" xfId="33008" xr:uid="{00000000-0005-0000-0000-0000B6800000}"/>
    <cellStyle name="Notas 2 3 3 4 9" xfId="33009" xr:uid="{00000000-0005-0000-0000-0000B7800000}"/>
    <cellStyle name="Notas 2 3 3 4 9 2" xfId="33010" xr:uid="{00000000-0005-0000-0000-0000B8800000}"/>
    <cellStyle name="Notas 2 3 3 5" xfId="33011" xr:uid="{00000000-0005-0000-0000-0000B9800000}"/>
    <cellStyle name="Notas 2 3 3 5 10" xfId="33012" xr:uid="{00000000-0005-0000-0000-0000BA800000}"/>
    <cellStyle name="Notas 2 3 3 5 10 2" xfId="33013" xr:uid="{00000000-0005-0000-0000-0000BB800000}"/>
    <cellStyle name="Notas 2 3 3 5 11" xfId="33014" xr:uid="{00000000-0005-0000-0000-0000BC800000}"/>
    <cellStyle name="Notas 2 3 3 5 2" xfId="33015" xr:uid="{00000000-0005-0000-0000-0000BD800000}"/>
    <cellStyle name="Notas 2 3 3 5 2 2" xfId="33016" xr:uid="{00000000-0005-0000-0000-0000BE800000}"/>
    <cellStyle name="Notas 2 3 3 5 3" xfId="33017" xr:uid="{00000000-0005-0000-0000-0000BF800000}"/>
    <cellStyle name="Notas 2 3 3 5 3 2" xfId="33018" xr:uid="{00000000-0005-0000-0000-0000C0800000}"/>
    <cellStyle name="Notas 2 3 3 5 4" xfId="33019" xr:uid="{00000000-0005-0000-0000-0000C1800000}"/>
    <cellStyle name="Notas 2 3 3 5 4 2" xfId="33020" xr:uid="{00000000-0005-0000-0000-0000C2800000}"/>
    <cellStyle name="Notas 2 3 3 5 5" xfId="33021" xr:uid="{00000000-0005-0000-0000-0000C3800000}"/>
    <cellStyle name="Notas 2 3 3 5 5 2" xfId="33022" xr:uid="{00000000-0005-0000-0000-0000C4800000}"/>
    <cellStyle name="Notas 2 3 3 5 6" xfId="33023" xr:uid="{00000000-0005-0000-0000-0000C5800000}"/>
    <cellStyle name="Notas 2 3 3 5 6 2" xfId="33024" xr:uid="{00000000-0005-0000-0000-0000C6800000}"/>
    <cellStyle name="Notas 2 3 3 5 7" xfId="33025" xr:uid="{00000000-0005-0000-0000-0000C7800000}"/>
    <cellStyle name="Notas 2 3 3 5 7 2" xfId="33026" xr:uid="{00000000-0005-0000-0000-0000C8800000}"/>
    <cellStyle name="Notas 2 3 3 5 8" xfId="33027" xr:uid="{00000000-0005-0000-0000-0000C9800000}"/>
    <cellStyle name="Notas 2 3 3 5 8 2" xfId="33028" xr:uid="{00000000-0005-0000-0000-0000CA800000}"/>
    <cellStyle name="Notas 2 3 3 5 9" xfId="33029" xr:uid="{00000000-0005-0000-0000-0000CB800000}"/>
    <cellStyle name="Notas 2 3 3 5 9 2" xfId="33030" xr:uid="{00000000-0005-0000-0000-0000CC800000}"/>
    <cellStyle name="Notas 2 3 3 6" xfId="33031" xr:uid="{00000000-0005-0000-0000-0000CD800000}"/>
    <cellStyle name="Notas 2 3 3 6 2" xfId="33032" xr:uid="{00000000-0005-0000-0000-0000CE800000}"/>
    <cellStyle name="Notas 2 3 3 7" xfId="33033" xr:uid="{00000000-0005-0000-0000-0000CF800000}"/>
    <cellStyle name="Notas 2 3 3 7 2" xfId="33034" xr:uid="{00000000-0005-0000-0000-0000D0800000}"/>
    <cellStyle name="Notas 2 3 3 8" xfId="33035" xr:uid="{00000000-0005-0000-0000-0000D1800000}"/>
    <cellStyle name="Notas 2 3 3 8 2" xfId="33036" xr:uid="{00000000-0005-0000-0000-0000D2800000}"/>
    <cellStyle name="Notas 2 3 3 9" xfId="33037" xr:uid="{00000000-0005-0000-0000-0000D3800000}"/>
    <cellStyle name="Notas 2 3 3 9 2" xfId="33038" xr:uid="{00000000-0005-0000-0000-0000D4800000}"/>
    <cellStyle name="Notas 2 3 4" xfId="33039" xr:uid="{00000000-0005-0000-0000-0000D5800000}"/>
    <cellStyle name="Notas 2 3 4 10" xfId="33040" xr:uid="{00000000-0005-0000-0000-0000D6800000}"/>
    <cellStyle name="Notas 2 3 4 10 2" xfId="33041" xr:uid="{00000000-0005-0000-0000-0000D7800000}"/>
    <cellStyle name="Notas 2 3 4 11" xfId="33042" xr:uid="{00000000-0005-0000-0000-0000D8800000}"/>
    <cellStyle name="Notas 2 3 4 11 2" xfId="33043" xr:uid="{00000000-0005-0000-0000-0000D9800000}"/>
    <cellStyle name="Notas 2 3 4 12" xfId="33044" xr:uid="{00000000-0005-0000-0000-0000DA800000}"/>
    <cellStyle name="Notas 2 3 4 12 2" xfId="33045" xr:uid="{00000000-0005-0000-0000-0000DB800000}"/>
    <cellStyle name="Notas 2 3 4 13" xfId="33046" xr:uid="{00000000-0005-0000-0000-0000DC800000}"/>
    <cellStyle name="Notas 2 3 4 13 2" xfId="33047" xr:uid="{00000000-0005-0000-0000-0000DD800000}"/>
    <cellStyle name="Notas 2 3 4 14" xfId="33048" xr:uid="{00000000-0005-0000-0000-0000DE800000}"/>
    <cellStyle name="Notas 2 3 4 14 2" xfId="33049" xr:uid="{00000000-0005-0000-0000-0000DF800000}"/>
    <cellStyle name="Notas 2 3 4 15" xfId="33050" xr:uid="{00000000-0005-0000-0000-0000E0800000}"/>
    <cellStyle name="Notas 2 3 4 2" xfId="33051" xr:uid="{00000000-0005-0000-0000-0000E1800000}"/>
    <cellStyle name="Notas 2 3 4 2 10" xfId="33052" xr:uid="{00000000-0005-0000-0000-0000E2800000}"/>
    <cellStyle name="Notas 2 3 4 2 10 2" xfId="33053" xr:uid="{00000000-0005-0000-0000-0000E3800000}"/>
    <cellStyle name="Notas 2 3 4 2 11" xfId="33054" xr:uid="{00000000-0005-0000-0000-0000E4800000}"/>
    <cellStyle name="Notas 2 3 4 2 11 2" xfId="33055" xr:uid="{00000000-0005-0000-0000-0000E5800000}"/>
    <cellStyle name="Notas 2 3 4 2 12" xfId="33056" xr:uid="{00000000-0005-0000-0000-0000E6800000}"/>
    <cellStyle name="Notas 2 3 4 2 12 2" xfId="33057" xr:uid="{00000000-0005-0000-0000-0000E7800000}"/>
    <cellStyle name="Notas 2 3 4 2 13" xfId="33058" xr:uid="{00000000-0005-0000-0000-0000E8800000}"/>
    <cellStyle name="Notas 2 3 4 2 2" xfId="33059" xr:uid="{00000000-0005-0000-0000-0000E9800000}"/>
    <cellStyle name="Notas 2 3 4 2 2 10" xfId="33060" xr:uid="{00000000-0005-0000-0000-0000EA800000}"/>
    <cellStyle name="Notas 2 3 4 2 2 10 2" xfId="33061" xr:uid="{00000000-0005-0000-0000-0000EB800000}"/>
    <cellStyle name="Notas 2 3 4 2 2 11" xfId="33062" xr:uid="{00000000-0005-0000-0000-0000EC800000}"/>
    <cellStyle name="Notas 2 3 4 2 2 2" xfId="33063" xr:uid="{00000000-0005-0000-0000-0000ED800000}"/>
    <cellStyle name="Notas 2 3 4 2 2 2 2" xfId="33064" xr:uid="{00000000-0005-0000-0000-0000EE800000}"/>
    <cellStyle name="Notas 2 3 4 2 2 3" xfId="33065" xr:uid="{00000000-0005-0000-0000-0000EF800000}"/>
    <cellStyle name="Notas 2 3 4 2 2 3 2" xfId="33066" xr:uid="{00000000-0005-0000-0000-0000F0800000}"/>
    <cellStyle name="Notas 2 3 4 2 2 4" xfId="33067" xr:uid="{00000000-0005-0000-0000-0000F1800000}"/>
    <cellStyle name="Notas 2 3 4 2 2 4 2" xfId="33068" xr:uid="{00000000-0005-0000-0000-0000F2800000}"/>
    <cellStyle name="Notas 2 3 4 2 2 5" xfId="33069" xr:uid="{00000000-0005-0000-0000-0000F3800000}"/>
    <cellStyle name="Notas 2 3 4 2 2 5 2" xfId="33070" xr:uid="{00000000-0005-0000-0000-0000F4800000}"/>
    <cellStyle name="Notas 2 3 4 2 2 6" xfId="33071" xr:uid="{00000000-0005-0000-0000-0000F5800000}"/>
    <cellStyle name="Notas 2 3 4 2 2 6 2" xfId="33072" xr:uid="{00000000-0005-0000-0000-0000F6800000}"/>
    <cellStyle name="Notas 2 3 4 2 2 7" xfId="33073" xr:uid="{00000000-0005-0000-0000-0000F7800000}"/>
    <cellStyle name="Notas 2 3 4 2 2 7 2" xfId="33074" xr:uid="{00000000-0005-0000-0000-0000F8800000}"/>
    <cellStyle name="Notas 2 3 4 2 2 8" xfId="33075" xr:uid="{00000000-0005-0000-0000-0000F9800000}"/>
    <cellStyle name="Notas 2 3 4 2 2 8 2" xfId="33076" xr:uid="{00000000-0005-0000-0000-0000FA800000}"/>
    <cellStyle name="Notas 2 3 4 2 2 9" xfId="33077" xr:uid="{00000000-0005-0000-0000-0000FB800000}"/>
    <cellStyle name="Notas 2 3 4 2 2 9 2" xfId="33078" xr:uid="{00000000-0005-0000-0000-0000FC800000}"/>
    <cellStyle name="Notas 2 3 4 2 3" xfId="33079" xr:uid="{00000000-0005-0000-0000-0000FD800000}"/>
    <cellStyle name="Notas 2 3 4 2 3 10" xfId="33080" xr:uid="{00000000-0005-0000-0000-0000FE800000}"/>
    <cellStyle name="Notas 2 3 4 2 3 10 2" xfId="33081" xr:uid="{00000000-0005-0000-0000-0000FF800000}"/>
    <cellStyle name="Notas 2 3 4 2 3 11" xfId="33082" xr:uid="{00000000-0005-0000-0000-000000810000}"/>
    <cellStyle name="Notas 2 3 4 2 3 2" xfId="33083" xr:uid="{00000000-0005-0000-0000-000001810000}"/>
    <cellStyle name="Notas 2 3 4 2 3 2 2" xfId="33084" xr:uid="{00000000-0005-0000-0000-000002810000}"/>
    <cellStyle name="Notas 2 3 4 2 3 3" xfId="33085" xr:uid="{00000000-0005-0000-0000-000003810000}"/>
    <cellStyle name="Notas 2 3 4 2 3 3 2" xfId="33086" xr:uid="{00000000-0005-0000-0000-000004810000}"/>
    <cellStyle name="Notas 2 3 4 2 3 4" xfId="33087" xr:uid="{00000000-0005-0000-0000-000005810000}"/>
    <cellStyle name="Notas 2 3 4 2 3 4 2" xfId="33088" xr:uid="{00000000-0005-0000-0000-000006810000}"/>
    <cellStyle name="Notas 2 3 4 2 3 5" xfId="33089" xr:uid="{00000000-0005-0000-0000-000007810000}"/>
    <cellStyle name="Notas 2 3 4 2 3 5 2" xfId="33090" xr:uid="{00000000-0005-0000-0000-000008810000}"/>
    <cellStyle name="Notas 2 3 4 2 3 6" xfId="33091" xr:uid="{00000000-0005-0000-0000-000009810000}"/>
    <cellStyle name="Notas 2 3 4 2 3 6 2" xfId="33092" xr:uid="{00000000-0005-0000-0000-00000A810000}"/>
    <cellStyle name="Notas 2 3 4 2 3 7" xfId="33093" xr:uid="{00000000-0005-0000-0000-00000B810000}"/>
    <cellStyle name="Notas 2 3 4 2 3 7 2" xfId="33094" xr:uid="{00000000-0005-0000-0000-00000C810000}"/>
    <cellStyle name="Notas 2 3 4 2 3 8" xfId="33095" xr:uid="{00000000-0005-0000-0000-00000D810000}"/>
    <cellStyle name="Notas 2 3 4 2 3 8 2" xfId="33096" xr:uid="{00000000-0005-0000-0000-00000E810000}"/>
    <cellStyle name="Notas 2 3 4 2 3 9" xfId="33097" xr:uid="{00000000-0005-0000-0000-00000F810000}"/>
    <cellStyle name="Notas 2 3 4 2 3 9 2" xfId="33098" xr:uid="{00000000-0005-0000-0000-000010810000}"/>
    <cellStyle name="Notas 2 3 4 2 4" xfId="33099" xr:uid="{00000000-0005-0000-0000-000011810000}"/>
    <cellStyle name="Notas 2 3 4 2 4 2" xfId="33100" xr:uid="{00000000-0005-0000-0000-000012810000}"/>
    <cellStyle name="Notas 2 3 4 2 5" xfId="33101" xr:uid="{00000000-0005-0000-0000-000013810000}"/>
    <cellStyle name="Notas 2 3 4 2 5 2" xfId="33102" xr:uid="{00000000-0005-0000-0000-000014810000}"/>
    <cellStyle name="Notas 2 3 4 2 6" xfId="33103" xr:uid="{00000000-0005-0000-0000-000015810000}"/>
    <cellStyle name="Notas 2 3 4 2 6 2" xfId="33104" xr:uid="{00000000-0005-0000-0000-000016810000}"/>
    <cellStyle name="Notas 2 3 4 2 7" xfId="33105" xr:uid="{00000000-0005-0000-0000-000017810000}"/>
    <cellStyle name="Notas 2 3 4 2 7 2" xfId="33106" xr:uid="{00000000-0005-0000-0000-000018810000}"/>
    <cellStyle name="Notas 2 3 4 2 8" xfId="33107" xr:uid="{00000000-0005-0000-0000-000019810000}"/>
    <cellStyle name="Notas 2 3 4 2 8 2" xfId="33108" xr:uid="{00000000-0005-0000-0000-00001A810000}"/>
    <cellStyle name="Notas 2 3 4 2 9" xfId="33109" xr:uid="{00000000-0005-0000-0000-00001B810000}"/>
    <cellStyle name="Notas 2 3 4 2 9 2" xfId="33110" xr:uid="{00000000-0005-0000-0000-00001C810000}"/>
    <cellStyle name="Notas 2 3 4 3" xfId="33111" xr:uid="{00000000-0005-0000-0000-00001D810000}"/>
    <cellStyle name="Notas 2 3 4 3 10" xfId="33112" xr:uid="{00000000-0005-0000-0000-00001E810000}"/>
    <cellStyle name="Notas 2 3 4 3 10 2" xfId="33113" xr:uid="{00000000-0005-0000-0000-00001F810000}"/>
    <cellStyle name="Notas 2 3 4 3 11" xfId="33114" xr:uid="{00000000-0005-0000-0000-000020810000}"/>
    <cellStyle name="Notas 2 3 4 3 11 2" xfId="33115" xr:uid="{00000000-0005-0000-0000-000021810000}"/>
    <cellStyle name="Notas 2 3 4 3 12" xfId="33116" xr:uid="{00000000-0005-0000-0000-000022810000}"/>
    <cellStyle name="Notas 2 3 4 3 12 2" xfId="33117" xr:uid="{00000000-0005-0000-0000-000023810000}"/>
    <cellStyle name="Notas 2 3 4 3 13" xfId="33118" xr:uid="{00000000-0005-0000-0000-000024810000}"/>
    <cellStyle name="Notas 2 3 4 3 2" xfId="33119" xr:uid="{00000000-0005-0000-0000-000025810000}"/>
    <cellStyle name="Notas 2 3 4 3 2 10" xfId="33120" xr:uid="{00000000-0005-0000-0000-000026810000}"/>
    <cellStyle name="Notas 2 3 4 3 2 10 2" xfId="33121" xr:uid="{00000000-0005-0000-0000-000027810000}"/>
    <cellStyle name="Notas 2 3 4 3 2 11" xfId="33122" xr:uid="{00000000-0005-0000-0000-000028810000}"/>
    <cellStyle name="Notas 2 3 4 3 2 2" xfId="33123" xr:uid="{00000000-0005-0000-0000-000029810000}"/>
    <cellStyle name="Notas 2 3 4 3 2 2 2" xfId="33124" xr:uid="{00000000-0005-0000-0000-00002A810000}"/>
    <cellStyle name="Notas 2 3 4 3 2 3" xfId="33125" xr:uid="{00000000-0005-0000-0000-00002B810000}"/>
    <cellStyle name="Notas 2 3 4 3 2 3 2" xfId="33126" xr:uid="{00000000-0005-0000-0000-00002C810000}"/>
    <cellStyle name="Notas 2 3 4 3 2 4" xfId="33127" xr:uid="{00000000-0005-0000-0000-00002D810000}"/>
    <cellStyle name="Notas 2 3 4 3 2 4 2" xfId="33128" xr:uid="{00000000-0005-0000-0000-00002E810000}"/>
    <cellStyle name="Notas 2 3 4 3 2 5" xfId="33129" xr:uid="{00000000-0005-0000-0000-00002F810000}"/>
    <cellStyle name="Notas 2 3 4 3 2 5 2" xfId="33130" xr:uid="{00000000-0005-0000-0000-000030810000}"/>
    <cellStyle name="Notas 2 3 4 3 2 6" xfId="33131" xr:uid="{00000000-0005-0000-0000-000031810000}"/>
    <cellStyle name="Notas 2 3 4 3 2 6 2" xfId="33132" xr:uid="{00000000-0005-0000-0000-000032810000}"/>
    <cellStyle name="Notas 2 3 4 3 2 7" xfId="33133" xr:uid="{00000000-0005-0000-0000-000033810000}"/>
    <cellStyle name="Notas 2 3 4 3 2 7 2" xfId="33134" xr:uid="{00000000-0005-0000-0000-000034810000}"/>
    <cellStyle name="Notas 2 3 4 3 2 8" xfId="33135" xr:uid="{00000000-0005-0000-0000-000035810000}"/>
    <cellStyle name="Notas 2 3 4 3 2 8 2" xfId="33136" xr:uid="{00000000-0005-0000-0000-000036810000}"/>
    <cellStyle name="Notas 2 3 4 3 2 9" xfId="33137" xr:uid="{00000000-0005-0000-0000-000037810000}"/>
    <cellStyle name="Notas 2 3 4 3 2 9 2" xfId="33138" xr:uid="{00000000-0005-0000-0000-000038810000}"/>
    <cellStyle name="Notas 2 3 4 3 3" xfId="33139" xr:uid="{00000000-0005-0000-0000-000039810000}"/>
    <cellStyle name="Notas 2 3 4 3 3 10" xfId="33140" xr:uid="{00000000-0005-0000-0000-00003A810000}"/>
    <cellStyle name="Notas 2 3 4 3 3 10 2" xfId="33141" xr:uid="{00000000-0005-0000-0000-00003B810000}"/>
    <cellStyle name="Notas 2 3 4 3 3 11" xfId="33142" xr:uid="{00000000-0005-0000-0000-00003C810000}"/>
    <cellStyle name="Notas 2 3 4 3 3 2" xfId="33143" xr:uid="{00000000-0005-0000-0000-00003D810000}"/>
    <cellStyle name="Notas 2 3 4 3 3 2 2" xfId="33144" xr:uid="{00000000-0005-0000-0000-00003E810000}"/>
    <cellStyle name="Notas 2 3 4 3 3 3" xfId="33145" xr:uid="{00000000-0005-0000-0000-00003F810000}"/>
    <cellStyle name="Notas 2 3 4 3 3 3 2" xfId="33146" xr:uid="{00000000-0005-0000-0000-000040810000}"/>
    <cellStyle name="Notas 2 3 4 3 3 4" xfId="33147" xr:uid="{00000000-0005-0000-0000-000041810000}"/>
    <cellStyle name="Notas 2 3 4 3 3 4 2" xfId="33148" xr:uid="{00000000-0005-0000-0000-000042810000}"/>
    <cellStyle name="Notas 2 3 4 3 3 5" xfId="33149" xr:uid="{00000000-0005-0000-0000-000043810000}"/>
    <cellStyle name="Notas 2 3 4 3 3 5 2" xfId="33150" xr:uid="{00000000-0005-0000-0000-000044810000}"/>
    <cellStyle name="Notas 2 3 4 3 3 6" xfId="33151" xr:uid="{00000000-0005-0000-0000-000045810000}"/>
    <cellStyle name="Notas 2 3 4 3 3 6 2" xfId="33152" xr:uid="{00000000-0005-0000-0000-000046810000}"/>
    <cellStyle name="Notas 2 3 4 3 3 7" xfId="33153" xr:uid="{00000000-0005-0000-0000-000047810000}"/>
    <cellStyle name="Notas 2 3 4 3 3 7 2" xfId="33154" xr:uid="{00000000-0005-0000-0000-000048810000}"/>
    <cellStyle name="Notas 2 3 4 3 3 8" xfId="33155" xr:uid="{00000000-0005-0000-0000-000049810000}"/>
    <cellStyle name="Notas 2 3 4 3 3 8 2" xfId="33156" xr:uid="{00000000-0005-0000-0000-00004A810000}"/>
    <cellStyle name="Notas 2 3 4 3 3 9" xfId="33157" xr:uid="{00000000-0005-0000-0000-00004B810000}"/>
    <cellStyle name="Notas 2 3 4 3 3 9 2" xfId="33158" xr:uid="{00000000-0005-0000-0000-00004C810000}"/>
    <cellStyle name="Notas 2 3 4 3 4" xfId="33159" xr:uid="{00000000-0005-0000-0000-00004D810000}"/>
    <cellStyle name="Notas 2 3 4 3 4 2" xfId="33160" xr:uid="{00000000-0005-0000-0000-00004E810000}"/>
    <cellStyle name="Notas 2 3 4 3 5" xfId="33161" xr:uid="{00000000-0005-0000-0000-00004F810000}"/>
    <cellStyle name="Notas 2 3 4 3 5 2" xfId="33162" xr:uid="{00000000-0005-0000-0000-000050810000}"/>
    <cellStyle name="Notas 2 3 4 3 6" xfId="33163" xr:uid="{00000000-0005-0000-0000-000051810000}"/>
    <cellStyle name="Notas 2 3 4 3 6 2" xfId="33164" xr:uid="{00000000-0005-0000-0000-000052810000}"/>
    <cellStyle name="Notas 2 3 4 3 7" xfId="33165" xr:uid="{00000000-0005-0000-0000-000053810000}"/>
    <cellStyle name="Notas 2 3 4 3 7 2" xfId="33166" xr:uid="{00000000-0005-0000-0000-000054810000}"/>
    <cellStyle name="Notas 2 3 4 3 8" xfId="33167" xr:uid="{00000000-0005-0000-0000-000055810000}"/>
    <cellStyle name="Notas 2 3 4 3 8 2" xfId="33168" xr:uid="{00000000-0005-0000-0000-000056810000}"/>
    <cellStyle name="Notas 2 3 4 3 9" xfId="33169" xr:uid="{00000000-0005-0000-0000-000057810000}"/>
    <cellStyle name="Notas 2 3 4 3 9 2" xfId="33170" xr:uid="{00000000-0005-0000-0000-000058810000}"/>
    <cellStyle name="Notas 2 3 4 4" xfId="33171" xr:uid="{00000000-0005-0000-0000-000059810000}"/>
    <cellStyle name="Notas 2 3 4 4 10" xfId="33172" xr:uid="{00000000-0005-0000-0000-00005A810000}"/>
    <cellStyle name="Notas 2 3 4 4 10 2" xfId="33173" xr:uid="{00000000-0005-0000-0000-00005B810000}"/>
    <cellStyle name="Notas 2 3 4 4 11" xfId="33174" xr:uid="{00000000-0005-0000-0000-00005C810000}"/>
    <cellStyle name="Notas 2 3 4 4 2" xfId="33175" xr:uid="{00000000-0005-0000-0000-00005D810000}"/>
    <cellStyle name="Notas 2 3 4 4 2 2" xfId="33176" xr:uid="{00000000-0005-0000-0000-00005E810000}"/>
    <cellStyle name="Notas 2 3 4 4 3" xfId="33177" xr:uid="{00000000-0005-0000-0000-00005F810000}"/>
    <cellStyle name="Notas 2 3 4 4 3 2" xfId="33178" xr:uid="{00000000-0005-0000-0000-000060810000}"/>
    <cellStyle name="Notas 2 3 4 4 4" xfId="33179" xr:uid="{00000000-0005-0000-0000-000061810000}"/>
    <cellStyle name="Notas 2 3 4 4 4 2" xfId="33180" xr:uid="{00000000-0005-0000-0000-000062810000}"/>
    <cellStyle name="Notas 2 3 4 4 5" xfId="33181" xr:uid="{00000000-0005-0000-0000-000063810000}"/>
    <cellStyle name="Notas 2 3 4 4 5 2" xfId="33182" xr:uid="{00000000-0005-0000-0000-000064810000}"/>
    <cellStyle name="Notas 2 3 4 4 6" xfId="33183" xr:uid="{00000000-0005-0000-0000-000065810000}"/>
    <cellStyle name="Notas 2 3 4 4 6 2" xfId="33184" xr:uid="{00000000-0005-0000-0000-000066810000}"/>
    <cellStyle name="Notas 2 3 4 4 7" xfId="33185" xr:uid="{00000000-0005-0000-0000-000067810000}"/>
    <cellStyle name="Notas 2 3 4 4 7 2" xfId="33186" xr:uid="{00000000-0005-0000-0000-000068810000}"/>
    <cellStyle name="Notas 2 3 4 4 8" xfId="33187" xr:uid="{00000000-0005-0000-0000-000069810000}"/>
    <cellStyle name="Notas 2 3 4 4 8 2" xfId="33188" xr:uid="{00000000-0005-0000-0000-00006A810000}"/>
    <cellStyle name="Notas 2 3 4 4 9" xfId="33189" xr:uid="{00000000-0005-0000-0000-00006B810000}"/>
    <cellStyle name="Notas 2 3 4 4 9 2" xfId="33190" xr:uid="{00000000-0005-0000-0000-00006C810000}"/>
    <cellStyle name="Notas 2 3 4 5" xfId="33191" xr:uid="{00000000-0005-0000-0000-00006D810000}"/>
    <cellStyle name="Notas 2 3 4 5 10" xfId="33192" xr:uid="{00000000-0005-0000-0000-00006E810000}"/>
    <cellStyle name="Notas 2 3 4 5 10 2" xfId="33193" xr:uid="{00000000-0005-0000-0000-00006F810000}"/>
    <cellStyle name="Notas 2 3 4 5 11" xfId="33194" xr:uid="{00000000-0005-0000-0000-000070810000}"/>
    <cellStyle name="Notas 2 3 4 5 2" xfId="33195" xr:uid="{00000000-0005-0000-0000-000071810000}"/>
    <cellStyle name="Notas 2 3 4 5 2 2" xfId="33196" xr:uid="{00000000-0005-0000-0000-000072810000}"/>
    <cellStyle name="Notas 2 3 4 5 3" xfId="33197" xr:uid="{00000000-0005-0000-0000-000073810000}"/>
    <cellStyle name="Notas 2 3 4 5 3 2" xfId="33198" xr:uid="{00000000-0005-0000-0000-000074810000}"/>
    <cellStyle name="Notas 2 3 4 5 4" xfId="33199" xr:uid="{00000000-0005-0000-0000-000075810000}"/>
    <cellStyle name="Notas 2 3 4 5 4 2" xfId="33200" xr:uid="{00000000-0005-0000-0000-000076810000}"/>
    <cellStyle name="Notas 2 3 4 5 5" xfId="33201" xr:uid="{00000000-0005-0000-0000-000077810000}"/>
    <cellStyle name="Notas 2 3 4 5 5 2" xfId="33202" xr:uid="{00000000-0005-0000-0000-000078810000}"/>
    <cellStyle name="Notas 2 3 4 5 6" xfId="33203" xr:uid="{00000000-0005-0000-0000-000079810000}"/>
    <cellStyle name="Notas 2 3 4 5 6 2" xfId="33204" xr:uid="{00000000-0005-0000-0000-00007A810000}"/>
    <cellStyle name="Notas 2 3 4 5 7" xfId="33205" xr:uid="{00000000-0005-0000-0000-00007B810000}"/>
    <cellStyle name="Notas 2 3 4 5 7 2" xfId="33206" xr:uid="{00000000-0005-0000-0000-00007C810000}"/>
    <cellStyle name="Notas 2 3 4 5 8" xfId="33207" xr:uid="{00000000-0005-0000-0000-00007D810000}"/>
    <cellStyle name="Notas 2 3 4 5 8 2" xfId="33208" xr:uid="{00000000-0005-0000-0000-00007E810000}"/>
    <cellStyle name="Notas 2 3 4 5 9" xfId="33209" xr:uid="{00000000-0005-0000-0000-00007F810000}"/>
    <cellStyle name="Notas 2 3 4 5 9 2" xfId="33210" xr:uid="{00000000-0005-0000-0000-000080810000}"/>
    <cellStyle name="Notas 2 3 4 6" xfId="33211" xr:uid="{00000000-0005-0000-0000-000081810000}"/>
    <cellStyle name="Notas 2 3 4 6 2" xfId="33212" xr:uid="{00000000-0005-0000-0000-000082810000}"/>
    <cellStyle name="Notas 2 3 4 7" xfId="33213" xr:uid="{00000000-0005-0000-0000-000083810000}"/>
    <cellStyle name="Notas 2 3 4 7 2" xfId="33214" xr:uid="{00000000-0005-0000-0000-000084810000}"/>
    <cellStyle name="Notas 2 3 4 8" xfId="33215" xr:uid="{00000000-0005-0000-0000-000085810000}"/>
    <cellStyle name="Notas 2 3 4 8 2" xfId="33216" xr:uid="{00000000-0005-0000-0000-000086810000}"/>
    <cellStyle name="Notas 2 3 4 9" xfId="33217" xr:uid="{00000000-0005-0000-0000-000087810000}"/>
    <cellStyle name="Notas 2 3 4 9 2" xfId="33218" xr:uid="{00000000-0005-0000-0000-000088810000}"/>
    <cellStyle name="Notas 2 3 5" xfId="33219" xr:uid="{00000000-0005-0000-0000-000089810000}"/>
    <cellStyle name="Notas 2 3 5 10" xfId="33220" xr:uid="{00000000-0005-0000-0000-00008A810000}"/>
    <cellStyle name="Notas 2 3 5 10 2" xfId="33221" xr:uid="{00000000-0005-0000-0000-00008B810000}"/>
    <cellStyle name="Notas 2 3 5 11" xfId="33222" xr:uid="{00000000-0005-0000-0000-00008C810000}"/>
    <cellStyle name="Notas 2 3 5 11 2" xfId="33223" xr:uid="{00000000-0005-0000-0000-00008D810000}"/>
    <cellStyle name="Notas 2 3 5 12" xfId="33224" xr:uid="{00000000-0005-0000-0000-00008E810000}"/>
    <cellStyle name="Notas 2 3 5 12 2" xfId="33225" xr:uid="{00000000-0005-0000-0000-00008F810000}"/>
    <cellStyle name="Notas 2 3 5 13" xfId="33226" xr:uid="{00000000-0005-0000-0000-000090810000}"/>
    <cellStyle name="Notas 2 3 5 13 2" xfId="33227" xr:uid="{00000000-0005-0000-0000-000091810000}"/>
    <cellStyle name="Notas 2 3 5 14" xfId="33228" xr:uid="{00000000-0005-0000-0000-000092810000}"/>
    <cellStyle name="Notas 2 3 5 14 2" xfId="33229" xr:uid="{00000000-0005-0000-0000-000093810000}"/>
    <cellStyle name="Notas 2 3 5 15" xfId="33230" xr:uid="{00000000-0005-0000-0000-000094810000}"/>
    <cellStyle name="Notas 2 3 5 2" xfId="33231" xr:uid="{00000000-0005-0000-0000-000095810000}"/>
    <cellStyle name="Notas 2 3 5 2 10" xfId="33232" xr:uid="{00000000-0005-0000-0000-000096810000}"/>
    <cellStyle name="Notas 2 3 5 2 10 2" xfId="33233" xr:uid="{00000000-0005-0000-0000-000097810000}"/>
    <cellStyle name="Notas 2 3 5 2 11" xfId="33234" xr:uid="{00000000-0005-0000-0000-000098810000}"/>
    <cellStyle name="Notas 2 3 5 2 11 2" xfId="33235" xr:uid="{00000000-0005-0000-0000-000099810000}"/>
    <cellStyle name="Notas 2 3 5 2 12" xfId="33236" xr:uid="{00000000-0005-0000-0000-00009A810000}"/>
    <cellStyle name="Notas 2 3 5 2 12 2" xfId="33237" xr:uid="{00000000-0005-0000-0000-00009B810000}"/>
    <cellStyle name="Notas 2 3 5 2 13" xfId="33238" xr:uid="{00000000-0005-0000-0000-00009C810000}"/>
    <cellStyle name="Notas 2 3 5 2 2" xfId="33239" xr:uid="{00000000-0005-0000-0000-00009D810000}"/>
    <cellStyle name="Notas 2 3 5 2 2 10" xfId="33240" xr:uid="{00000000-0005-0000-0000-00009E810000}"/>
    <cellStyle name="Notas 2 3 5 2 2 10 2" xfId="33241" xr:uid="{00000000-0005-0000-0000-00009F810000}"/>
    <cellStyle name="Notas 2 3 5 2 2 11" xfId="33242" xr:uid="{00000000-0005-0000-0000-0000A0810000}"/>
    <cellStyle name="Notas 2 3 5 2 2 2" xfId="33243" xr:uid="{00000000-0005-0000-0000-0000A1810000}"/>
    <cellStyle name="Notas 2 3 5 2 2 2 2" xfId="33244" xr:uid="{00000000-0005-0000-0000-0000A2810000}"/>
    <cellStyle name="Notas 2 3 5 2 2 3" xfId="33245" xr:uid="{00000000-0005-0000-0000-0000A3810000}"/>
    <cellStyle name="Notas 2 3 5 2 2 3 2" xfId="33246" xr:uid="{00000000-0005-0000-0000-0000A4810000}"/>
    <cellStyle name="Notas 2 3 5 2 2 4" xfId="33247" xr:uid="{00000000-0005-0000-0000-0000A5810000}"/>
    <cellStyle name="Notas 2 3 5 2 2 4 2" xfId="33248" xr:uid="{00000000-0005-0000-0000-0000A6810000}"/>
    <cellStyle name="Notas 2 3 5 2 2 5" xfId="33249" xr:uid="{00000000-0005-0000-0000-0000A7810000}"/>
    <cellStyle name="Notas 2 3 5 2 2 5 2" xfId="33250" xr:uid="{00000000-0005-0000-0000-0000A8810000}"/>
    <cellStyle name="Notas 2 3 5 2 2 6" xfId="33251" xr:uid="{00000000-0005-0000-0000-0000A9810000}"/>
    <cellStyle name="Notas 2 3 5 2 2 6 2" xfId="33252" xr:uid="{00000000-0005-0000-0000-0000AA810000}"/>
    <cellStyle name="Notas 2 3 5 2 2 7" xfId="33253" xr:uid="{00000000-0005-0000-0000-0000AB810000}"/>
    <cellStyle name="Notas 2 3 5 2 2 7 2" xfId="33254" xr:uid="{00000000-0005-0000-0000-0000AC810000}"/>
    <cellStyle name="Notas 2 3 5 2 2 8" xfId="33255" xr:uid="{00000000-0005-0000-0000-0000AD810000}"/>
    <cellStyle name="Notas 2 3 5 2 2 8 2" xfId="33256" xr:uid="{00000000-0005-0000-0000-0000AE810000}"/>
    <cellStyle name="Notas 2 3 5 2 2 9" xfId="33257" xr:uid="{00000000-0005-0000-0000-0000AF810000}"/>
    <cellStyle name="Notas 2 3 5 2 2 9 2" xfId="33258" xr:uid="{00000000-0005-0000-0000-0000B0810000}"/>
    <cellStyle name="Notas 2 3 5 2 3" xfId="33259" xr:uid="{00000000-0005-0000-0000-0000B1810000}"/>
    <cellStyle name="Notas 2 3 5 2 3 10" xfId="33260" xr:uid="{00000000-0005-0000-0000-0000B2810000}"/>
    <cellStyle name="Notas 2 3 5 2 3 10 2" xfId="33261" xr:uid="{00000000-0005-0000-0000-0000B3810000}"/>
    <cellStyle name="Notas 2 3 5 2 3 11" xfId="33262" xr:uid="{00000000-0005-0000-0000-0000B4810000}"/>
    <cellStyle name="Notas 2 3 5 2 3 2" xfId="33263" xr:uid="{00000000-0005-0000-0000-0000B5810000}"/>
    <cellStyle name="Notas 2 3 5 2 3 2 2" xfId="33264" xr:uid="{00000000-0005-0000-0000-0000B6810000}"/>
    <cellStyle name="Notas 2 3 5 2 3 3" xfId="33265" xr:uid="{00000000-0005-0000-0000-0000B7810000}"/>
    <cellStyle name="Notas 2 3 5 2 3 3 2" xfId="33266" xr:uid="{00000000-0005-0000-0000-0000B8810000}"/>
    <cellStyle name="Notas 2 3 5 2 3 4" xfId="33267" xr:uid="{00000000-0005-0000-0000-0000B9810000}"/>
    <cellStyle name="Notas 2 3 5 2 3 4 2" xfId="33268" xr:uid="{00000000-0005-0000-0000-0000BA810000}"/>
    <cellStyle name="Notas 2 3 5 2 3 5" xfId="33269" xr:uid="{00000000-0005-0000-0000-0000BB810000}"/>
    <cellStyle name="Notas 2 3 5 2 3 5 2" xfId="33270" xr:uid="{00000000-0005-0000-0000-0000BC810000}"/>
    <cellStyle name="Notas 2 3 5 2 3 6" xfId="33271" xr:uid="{00000000-0005-0000-0000-0000BD810000}"/>
    <cellStyle name="Notas 2 3 5 2 3 6 2" xfId="33272" xr:uid="{00000000-0005-0000-0000-0000BE810000}"/>
    <cellStyle name="Notas 2 3 5 2 3 7" xfId="33273" xr:uid="{00000000-0005-0000-0000-0000BF810000}"/>
    <cellStyle name="Notas 2 3 5 2 3 7 2" xfId="33274" xr:uid="{00000000-0005-0000-0000-0000C0810000}"/>
    <cellStyle name="Notas 2 3 5 2 3 8" xfId="33275" xr:uid="{00000000-0005-0000-0000-0000C1810000}"/>
    <cellStyle name="Notas 2 3 5 2 3 8 2" xfId="33276" xr:uid="{00000000-0005-0000-0000-0000C2810000}"/>
    <cellStyle name="Notas 2 3 5 2 3 9" xfId="33277" xr:uid="{00000000-0005-0000-0000-0000C3810000}"/>
    <cellStyle name="Notas 2 3 5 2 3 9 2" xfId="33278" xr:uid="{00000000-0005-0000-0000-0000C4810000}"/>
    <cellStyle name="Notas 2 3 5 2 4" xfId="33279" xr:uid="{00000000-0005-0000-0000-0000C5810000}"/>
    <cellStyle name="Notas 2 3 5 2 4 2" xfId="33280" xr:uid="{00000000-0005-0000-0000-0000C6810000}"/>
    <cellStyle name="Notas 2 3 5 2 5" xfId="33281" xr:uid="{00000000-0005-0000-0000-0000C7810000}"/>
    <cellStyle name="Notas 2 3 5 2 5 2" xfId="33282" xr:uid="{00000000-0005-0000-0000-0000C8810000}"/>
    <cellStyle name="Notas 2 3 5 2 6" xfId="33283" xr:uid="{00000000-0005-0000-0000-0000C9810000}"/>
    <cellStyle name="Notas 2 3 5 2 6 2" xfId="33284" xr:uid="{00000000-0005-0000-0000-0000CA810000}"/>
    <cellStyle name="Notas 2 3 5 2 7" xfId="33285" xr:uid="{00000000-0005-0000-0000-0000CB810000}"/>
    <cellStyle name="Notas 2 3 5 2 7 2" xfId="33286" xr:uid="{00000000-0005-0000-0000-0000CC810000}"/>
    <cellStyle name="Notas 2 3 5 2 8" xfId="33287" xr:uid="{00000000-0005-0000-0000-0000CD810000}"/>
    <cellStyle name="Notas 2 3 5 2 8 2" xfId="33288" xr:uid="{00000000-0005-0000-0000-0000CE810000}"/>
    <cellStyle name="Notas 2 3 5 2 9" xfId="33289" xr:uid="{00000000-0005-0000-0000-0000CF810000}"/>
    <cellStyle name="Notas 2 3 5 2 9 2" xfId="33290" xr:uid="{00000000-0005-0000-0000-0000D0810000}"/>
    <cellStyle name="Notas 2 3 5 3" xfId="33291" xr:uid="{00000000-0005-0000-0000-0000D1810000}"/>
    <cellStyle name="Notas 2 3 5 3 10" xfId="33292" xr:uid="{00000000-0005-0000-0000-0000D2810000}"/>
    <cellStyle name="Notas 2 3 5 3 10 2" xfId="33293" xr:uid="{00000000-0005-0000-0000-0000D3810000}"/>
    <cellStyle name="Notas 2 3 5 3 11" xfId="33294" xr:uid="{00000000-0005-0000-0000-0000D4810000}"/>
    <cellStyle name="Notas 2 3 5 3 11 2" xfId="33295" xr:uid="{00000000-0005-0000-0000-0000D5810000}"/>
    <cellStyle name="Notas 2 3 5 3 12" xfId="33296" xr:uid="{00000000-0005-0000-0000-0000D6810000}"/>
    <cellStyle name="Notas 2 3 5 3 12 2" xfId="33297" xr:uid="{00000000-0005-0000-0000-0000D7810000}"/>
    <cellStyle name="Notas 2 3 5 3 13" xfId="33298" xr:uid="{00000000-0005-0000-0000-0000D8810000}"/>
    <cellStyle name="Notas 2 3 5 3 2" xfId="33299" xr:uid="{00000000-0005-0000-0000-0000D9810000}"/>
    <cellStyle name="Notas 2 3 5 3 2 10" xfId="33300" xr:uid="{00000000-0005-0000-0000-0000DA810000}"/>
    <cellStyle name="Notas 2 3 5 3 2 10 2" xfId="33301" xr:uid="{00000000-0005-0000-0000-0000DB810000}"/>
    <cellStyle name="Notas 2 3 5 3 2 11" xfId="33302" xr:uid="{00000000-0005-0000-0000-0000DC810000}"/>
    <cellStyle name="Notas 2 3 5 3 2 2" xfId="33303" xr:uid="{00000000-0005-0000-0000-0000DD810000}"/>
    <cellStyle name="Notas 2 3 5 3 2 2 2" xfId="33304" xr:uid="{00000000-0005-0000-0000-0000DE810000}"/>
    <cellStyle name="Notas 2 3 5 3 2 3" xfId="33305" xr:uid="{00000000-0005-0000-0000-0000DF810000}"/>
    <cellStyle name="Notas 2 3 5 3 2 3 2" xfId="33306" xr:uid="{00000000-0005-0000-0000-0000E0810000}"/>
    <cellStyle name="Notas 2 3 5 3 2 4" xfId="33307" xr:uid="{00000000-0005-0000-0000-0000E1810000}"/>
    <cellStyle name="Notas 2 3 5 3 2 4 2" xfId="33308" xr:uid="{00000000-0005-0000-0000-0000E2810000}"/>
    <cellStyle name="Notas 2 3 5 3 2 5" xfId="33309" xr:uid="{00000000-0005-0000-0000-0000E3810000}"/>
    <cellStyle name="Notas 2 3 5 3 2 5 2" xfId="33310" xr:uid="{00000000-0005-0000-0000-0000E4810000}"/>
    <cellStyle name="Notas 2 3 5 3 2 6" xfId="33311" xr:uid="{00000000-0005-0000-0000-0000E5810000}"/>
    <cellStyle name="Notas 2 3 5 3 2 6 2" xfId="33312" xr:uid="{00000000-0005-0000-0000-0000E6810000}"/>
    <cellStyle name="Notas 2 3 5 3 2 7" xfId="33313" xr:uid="{00000000-0005-0000-0000-0000E7810000}"/>
    <cellStyle name="Notas 2 3 5 3 2 7 2" xfId="33314" xr:uid="{00000000-0005-0000-0000-0000E8810000}"/>
    <cellStyle name="Notas 2 3 5 3 2 8" xfId="33315" xr:uid="{00000000-0005-0000-0000-0000E9810000}"/>
    <cellStyle name="Notas 2 3 5 3 2 8 2" xfId="33316" xr:uid="{00000000-0005-0000-0000-0000EA810000}"/>
    <cellStyle name="Notas 2 3 5 3 2 9" xfId="33317" xr:uid="{00000000-0005-0000-0000-0000EB810000}"/>
    <cellStyle name="Notas 2 3 5 3 2 9 2" xfId="33318" xr:uid="{00000000-0005-0000-0000-0000EC810000}"/>
    <cellStyle name="Notas 2 3 5 3 3" xfId="33319" xr:uid="{00000000-0005-0000-0000-0000ED810000}"/>
    <cellStyle name="Notas 2 3 5 3 3 10" xfId="33320" xr:uid="{00000000-0005-0000-0000-0000EE810000}"/>
    <cellStyle name="Notas 2 3 5 3 3 10 2" xfId="33321" xr:uid="{00000000-0005-0000-0000-0000EF810000}"/>
    <cellStyle name="Notas 2 3 5 3 3 11" xfId="33322" xr:uid="{00000000-0005-0000-0000-0000F0810000}"/>
    <cellStyle name="Notas 2 3 5 3 3 2" xfId="33323" xr:uid="{00000000-0005-0000-0000-0000F1810000}"/>
    <cellStyle name="Notas 2 3 5 3 3 2 2" xfId="33324" xr:uid="{00000000-0005-0000-0000-0000F2810000}"/>
    <cellStyle name="Notas 2 3 5 3 3 3" xfId="33325" xr:uid="{00000000-0005-0000-0000-0000F3810000}"/>
    <cellStyle name="Notas 2 3 5 3 3 3 2" xfId="33326" xr:uid="{00000000-0005-0000-0000-0000F4810000}"/>
    <cellStyle name="Notas 2 3 5 3 3 4" xfId="33327" xr:uid="{00000000-0005-0000-0000-0000F5810000}"/>
    <cellStyle name="Notas 2 3 5 3 3 4 2" xfId="33328" xr:uid="{00000000-0005-0000-0000-0000F6810000}"/>
    <cellStyle name="Notas 2 3 5 3 3 5" xfId="33329" xr:uid="{00000000-0005-0000-0000-0000F7810000}"/>
    <cellStyle name="Notas 2 3 5 3 3 5 2" xfId="33330" xr:uid="{00000000-0005-0000-0000-0000F8810000}"/>
    <cellStyle name="Notas 2 3 5 3 3 6" xfId="33331" xr:uid="{00000000-0005-0000-0000-0000F9810000}"/>
    <cellStyle name="Notas 2 3 5 3 3 6 2" xfId="33332" xr:uid="{00000000-0005-0000-0000-0000FA810000}"/>
    <cellStyle name="Notas 2 3 5 3 3 7" xfId="33333" xr:uid="{00000000-0005-0000-0000-0000FB810000}"/>
    <cellStyle name="Notas 2 3 5 3 3 7 2" xfId="33334" xr:uid="{00000000-0005-0000-0000-0000FC810000}"/>
    <cellStyle name="Notas 2 3 5 3 3 8" xfId="33335" xr:uid="{00000000-0005-0000-0000-0000FD810000}"/>
    <cellStyle name="Notas 2 3 5 3 3 8 2" xfId="33336" xr:uid="{00000000-0005-0000-0000-0000FE810000}"/>
    <cellStyle name="Notas 2 3 5 3 3 9" xfId="33337" xr:uid="{00000000-0005-0000-0000-0000FF810000}"/>
    <cellStyle name="Notas 2 3 5 3 3 9 2" xfId="33338" xr:uid="{00000000-0005-0000-0000-000000820000}"/>
    <cellStyle name="Notas 2 3 5 3 4" xfId="33339" xr:uid="{00000000-0005-0000-0000-000001820000}"/>
    <cellStyle name="Notas 2 3 5 3 4 2" xfId="33340" xr:uid="{00000000-0005-0000-0000-000002820000}"/>
    <cellStyle name="Notas 2 3 5 3 5" xfId="33341" xr:uid="{00000000-0005-0000-0000-000003820000}"/>
    <cellStyle name="Notas 2 3 5 3 5 2" xfId="33342" xr:uid="{00000000-0005-0000-0000-000004820000}"/>
    <cellStyle name="Notas 2 3 5 3 6" xfId="33343" xr:uid="{00000000-0005-0000-0000-000005820000}"/>
    <cellStyle name="Notas 2 3 5 3 6 2" xfId="33344" xr:uid="{00000000-0005-0000-0000-000006820000}"/>
    <cellStyle name="Notas 2 3 5 3 7" xfId="33345" xr:uid="{00000000-0005-0000-0000-000007820000}"/>
    <cellStyle name="Notas 2 3 5 3 7 2" xfId="33346" xr:uid="{00000000-0005-0000-0000-000008820000}"/>
    <cellStyle name="Notas 2 3 5 3 8" xfId="33347" xr:uid="{00000000-0005-0000-0000-000009820000}"/>
    <cellStyle name="Notas 2 3 5 3 8 2" xfId="33348" xr:uid="{00000000-0005-0000-0000-00000A820000}"/>
    <cellStyle name="Notas 2 3 5 3 9" xfId="33349" xr:uid="{00000000-0005-0000-0000-00000B820000}"/>
    <cellStyle name="Notas 2 3 5 3 9 2" xfId="33350" xr:uid="{00000000-0005-0000-0000-00000C820000}"/>
    <cellStyle name="Notas 2 3 5 4" xfId="33351" xr:uid="{00000000-0005-0000-0000-00000D820000}"/>
    <cellStyle name="Notas 2 3 5 4 10" xfId="33352" xr:uid="{00000000-0005-0000-0000-00000E820000}"/>
    <cellStyle name="Notas 2 3 5 4 10 2" xfId="33353" xr:uid="{00000000-0005-0000-0000-00000F820000}"/>
    <cellStyle name="Notas 2 3 5 4 11" xfId="33354" xr:uid="{00000000-0005-0000-0000-000010820000}"/>
    <cellStyle name="Notas 2 3 5 4 2" xfId="33355" xr:uid="{00000000-0005-0000-0000-000011820000}"/>
    <cellStyle name="Notas 2 3 5 4 2 2" xfId="33356" xr:uid="{00000000-0005-0000-0000-000012820000}"/>
    <cellStyle name="Notas 2 3 5 4 3" xfId="33357" xr:uid="{00000000-0005-0000-0000-000013820000}"/>
    <cellStyle name="Notas 2 3 5 4 3 2" xfId="33358" xr:uid="{00000000-0005-0000-0000-000014820000}"/>
    <cellStyle name="Notas 2 3 5 4 4" xfId="33359" xr:uid="{00000000-0005-0000-0000-000015820000}"/>
    <cellStyle name="Notas 2 3 5 4 4 2" xfId="33360" xr:uid="{00000000-0005-0000-0000-000016820000}"/>
    <cellStyle name="Notas 2 3 5 4 5" xfId="33361" xr:uid="{00000000-0005-0000-0000-000017820000}"/>
    <cellStyle name="Notas 2 3 5 4 5 2" xfId="33362" xr:uid="{00000000-0005-0000-0000-000018820000}"/>
    <cellStyle name="Notas 2 3 5 4 6" xfId="33363" xr:uid="{00000000-0005-0000-0000-000019820000}"/>
    <cellStyle name="Notas 2 3 5 4 6 2" xfId="33364" xr:uid="{00000000-0005-0000-0000-00001A820000}"/>
    <cellStyle name="Notas 2 3 5 4 7" xfId="33365" xr:uid="{00000000-0005-0000-0000-00001B820000}"/>
    <cellStyle name="Notas 2 3 5 4 7 2" xfId="33366" xr:uid="{00000000-0005-0000-0000-00001C820000}"/>
    <cellStyle name="Notas 2 3 5 4 8" xfId="33367" xr:uid="{00000000-0005-0000-0000-00001D820000}"/>
    <cellStyle name="Notas 2 3 5 4 8 2" xfId="33368" xr:uid="{00000000-0005-0000-0000-00001E820000}"/>
    <cellStyle name="Notas 2 3 5 4 9" xfId="33369" xr:uid="{00000000-0005-0000-0000-00001F820000}"/>
    <cellStyle name="Notas 2 3 5 4 9 2" xfId="33370" xr:uid="{00000000-0005-0000-0000-000020820000}"/>
    <cellStyle name="Notas 2 3 5 5" xfId="33371" xr:uid="{00000000-0005-0000-0000-000021820000}"/>
    <cellStyle name="Notas 2 3 5 5 10" xfId="33372" xr:uid="{00000000-0005-0000-0000-000022820000}"/>
    <cellStyle name="Notas 2 3 5 5 10 2" xfId="33373" xr:uid="{00000000-0005-0000-0000-000023820000}"/>
    <cellStyle name="Notas 2 3 5 5 11" xfId="33374" xr:uid="{00000000-0005-0000-0000-000024820000}"/>
    <cellStyle name="Notas 2 3 5 5 2" xfId="33375" xr:uid="{00000000-0005-0000-0000-000025820000}"/>
    <cellStyle name="Notas 2 3 5 5 2 2" xfId="33376" xr:uid="{00000000-0005-0000-0000-000026820000}"/>
    <cellStyle name="Notas 2 3 5 5 3" xfId="33377" xr:uid="{00000000-0005-0000-0000-000027820000}"/>
    <cellStyle name="Notas 2 3 5 5 3 2" xfId="33378" xr:uid="{00000000-0005-0000-0000-000028820000}"/>
    <cellStyle name="Notas 2 3 5 5 4" xfId="33379" xr:uid="{00000000-0005-0000-0000-000029820000}"/>
    <cellStyle name="Notas 2 3 5 5 4 2" xfId="33380" xr:uid="{00000000-0005-0000-0000-00002A820000}"/>
    <cellStyle name="Notas 2 3 5 5 5" xfId="33381" xr:uid="{00000000-0005-0000-0000-00002B820000}"/>
    <cellStyle name="Notas 2 3 5 5 5 2" xfId="33382" xr:uid="{00000000-0005-0000-0000-00002C820000}"/>
    <cellStyle name="Notas 2 3 5 5 6" xfId="33383" xr:uid="{00000000-0005-0000-0000-00002D820000}"/>
    <cellStyle name="Notas 2 3 5 5 6 2" xfId="33384" xr:uid="{00000000-0005-0000-0000-00002E820000}"/>
    <cellStyle name="Notas 2 3 5 5 7" xfId="33385" xr:uid="{00000000-0005-0000-0000-00002F820000}"/>
    <cellStyle name="Notas 2 3 5 5 7 2" xfId="33386" xr:uid="{00000000-0005-0000-0000-000030820000}"/>
    <cellStyle name="Notas 2 3 5 5 8" xfId="33387" xr:uid="{00000000-0005-0000-0000-000031820000}"/>
    <cellStyle name="Notas 2 3 5 5 8 2" xfId="33388" xr:uid="{00000000-0005-0000-0000-000032820000}"/>
    <cellStyle name="Notas 2 3 5 5 9" xfId="33389" xr:uid="{00000000-0005-0000-0000-000033820000}"/>
    <cellStyle name="Notas 2 3 5 5 9 2" xfId="33390" xr:uid="{00000000-0005-0000-0000-000034820000}"/>
    <cellStyle name="Notas 2 3 5 6" xfId="33391" xr:uid="{00000000-0005-0000-0000-000035820000}"/>
    <cellStyle name="Notas 2 3 5 6 2" xfId="33392" xr:uid="{00000000-0005-0000-0000-000036820000}"/>
    <cellStyle name="Notas 2 3 5 7" xfId="33393" xr:uid="{00000000-0005-0000-0000-000037820000}"/>
    <cellStyle name="Notas 2 3 5 7 2" xfId="33394" xr:uid="{00000000-0005-0000-0000-000038820000}"/>
    <cellStyle name="Notas 2 3 5 8" xfId="33395" xr:uid="{00000000-0005-0000-0000-000039820000}"/>
    <cellStyle name="Notas 2 3 5 8 2" xfId="33396" xr:uid="{00000000-0005-0000-0000-00003A820000}"/>
    <cellStyle name="Notas 2 3 5 9" xfId="33397" xr:uid="{00000000-0005-0000-0000-00003B820000}"/>
    <cellStyle name="Notas 2 3 5 9 2" xfId="33398" xr:uid="{00000000-0005-0000-0000-00003C820000}"/>
    <cellStyle name="Notas 2 3 6" xfId="33399" xr:uid="{00000000-0005-0000-0000-00003D820000}"/>
    <cellStyle name="Notas 2 3 6 10" xfId="33400" xr:uid="{00000000-0005-0000-0000-00003E820000}"/>
    <cellStyle name="Notas 2 3 6 10 2" xfId="33401" xr:uid="{00000000-0005-0000-0000-00003F820000}"/>
    <cellStyle name="Notas 2 3 6 11" xfId="33402" xr:uid="{00000000-0005-0000-0000-000040820000}"/>
    <cellStyle name="Notas 2 3 6 11 2" xfId="33403" xr:uid="{00000000-0005-0000-0000-000041820000}"/>
    <cellStyle name="Notas 2 3 6 12" xfId="33404" xr:uid="{00000000-0005-0000-0000-000042820000}"/>
    <cellStyle name="Notas 2 3 6 12 2" xfId="33405" xr:uid="{00000000-0005-0000-0000-000043820000}"/>
    <cellStyle name="Notas 2 3 6 13" xfId="33406" xr:uid="{00000000-0005-0000-0000-000044820000}"/>
    <cellStyle name="Notas 2 3 6 2" xfId="33407" xr:uid="{00000000-0005-0000-0000-000045820000}"/>
    <cellStyle name="Notas 2 3 6 2 10" xfId="33408" xr:uid="{00000000-0005-0000-0000-000046820000}"/>
    <cellStyle name="Notas 2 3 6 2 10 2" xfId="33409" xr:uid="{00000000-0005-0000-0000-000047820000}"/>
    <cellStyle name="Notas 2 3 6 2 11" xfId="33410" xr:uid="{00000000-0005-0000-0000-000048820000}"/>
    <cellStyle name="Notas 2 3 6 2 2" xfId="33411" xr:uid="{00000000-0005-0000-0000-000049820000}"/>
    <cellStyle name="Notas 2 3 6 2 2 2" xfId="33412" xr:uid="{00000000-0005-0000-0000-00004A820000}"/>
    <cellStyle name="Notas 2 3 6 2 3" xfId="33413" xr:uid="{00000000-0005-0000-0000-00004B820000}"/>
    <cellStyle name="Notas 2 3 6 2 3 2" xfId="33414" xr:uid="{00000000-0005-0000-0000-00004C820000}"/>
    <cellStyle name="Notas 2 3 6 2 4" xfId="33415" xr:uid="{00000000-0005-0000-0000-00004D820000}"/>
    <cellStyle name="Notas 2 3 6 2 4 2" xfId="33416" xr:uid="{00000000-0005-0000-0000-00004E820000}"/>
    <cellStyle name="Notas 2 3 6 2 5" xfId="33417" xr:uid="{00000000-0005-0000-0000-00004F820000}"/>
    <cellStyle name="Notas 2 3 6 2 5 2" xfId="33418" xr:uid="{00000000-0005-0000-0000-000050820000}"/>
    <cellStyle name="Notas 2 3 6 2 6" xfId="33419" xr:uid="{00000000-0005-0000-0000-000051820000}"/>
    <cellStyle name="Notas 2 3 6 2 6 2" xfId="33420" xr:uid="{00000000-0005-0000-0000-000052820000}"/>
    <cellStyle name="Notas 2 3 6 2 7" xfId="33421" xr:uid="{00000000-0005-0000-0000-000053820000}"/>
    <cellStyle name="Notas 2 3 6 2 7 2" xfId="33422" xr:uid="{00000000-0005-0000-0000-000054820000}"/>
    <cellStyle name="Notas 2 3 6 2 8" xfId="33423" xr:uid="{00000000-0005-0000-0000-000055820000}"/>
    <cellStyle name="Notas 2 3 6 2 8 2" xfId="33424" xr:uid="{00000000-0005-0000-0000-000056820000}"/>
    <cellStyle name="Notas 2 3 6 2 9" xfId="33425" xr:uid="{00000000-0005-0000-0000-000057820000}"/>
    <cellStyle name="Notas 2 3 6 2 9 2" xfId="33426" xr:uid="{00000000-0005-0000-0000-000058820000}"/>
    <cellStyle name="Notas 2 3 6 3" xfId="33427" xr:uid="{00000000-0005-0000-0000-000059820000}"/>
    <cellStyle name="Notas 2 3 6 3 10" xfId="33428" xr:uid="{00000000-0005-0000-0000-00005A820000}"/>
    <cellStyle name="Notas 2 3 6 3 10 2" xfId="33429" xr:uid="{00000000-0005-0000-0000-00005B820000}"/>
    <cellStyle name="Notas 2 3 6 3 11" xfId="33430" xr:uid="{00000000-0005-0000-0000-00005C820000}"/>
    <cellStyle name="Notas 2 3 6 3 2" xfId="33431" xr:uid="{00000000-0005-0000-0000-00005D820000}"/>
    <cellStyle name="Notas 2 3 6 3 2 2" xfId="33432" xr:uid="{00000000-0005-0000-0000-00005E820000}"/>
    <cellStyle name="Notas 2 3 6 3 3" xfId="33433" xr:uid="{00000000-0005-0000-0000-00005F820000}"/>
    <cellStyle name="Notas 2 3 6 3 3 2" xfId="33434" xr:uid="{00000000-0005-0000-0000-000060820000}"/>
    <cellStyle name="Notas 2 3 6 3 4" xfId="33435" xr:uid="{00000000-0005-0000-0000-000061820000}"/>
    <cellStyle name="Notas 2 3 6 3 4 2" xfId="33436" xr:uid="{00000000-0005-0000-0000-000062820000}"/>
    <cellStyle name="Notas 2 3 6 3 5" xfId="33437" xr:uid="{00000000-0005-0000-0000-000063820000}"/>
    <cellStyle name="Notas 2 3 6 3 5 2" xfId="33438" xr:uid="{00000000-0005-0000-0000-000064820000}"/>
    <cellStyle name="Notas 2 3 6 3 6" xfId="33439" xr:uid="{00000000-0005-0000-0000-000065820000}"/>
    <cellStyle name="Notas 2 3 6 3 6 2" xfId="33440" xr:uid="{00000000-0005-0000-0000-000066820000}"/>
    <cellStyle name="Notas 2 3 6 3 7" xfId="33441" xr:uid="{00000000-0005-0000-0000-000067820000}"/>
    <cellStyle name="Notas 2 3 6 3 7 2" xfId="33442" xr:uid="{00000000-0005-0000-0000-000068820000}"/>
    <cellStyle name="Notas 2 3 6 3 8" xfId="33443" xr:uid="{00000000-0005-0000-0000-000069820000}"/>
    <cellStyle name="Notas 2 3 6 3 8 2" xfId="33444" xr:uid="{00000000-0005-0000-0000-00006A820000}"/>
    <cellStyle name="Notas 2 3 6 3 9" xfId="33445" xr:uid="{00000000-0005-0000-0000-00006B820000}"/>
    <cellStyle name="Notas 2 3 6 3 9 2" xfId="33446" xr:uid="{00000000-0005-0000-0000-00006C820000}"/>
    <cellStyle name="Notas 2 3 6 4" xfId="33447" xr:uid="{00000000-0005-0000-0000-00006D820000}"/>
    <cellStyle name="Notas 2 3 6 4 2" xfId="33448" xr:uid="{00000000-0005-0000-0000-00006E820000}"/>
    <cellStyle name="Notas 2 3 6 5" xfId="33449" xr:uid="{00000000-0005-0000-0000-00006F820000}"/>
    <cellStyle name="Notas 2 3 6 5 2" xfId="33450" xr:uid="{00000000-0005-0000-0000-000070820000}"/>
    <cellStyle name="Notas 2 3 6 6" xfId="33451" xr:uid="{00000000-0005-0000-0000-000071820000}"/>
    <cellStyle name="Notas 2 3 6 6 2" xfId="33452" xr:uid="{00000000-0005-0000-0000-000072820000}"/>
    <cellStyle name="Notas 2 3 6 7" xfId="33453" xr:uid="{00000000-0005-0000-0000-000073820000}"/>
    <cellStyle name="Notas 2 3 6 7 2" xfId="33454" xr:uid="{00000000-0005-0000-0000-000074820000}"/>
    <cellStyle name="Notas 2 3 6 8" xfId="33455" xr:uid="{00000000-0005-0000-0000-000075820000}"/>
    <cellStyle name="Notas 2 3 6 8 2" xfId="33456" xr:uid="{00000000-0005-0000-0000-000076820000}"/>
    <cellStyle name="Notas 2 3 6 9" xfId="33457" xr:uid="{00000000-0005-0000-0000-000077820000}"/>
    <cellStyle name="Notas 2 3 6 9 2" xfId="33458" xr:uid="{00000000-0005-0000-0000-000078820000}"/>
    <cellStyle name="Notas 2 3 7" xfId="33459" xr:uid="{00000000-0005-0000-0000-000079820000}"/>
    <cellStyle name="Notas 2 3 7 10" xfId="33460" xr:uid="{00000000-0005-0000-0000-00007A820000}"/>
    <cellStyle name="Notas 2 3 7 10 2" xfId="33461" xr:uid="{00000000-0005-0000-0000-00007B820000}"/>
    <cellStyle name="Notas 2 3 7 11" xfId="33462" xr:uid="{00000000-0005-0000-0000-00007C820000}"/>
    <cellStyle name="Notas 2 3 7 11 2" xfId="33463" xr:uid="{00000000-0005-0000-0000-00007D820000}"/>
    <cellStyle name="Notas 2 3 7 12" xfId="33464" xr:uid="{00000000-0005-0000-0000-00007E820000}"/>
    <cellStyle name="Notas 2 3 7 12 2" xfId="33465" xr:uid="{00000000-0005-0000-0000-00007F820000}"/>
    <cellStyle name="Notas 2 3 7 13" xfId="33466" xr:uid="{00000000-0005-0000-0000-000080820000}"/>
    <cellStyle name="Notas 2 3 7 2" xfId="33467" xr:uid="{00000000-0005-0000-0000-000081820000}"/>
    <cellStyle name="Notas 2 3 7 2 10" xfId="33468" xr:uid="{00000000-0005-0000-0000-000082820000}"/>
    <cellStyle name="Notas 2 3 7 2 10 2" xfId="33469" xr:uid="{00000000-0005-0000-0000-000083820000}"/>
    <cellStyle name="Notas 2 3 7 2 11" xfId="33470" xr:uid="{00000000-0005-0000-0000-000084820000}"/>
    <cellStyle name="Notas 2 3 7 2 2" xfId="33471" xr:uid="{00000000-0005-0000-0000-000085820000}"/>
    <cellStyle name="Notas 2 3 7 2 2 2" xfId="33472" xr:uid="{00000000-0005-0000-0000-000086820000}"/>
    <cellStyle name="Notas 2 3 7 2 3" xfId="33473" xr:uid="{00000000-0005-0000-0000-000087820000}"/>
    <cellStyle name="Notas 2 3 7 2 3 2" xfId="33474" xr:uid="{00000000-0005-0000-0000-000088820000}"/>
    <cellStyle name="Notas 2 3 7 2 4" xfId="33475" xr:uid="{00000000-0005-0000-0000-000089820000}"/>
    <cellStyle name="Notas 2 3 7 2 4 2" xfId="33476" xr:uid="{00000000-0005-0000-0000-00008A820000}"/>
    <cellStyle name="Notas 2 3 7 2 5" xfId="33477" xr:uid="{00000000-0005-0000-0000-00008B820000}"/>
    <cellStyle name="Notas 2 3 7 2 5 2" xfId="33478" xr:uid="{00000000-0005-0000-0000-00008C820000}"/>
    <cellStyle name="Notas 2 3 7 2 6" xfId="33479" xr:uid="{00000000-0005-0000-0000-00008D820000}"/>
    <cellStyle name="Notas 2 3 7 2 6 2" xfId="33480" xr:uid="{00000000-0005-0000-0000-00008E820000}"/>
    <cellStyle name="Notas 2 3 7 2 7" xfId="33481" xr:uid="{00000000-0005-0000-0000-00008F820000}"/>
    <cellStyle name="Notas 2 3 7 2 7 2" xfId="33482" xr:uid="{00000000-0005-0000-0000-000090820000}"/>
    <cellStyle name="Notas 2 3 7 2 8" xfId="33483" xr:uid="{00000000-0005-0000-0000-000091820000}"/>
    <cellStyle name="Notas 2 3 7 2 8 2" xfId="33484" xr:uid="{00000000-0005-0000-0000-000092820000}"/>
    <cellStyle name="Notas 2 3 7 2 9" xfId="33485" xr:uid="{00000000-0005-0000-0000-000093820000}"/>
    <cellStyle name="Notas 2 3 7 2 9 2" xfId="33486" xr:uid="{00000000-0005-0000-0000-000094820000}"/>
    <cellStyle name="Notas 2 3 7 3" xfId="33487" xr:uid="{00000000-0005-0000-0000-000095820000}"/>
    <cellStyle name="Notas 2 3 7 3 10" xfId="33488" xr:uid="{00000000-0005-0000-0000-000096820000}"/>
    <cellStyle name="Notas 2 3 7 3 10 2" xfId="33489" xr:uid="{00000000-0005-0000-0000-000097820000}"/>
    <cellStyle name="Notas 2 3 7 3 11" xfId="33490" xr:uid="{00000000-0005-0000-0000-000098820000}"/>
    <cellStyle name="Notas 2 3 7 3 2" xfId="33491" xr:uid="{00000000-0005-0000-0000-000099820000}"/>
    <cellStyle name="Notas 2 3 7 3 2 2" xfId="33492" xr:uid="{00000000-0005-0000-0000-00009A820000}"/>
    <cellStyle name="Notas 2 3 7 3 3" xfId="33493" xr:uid="{00000000-0005-0000-0000-00009B820000}"/>
    <cellStyle name="Notas 2 3 7 3 3 2" xfId="33494" xr:uid="{00000000-0005-0000-0000-00009C820000}"/>
    <cellStyle name="Notas 2 3 7 3 4" xfId="33495" xr:uid="{00000000-0005-0000-0000-00009D820000}"/>
    <cellStyle name="Notas 2 3 7 3 4 2" xfId="33496" xr:uid="{00000000-0005-0000-0000-00009E820000}"/>
    <cellStyle name="Notas 2 3 7 3 5" xfId="33497" xr:uid="{00000000-0005-0000-0000-00009F820000}"/>
    <cellStyle name="Notas 2 3 7 3 5 2" xfId="33498" xr:uid="{00000000-0005-0000-0000-0000A0820000}"/>
    <cellStyle name="Notas 2 3 7 3 6" xfId="33499" xr:uid="{00000000-0005-0000-0000-0000A1820000}"/>
    <cellStyle name="Notas 2 3 7 3 6 2" xfId="33500" xr:uid="{00000000-0005-0000-0000-0000A2820000}"/>
    <cellStyle name="Notas 2 3 7 3 7" xfId="33501" xr:uid="{00000000-0005-0000-0000-0000A3820000}"/>
    <cellStyle name="Notas 2 3 7 3 7 2" xfId="33502" xr:uid="{00000000-0005-0000-0000-0000A4820000}"/>
    <cellStyle name="Notas 2 3 7 3 8" xfId="33503" xr:uid="{00000000-0005-0000-0000-0000A5820000}"/>
    <cellStyle name="Notas 2 3 7 3 8 2" xfId="33504" xr:uid="{00000000-0005-0000-0000-0000A6820000}"/>
    <cellStyle name="Notas 2 3 7 3 9" xfId="33505" xr:uid="{00000000-0005-0000-0000-0000A7820000}"/>
    <cellStyle name="Notas 2 3 7 3 9 2" xfId="33506" xr:uid="{00000000-0005-0000-0000-0000A8820000}"/>
    <cellStyle name="Notas 2 3 7 4" xfId="33507" xr:uid="{00000000-0005-0000-0000-0000A9820000}"/>
    <cellStyle name="Notas 2 3 7 4 2" xfId="33508" xr:uid="{00000000-0005-0000-0000-0000AA820000}"/>
    <cellStyle name="Notas 2 3 7 5" xfId="33509" xr:uid="{00000000-0005-0000-0000-0000AB820000}"/>
    <cellStyle name="Notas 2 3 7 5 2" xfId="33510" xr:uid="{00000000-0005-0000-0000-0000AC820000}"/>
    <cellStyle name="Notas 2 3 7 6" xfId="33511" xr:uid="{00000000-0005-0000-0000-0000AD820000}"/>
    <cellStyle name="Notas 2 3 7 6 2" xfId="33512" xr:uid="{00000000-0005-0000-0000-0000AE820000}"/>
    <cellStyle name="Notas 2 3 7 7" xfId="33513" xr:uid="{00000000-0005-0000-0000-0000AF820000}"/>
    <cellStyle name="Notas 2 3 7 7 2" xfId="33514" xr:uid="{00000000-0005-0000-0000-0000B0820000}"/>
    <cellStyle name="Notas 2 3 7 8" xfId="33515" xr:uid="{00000000-0005-0000-0000-0000B1820000}"/>
    <cellStyle name="Notas 2 3 7 8 2" xfId="33516" xr:uid="{00000000-0005-0000-0000-0000B2820000}"/>
    <cellStyle name="Notas 2 3 7 9" xfId="33517" xr:uid="{00000000-0005-0000-0000-0000B3820000}"/>
    <cellStyle name="Notas 2 3 7 9 2" xfId="33518" xr:uid="{00000000-0005-0000-0000-0000B4820000}"/>
    <cellStyle name="Notas 2 3 8" xfId="33519" xr:uid="{00000000-0005-0000-0000-0000B5820000}"/>
    <cellStyle name="Notas 2 3 8 2" xfId="33520" xr:uid="{00000000-0005-0000-0000-0000B6820000}"/>
    <cellStyle name="Notas 2 3 9" xfId="33521" xr:uid="{00000000-0005-0000-0000-0000B7820000}"/>
    <cellStyle name="Notas 2 3 9 2" xfId="33522" xr:uid="{00000000-0005-0000-0000-0000B8820000}"/>
    <cellStyle name="Notas 2 4" xfId="33523" xr:uid="{00000000-0005-0000-0000-0000B9820000}"/>
    <cellStyle name="Notas 2 4 10" xfId="33524" xr:uid="{00000000-0005-0000-0000-0000BA820000}"/>
    <cellStyle name="Notas 2 4 10 2" xfId="33525" xr:uid="{00000000-0005-0000-0000-0000BB820000}"/>
    <cellStyle name="Notas 2 4 11" xfId="33526" xr:uid="{00000000-0005-0000-0000-0000BC820000}"/>
    <cellStyle name="Notas 2 4 11 2" xfId="33527" xr:uid="{00000000-0005-0000-0000-0000BD820000}"/>
    <cellStyle name="Notas 2 4 12" xfId="33528" xr:uid="{00000000-0005-0000-0000-0000BE820000}"/>
    <cellStyle name="Notas 2 4 12 2" xfId="33529" xr:uid="{00000000-0005-0000-0000-0000BF820000}"/>
    <cellStyle name="Notas 2 4 13" xfId="33530" xr:uid="{00000000-0005-0000-0000-0000C0820000}"/>
    <cellStyle name="Notas 2 4 13 2" xfId="33531" xr:uid="{00000000-0005-0000-0000-0000C1820000}"/>
    <cellStyle name="Notas 2 4 14" xfId="33532" xr:uid="{00000000-0005-0000-0000-0000C2820000}"/>
    <cellStyle name="Notas 2 4 14 2" xfId="33533" xr:uid="{00000000-0005-0000-0000-0000C3820000}"/>
    <cellStyle name="Notas 2 4 15" xfId="33534" xr:uid="{00000000-0005-0000-0000-0000C4820000}"/>
    <cellStyle name="Notas 2 4 2" xfId="33535" xr:uid="{00000000-0005-0000-0000-0000C5820000}"/>
    <cellStyle name="Notas 2 4 2 10" xfId="33536" xr:uid="{00000000-0005-0000-0000-0000C6820000}"/>
    <cellStyle name="Notas 2 4 2 10 2" xfId="33537" xr:uid="{00000000-0005-0000-0000-0000C7820000}"/>
    <cellStyle name="Notas 2 4 2 11" xfId="33538" xr:uid="{00000000-0005-0000-0000-0000C8820000}"/>
    <cellStyle name="Notas 2 4 2 11 2" xfId="33539" xr:uid="{00000000-0005-0000-0000-0000C9820000}"/>
    <cellStyle name="Notas 2 4 2 12" xfId="33540" xr:uid="{00000000-0005-0000-0000-0000CA820000}"/>
    <cellStyle name="Notas 2 4 2 12 2" xfId="33541" xr:uid="{00000000-0005-0000-0000-0000CB820000}"/>
    <cellStyle name="Notas 2 4 2 13" xfId="33542" xr:uid="{00000000-0005-0000-0000-0000CC820000}"/>
    <cellStyle name="Notas 2 4 2 2" xfId="33543" xr:uid="{00000000-0005-0000-0000-0000CD820000}"/>
    <cellStyle name="Notas 2 4 2 2 10" xfId="33544" xr:uid="{00000000-0005-0000-0000-0000CE820000}"/>
    <cellStyle name="Notas 2 4 2 2 10 2" xfId="33545" xr:uid="{00000000-0005-0000-0000-0000CF820000}"/>
    <cellStyle name="Notas 2 4 2 2 11" xfId="33546" xr:uid="{00000000-0005-0000-0000-0000D0820000}"/>
    <cellStyle name="Notas 2 4 2 2 2" xfId="33547" xr:uid="{00000000-0005-0000-0000-0000D1820000}"/>
    <cellStyle name="Notas 2 4 2 2 2 2" xfId="33548" xr:uid="{00000000-0005-0000-0000-0000D2820000}"/>
    <cellStyle name="Notas 2 4 2 2 3" xfId="33549" xr:uid="{00000000-0005-0000-0000-0000D3820000}"/>
    <cellStyle name="Notas 2 4 2 2 3 2" xfId="33550" xr:uid="{00000000-0005-0000-0000-0000D4820000}"/>
    <cellStyle name="Notas 2 4 2 2 4" xfId="33551" xr:uid="{00000000-0005-0000-0000-0000D5820000}"/>
    <cellStyle name="Notas 2 4 2 2 4 2" xfId="33552" xr:uid="{00000000-0005-0000-0000-0000D6820000}"/>
    <cellStyle name="Notas 2 4 2 2 5" xfId="33553" xr:uid="{00000000-0005-0000-0000-0000D7820000}"/>
    <cellStyle name="Notas 2 4 2 2 5 2" xfId="33554" xr:uid="{00000000-0005-0000-0000-0000D8820000}"/>
    <cellStyle name="Notas 2 4 2 2 6" xfId="33555" xr:uid="{00000000-0005-0000-0000-0000D9820000}"/>
    <cellStyle name="Notas 2 4 2 2 6 2" xfId="33556" xr:uid="{00000000-0005-0000-0000-0000DA820000}"/>
    <cellStyle name="Notas 2 4 2 2 7" xfId="33557" xr:uid="{00000000-0005-0000-0000-0000DB820000}"/>
    <cellStyle name="Notas 2 4 2 2 7 2" xfId="33558" xr:uid="{00000000-0005-0000-0000-0000DC820000}"/>
    <cellStyle name="Notas 2 4 2 2 8" xfId="33559" xr:uid="{00000000-0005-0000-0000-0000DD820000}"/>
    <cellStyle name="Notas 2 4 2 2 8 2" xfId="33560" xr:uid="{00000000-0005-0000-0000-0000DE820000}"/>
    <cellStyle name="Notas 2 4 2 2 9" xfId="33561" xr:uid="{00000000-0005-0000-0000-0000DF820000}"/>
    <cellStyle name="Notas 2 4 2 2 9 2" xfId="33562" xr:uid="{00000000-0005-0000-0000-0000E0820000}"/>
    <cellStyle name="Notas 2 4 2 3" xfId="33563" xr:uid="{00000000-0005-0000-0000-0000E1820000}"/>
    <cellStyle name="Notas 2 4 2 3 10" xfId="33564" xr:uid="{00000000-0005-0000-0000-0000E2820000}"/>
    <cellStyle name="Notas 2 4 2 3 10 2" xfId="33565" xr:uid="{00000000-0005-0000-0000-0000E3820000}"/>
    <cellStyle name="Notas 2 4 2 3 11" xfId="33566" xr:uid="{00000000-0005-0000-0000-0000E4820000}"/>
    <cellStyle name="Notas 2 4 2 3 2" xfId="33567" xr:uid="{00000000-0005-0000-0000-0000E5820000}"/>
    <cellStyle name="Notas 2 4 2 3 2 2" xfId="33568" xr:uid="{00000000-0005-0000-0000-0000E6820000}"/>
    <cellStyle name="Notas 2 4 2 3 3" xfId="33569" xr:uid="{00000000-0005-0000-0000-0000E7820000}"/>
    <cellStyle name="Notas 2 4 2 3 3 2" xfId="33570" xr:uid="{00000000-0005-0000-0000-0000E8820000}"/>
    <cellStyle name="Notas 2 4 2 3 4" xfId="33571" xr:uid="{00000000-0005-0000-0000-0000E9820000}"/>
    <cellStyle name="Notas 2 4 2 3 4 2" xfId="33572" xr:uid="{00000000-0005-0000-0000-0000EA820000}"/>
    <cellStyle name="Notas 2 4 2 3 5" xfId="33573" xr:uid="{00000000-0005-0000-0000-0000EB820000}"/>
    <cellStyle name="Notas 2 4 2 3 5 2" xfId="33574" xr:uid="{00000000-0005-0000-0000-0000EC820000}"/>
    <cellStyle name="Notas 2 4 2 3 6" xfId="33575" xr:uid="{00000000-0005-0000-0000-0000ED820000}"/>
    <cellStyle name="Notas 2 4 2 3 6 2" xfId="33576" xr:uid="{00000000-0005-0000-0000-0000EE820000}"/>
    <cellStyle name="Notas 2 4 2 3 7" xfId="33577" xr:uid="{00000000-0005-0000-0000-0000EF820000}"/>
    <cellStyle name="Notas 2 4 2 3 7 2" xfId="33578" xr:uid="{00000000-0005-0000-0000-0000F0820000}"/>
    <cellStyle name="Notas 2 4 2 3 8" xfId="33579" xr:uid="{00000000-0005-0000-0000-0000F1820000}"/>
    <cellStyle name="Notas 2 4 2 3 8 2" xfId="33580" xr:uid="{00000000-0005-0000-0000-0000F2820000}"/>
    <cellStyle name="Notas 2 4 2 3 9" xfId="33581" xr:uid="{00000000-0005-0000-0000-0000F3820000}"/>
    <cellStyle name="Notas 2 4 2 3 9 2" xfId="33582" xr:uid="{00000000-0005-0000-0000-0000F4820000}"/>
    <cellStyle name="Notas 2 4 2 4" xfId="33583" xr:uid="{00000000-0005-0000-0000-0000F5820000}"/>
    <cellStyle name="Notas 2 4 2 4 2" xfId="33584" xr:uid="{00000000-0005-0000-0000-0000F6820000}"/>
    <cellStyle name="Notas 2 4 2 5" xfId="33585" xr:uid="{00000000-0005-0000-0000-0000F7820000}"/>
    <cellStyle name="Notas 2 4 2 5 2" xfId="33586" xr:uid="{00000000-0005-0000-0000-0000F8820000}"/>
    <cellStyle name="Notas 2 4 2 6" xfId="33587" xr:uid="{00000000-0005-0000-0000-0000F9820000}"/>
    <cellStyle name="Notas 2 4 2 6 2" xfId="33588" xr:uid="{00000000-0005-0000-0000-0000FA820000}"/>
    <cellStyle name="Notas 2 4 2 7" xfId="33589" xr:uid="{00000000-0005-0000-0000-0000FB820000}"/>
    <cellStyle name="Notas 2 4 2 7 2" xfId="33590" xr:uid="{00000000-0005-0000-0000-0000FC820000}"/>
    <cellStyle name="Notas 2 4 2 8" xfId="33591" xr:uid="{00000000-0005-0000-0000-0000FD820000}"/>
    <cellStyle name="Notas 2 4 2 8 2" xfId="33592" xr:uid="{00000000-0005-0000-0000-0000FE820000}"/>
    <cellStyle name="Notas 2 4 2 9" xfId="33593" xr:uid="{00000000-0005-0000-0000-0000FF820000}"/>
    <cellStyle name="Notas 2 4 2 9 2" xfId="33594" xr:uid="{00000000-0005-0000-0000-000000830000}"/>
    <cellStyle name="Notas 2 4 3" xfId="33595" xr:uid="{00000000-0005-0000-0000-000001830000}"/>
    <cellStyle name="Notas 2 4 3 10" xfId="33596" xr:uid="{00000000-0005-0000-0000-000002830000}"/>
    <cellStyle name="Notas 2 4 3 10 2" xfId="33597" xr:uid="{00000000-0005-0000-0000-000003830000}"/>
    <cellStyle name="Notas 2 4 3 11" xfId="33598" xr:uid="{00000000-0005-0000-0000-000004830000}"/>
    <cellStyle name="Notas 2 4 3 11 2" xfId="33599" xr:uid="{00000000-0005-0000-0000-000005830000}"/>
    <cellStyle name="Notas 2 4 3 12" xfId="33600" xr:uid="{00000000-0005-0000-0000-000006830000}"/>
    <cellStyle name="Notas 2 4 3 12 2" xfId="33601" xr:uid="{00000000-0005-0000-0000-000007830000}"/>
    <cellStyle name="Notas 2 4 3 13" xfId="33602" xr:uid="{00000000-0005-0000-0000-000008830000}"/>
    <cellStyle name="Notas 2 4 3 2" xfId="33603" xr:uid="{00000000-0005-0000-0000-000009830000}"/>
    <cellStyle name="Notas 2 4 3 2 10" xfId="33604" xr:uid="{00000000-0005-0000-0000-00000A830000}"/>
    <cellStyle name="Notas 2 4 3 2 10 2" xfId="33605" xr:uid="{00000000-0005-0000-0000-00000B830000}"/>
    <cellStyle name="Notas 2 4 3 2 11" xfId="33606" xr:uid="{00000000-0005-0000-0000-00000C830000}"/>
    <cellStyle name="Notas 2 4 3 2 2" xfId="33607" xr:uid="{00000000-0005-0000-0000-00000D830000}"/>
    <cellStyle name="Notas 2 4 3 2 2 2" xfId="33608" xr:uid="{00000000-0005-0000-0000-00000E830000}"/>
    <cellStyle name="Notas 2 4 3 2 3" xfId="33609" xr:uid="{00000000-0005-0000-0000-00000F830000}"/>
    <cellStyle name="Notas 2 4 3 2 3 2" xfId="33610" xr:uid="{00000000-0005-0000-0000-000010830000}"/>
    <cellStyle name="Notas 2 4 3 2 4" xfId="33611" xr:uid="{00000000-0005-0000-0000-000011830000}"/>
    <cellStyle name="Notas 2 4 3 2 4 2" xfId="33612" xr:uid="{00000000-0005-0000-0000-000012830000}"/>
    <cellStyle name="Notas 2 4 3 2 5" xfId="33613" xr:uid="{00000000-0005-0000-0000-000013830000}"/>
    <cellStyle name="Notas 2 4 3 2 5 2" xfId="33614" xr:uid="{00000000-0005-0000-0000-000014830000}"/>
    <cellStyle name="Notas 2 4 3 2 6" xfId="33615" xr:uid="{00000000-0005-0000-0000-000015830000}"/>
    <cellStyle name="Notas 2 4 3 2 6 2" xfId="33616" xr:uid="{00000000-0005-0000-0000-000016830000}"/>
    <cellStyle name="Notas 2 4 3 2 7" xfId="33617" xr:uid="{00000000-0005-0000-0000-000017830000}"/>
    <cellStyle name="Notas 2 4 3 2 7 2" xfId="33618" xr:uid="{00000000-0005-0000-0000-000018830000}"/>
    <cellStyle name="Notas 2 4 3 2 8" xfId="33619" xr:uid="{00000000-0005-0000-0000-000019830000}"/>
    <cellStyle name="Notas 2 4 3 2 8 2" xfId="33620" xr:uid="{00000000-0005-0000-0000-00001A830000}"/>
    <cellStyle name="Notas 2 4 3 2 9" xfId="33621" xr:uid="{00000000-0005-0000-0000-00001B830000}"/>
    <cellStyle name="Notas 2 4 3 2 9 2" xfId="33622" xr:uid="{00000000-0005-0000-0000-00001C830000}"/>
    <cellStyle name="Notas 2 4 3 3" xfId="33623" xr:uid="{00000000-0005-0000-0000-00001D830000}"/>
    <cellStyle name="Notas 2 4 3 3 10" xfId="33624" xr:uid="{00000000-0005-0000-0000-00001E830000}"/>
    <cellStyle name="Notas 2 4 3 3 10 2" xfId="33625" xr:uid="{00000000-0005-0000-0000-00001F830000}"/>
    <cellStyle name="Notas 2 4 3 3 11" xfId="33626" xr:uid="{00000000-0005-0000-0000-000020830000}"/>
    <cellStyle name="Notas 2 4 3 3 2" xfId="33627" xr:uid="{00000000-0005-0000-0000-000021830000}"/>
    <cellStyle name="Notas 2 4 3 3 2 2" xfId="33628" xr:uid="{00000000-0005-0000-0000-000022830000}"/>
    <cellStyle name="Notas 2 4 3 3 3" xfId="33629" xr:uid="{00000000-0005-0000-0000-000023830000}"/>
    <cellStyle name="Notas 2 4 3 3 3 2" xfId="33630" xr:uid="{00000000-0005-0000-0000-000024830000}"/>
    <cellStyle name="Notas 2 4 3 3 4" xfId="33631" xr:uid="{00000000-0005-0000-0000-000025830000}"/>
    <cellStyle name="Notas 2 4 3 3 4 2" xfId="33632" xr:uid="{00000000-0005-0000-0000-000026830000}"/>
    <cellStyle name="Notas 2 4 3 3 5" xfId="33633" xr:uid="{00000000-0005-0000-0000-000027830000}"/>
    <cellStyle name="Notas 2 4 3 3 5 2" xfId="33634" xr:uid="{00000000-0005-0000-0000-000028830000}"/>
    <cellStyle name="Notas 2 4 3 3 6" xfId="33635" xr:uid="{00000000-0005-0000-0000-000029830000}"/>
    <cellStyle name="Notas 2 4 3 3 6 2" xfId="33636" xr:uid="{00000000-0005-0000-0000-00002A830000}"/>
    <cellStyle name="Notas 2 4 3 3 7" xfId="33637" xr:uid="{00000000-0005-0000-0000-00002B830000}"/>
    <cellStyle name="Notas 2 4 3 3 7 2" xfId="33638" xr:uid="{00000000-0005-0000-0000-00002C830000}"/>
    <cellStyle name="Notas 2 4 3 3 8" xfId="33639" xr:uid="{00000000-0005-0000-0000-00002D830000}"/>
    <cellStyle name="Notas 2 4 3 3 8 2" xfId="33640" xr:uid="{00000000-0005-0000-0000-00002E830000}"/>
    <cellStyle name="Notas 2 4 3 3 9" xfId="33641" xr:uid="{00000000-0005-0000-0000-00002F830000}"/>
    <cellStyle name="Notas 2 4 3 3 9 2" xfId="33642" xr:uid="{00000000-0005-0000-0000-000030830000}"/>
    <cellStyle name="Notas 2 4 3 4" xfId="33643" xr:uid="{00000000-0005-0000-0000-000031830000}"/>
    <cellStyle name="Notas 2 4 3 4 2" xfId="33644" xr:uid="{00000000-0005-0000-0000-000032830000}"/>
    <cellStyle name="Notas 2 4 3 5" xfId="33645" xr:uid="{00000000-0005-0000-0000-000033830000}"/>
    <cellStyle name="Notas 2 4 3 5 2" xfId="33646" xr:uid="{00000000-0005-0000-0000-000034830000}"/>
    <cellStyle name="Notas 2 4 3 6" xfId="33647" xr:uid="{00000000-0005-0000-0000-000035830000}"/>
    <cellStyle name="Notas 2 4 3 6 2" xfId="33648" xr:uid="{00000000-0005-0000-0000-000036830000}"/>
    <cellStyle name="Notas 2 4 3 7" xfId="33649" xr:uid="{00000000-0005-0000-0000-000037830000}"/>
    <cellStyle name="Notas 2 4 3 7 2" xfId="33650" xr:uid="{00000000-0005-0000-0000-000038830000}"/>
    <cellStyle name="Notas 2 4 3 8" xfId="33651" xr:uid="{00000000-0005-0000-0000-000039830000}"/>
    <cellStyle name="Notas 2 4 3 8 2" xfId="33652" xr:uid="{00000000-0005-0000-0000-00003A830000}"/>
    <cellStyle name="Notas 2 4 3 9" xfId="33653" xr:uid="{00000000-0005-0000-0000-00003B830000}"/>
    <cellStyle name="Notas 2 4 3 9 2" xfId="33654" xr:uid="{00000000-0005-0000-0000-00003C830000}"/>
    <cellStyle name="Notas 2 4 4" xfId="33655" xr:uid="{00000000-0005-0000-0000-00003D830000}"/>
    <cellStyle name="Notas 2 4 4 10" xfId="33656" xr:uid="{00000000-0005-0000-0000-00003E830000}"/>
    <cellStyle name="Notas 2 4 4 10 2" xfId="33657" xr:uid="{00000000-0005-0000-0000-00003F830000}"/>
    <cellStyle name="Notas 2 4 4 11" xfId="33658" xr:uid="{00000000-0005-0000-0000-000040830000}"/>
    <cellStyle name="Notas 2 4 4 2" xfId="33659" xr:uid="{00000000-0005-0000-0000-000041830000}"/>
    <cellStyle name="Notas 2 4 4 2 2" xfId="33660" xr:uid="{00000000-0005-0000-0000-000042830000}"/>
    <cellStyle name="Notas 2 4 4 3" xfId="33661" xr:uid="{00000000-0005-0000-0000-000043830000}"/>
    <cellStyle name="Notas 2 4 4 3 2" xfId="33662" xr:uid="{00000000-0005-0000-0000-000044830000}"/>
    <cellStyle name="Notas 2 4 4 4" xfId="33663" xr:uid="{00000000-0005-0000-0000-000045830000}"/>
    <cellStyle name="Notas 2 4 4 4 2" xfId="33664" xr:uid="{00000000-0005-0000-0000-000046830000}"/>
    <cellStyle name="Notas 2 4 4 5" xfId="33665" xr:uid="{00000000-0005-0000-0000-000047830000}"/>
    <cellStyle name="Notas 2 4 4 5 2" xfId="33666" xr:uid="{00000000-0005-0000-0000-000048830000}"/>
    <cellStyle name="Notas 2 4 4 6" xfId="33667" xr:uid="{00000000-0005-0000-0000-000049830000}"/>
    <cellStyle name="Notas 2 4 4 6 2" xfId="33668" xr:uid="{00000000-0005-0000-0000-00004A830000}"/>
    <cellStyle name="Notas 2 4 4 7" xfId="33669" xr:uid="{00000000-0005-0000-0000-00004B830000}"/>
    <cellStyle name="Notas 2 4 4 7 2" xfId="33670" xr:uid="{00000000-0005-0000-0000-00004C830000}"/>
    <cellStyle name="Notas 2 4 4 8" xfId="33671" xr:uid="{00000000-0005-0000-0000-00004D830000}"/>
    <cellStyle name="Notas 2 4 4 8 2" xfId="33672" xr:uid="{00000000-0005-0000-0000-00004E830000}"/>
    <cellStyle name="Notas 2 4 4 9" xfId="33673" xr:uid="{00000000-0005-0000-0000-00004F830000}"/>
    <cellStyle name="Notas 2 4 4 9 2" xfId="33674" xr:uid="{00000000-0005-0000-0000-000050830000}"/>
    <cellStyle name="Notas 2 4 5" xfId="33675" xr:uid="{00000000-0005-0000-0000-000051830000}"/>
    <cellStyle name="Notas 2 4 5 10" xfId="33676" xr:uid="{00000000-0005-0000-0000-000052830000}"/>
    <cellStyle name="Notas 2 4 5 10 2" xfId="33677" xr:uid="{00000000-0005-0000-0000-000053830000}"/>
    <cellStyle name="Notas 2 4 5 11" xfId="33678" xr:uid="{00000000-0005-0000-0000-000054830000}"/>
    <cellStyle name="Notas 2 4 5 2" xfId="33679" xr:uid="{00000000-0005-0000-0000-000055830000}"/>
    <cellStyle name="Notas 2 4 5 2 2" xfId="33680" xr:uid="{00000000-0005-0000-0000-000056830000}"/>
    <cellStyle name="Notas 2 4 5 3" xfId="33681" xr:uid="{00000000-0005-0000-0000-000057830000}"/>
    <cellStyle name="Notas 2 4 5 3 2" xfId="33682" xr:uid="{00000000-0005-0000-0000-000058830000}"/>
    <cellStyle name="Notas 2 4 5 4" xfId="33683" xr:uid="{00000000-0005-0000-0000-000059830000}"/>
    <cellStyle name="Notas 2 4 5 4 2" xfId="33684" xr:uid="{00000000-0005-0000-0000-00005A830000}"/>
    <cellStyle name="Notas 2 4 5 5" xfId="33685" xr:uid="{00000000-0005-0000-0000-00005B830000}"/>
    <cellStyle name="Notas 2 4 5 5 2" xfId="33686" xr:uid="{00000000-0005-0000-0000-00005C830000}"/>
    <cellStyle name="Notas 2 4 5 6" xfId="33687" xr:uid="{00000000-0005-0000-0000-00005D830000}"/>
    <cellStyle name="Notas 2 4 5 6 2" xfId="33688" xr:uid="{00000000-0005-0000-0000-00005E830000}"/>
    <cellStyle name="Notas 2 4 5 7" xfId="33689" xr:uid="{00000000-0005-0000-0000-00005F830000}"/>
    <cellStyle name="Notas 2 4 5 7 2" xfId="33690" xr:uid="{00000000-0005-0000-0000-000060830000}"/>
    <cellStyle name="Notas 2 4 5 8" xfId="33691" xr:uid="{00000000-0005-0000-0000-000061830000}"/>
    <cellStyle name="Notas 2 4 5 8 2" xfId="33692" xr:uid="{00000000-0005-0000-0000-000062830000}"/>
    <cellStyle name="Notas 2 4 5 9" xfId="33693" xr:uid="{00000000-0005-0000-0000-000063830000}"/>
    <cellStyle name="Notas 2 4 5 9 2" xfId="33694" xr:uid="{00000000-0005-0000-0000-000064830000}"/>
    <cellStyle name="Notas 2 4 6" xfId="33695" xr:uid="{00000000-0005-0000-0000-000065830000}"/>
    <cellStyle name="Notas 2 4 6 2" xfId="33696" xr:uid="{00000000-0005-0000-0000-000066830000}"/>
    <cellStyle name="Notas 2 4 7" xfId="33697" xr:uid="{00000000-0005-0000-0000-000067830000}"/>
    <cellStyle name="Notas 2 4 7 2" xfId="33698" xr:uid="{00000000-0005-0000-0000-000068830000}"/>
    <cellStyle name="Notas 2 4 8" xfId="33699" xr:uid="{00000000-0005-0000-0000-000069830000}"/>
    <cellStyle name="Notas 2 4 8 2" xfId="33700" xr:uid="{00000000-0005-0000-0000-00006A830000}"/>
    <cellStyle name="Notas 2 4 9" xfId="33701" xr:uid="{00000000-0005-0000-0000-00006B830000}"/>
    <cellStyle name="Notas 2 4 9 2" xfId="33702" xr:uid="{00000000-0005-0000-0000-00006C830000}"/>
    <cellStyle name="Notas 2 5" xfId="33703" xr:uid="{00000000-0005-0000-0000-00006D830000}"/>
    <cellStyle name="Notas 2 5 10" xfId="33704" xr:uid="{00000000-0005-0000-0000-00006E830000}"/>
    <cellStyle name="Notas 2 5 10 2" xfId="33705" xr:uid="{00000000-0005-0000-0000-00006F830000}"/>
    <cellStyle name="Notas 2 5 11" xfId="33706" xr:uid="{00000000-0005-0000-0000-000070830000}"/>
    <cellStyle name="Notas 2 5 11 2" xfId="33707" xr:uid="{00000000-0005-0000-0000-000071830000}"/>
    <cellStyle name="Notas 2 5 12" xfId="33708" xr:uid="{00000000-0005-0000-0000-000072830000}"/>
    <cellStyle name="Notas 2 5 12 2" xfId="33709" xr:uid="{00000000-0005-0000-0000-000073830000}"/>
    <cellStyle name="Notas 2 5 13" xfId="33710" xr:uid="{00000000-0005-0000-0000-000074830000}"/>
    <cellStyle name="Notas 2 5 13 2" xfId="33711" xr:uid="{00000000-0005-0000-0000-000075830000}"/>
    <cellStyle name="Notas 2 5 14" xfId="33712" xr:uid="{00000000-0005-0000-0000-000076830000}"/>
    <cellStyle name="Notas 2 5 14 2" xfId="33713" xr:uid="{00000000-0005-0000-0000-000077830000}"/>
    <cellStyle name="Notas 2 5 15" xfId="33714" xr:uid="{00000000-0005-0000-0000-000078830000}"/>
    <cellStyle name="Notas 2 5 2" xfId="33715" xr:uid="{00000000-0005-0000-0000-000079830000}"/>
    <cellStyle name="Notas 2 5 2 10" xfId="33716" xr:uid="{00000000-0005-0000-0000-00007A830000}"/>
    <cellStyle name="Notas 2 5 2 10 2" xfId="33717" xr:uid="{00000000-0005-0000-0000-00007B830000}"/>
    <cellStyle name="Notas 2 5 2 11" xfId="33718" xr:uid="{00000000-0005-0000-0000-00007C830000}"/>
    <cellStyle name="Notas 2 5 2 11 2" xfId="33719" xr:uid="{00000000-0005-0000-0000-00007D830000}"/>
    <cellStyle name="Notas 2 5 2 12" xfId="33720" xr:uid="{00000000-0005-0000-0000-00007E830000}"/>
    <cellStyle name="Notas 2 5 2 12 2" xfId="33721" xr:uid="{00000000-0005-0000-0000-00007F830000}"/>
    <cellStyle name="Notas 2 5 2 13" xfId="33722" xr:uid="{00000000-0005-0000-0000-000080830000}"/>
    <cellStyle name="Notas 2 5 2 2" xfId="33723" xr:uid="{00000000-0005-0000-0000-000081830000}"/>
    <cellStyle name="Notas 2 5 2 2 10" xfId="33724" xr:uid="{00000000-0005-0000-0000-000082830000}"/>
    <cellStyle name="Notas 2 5 2 2 10 2" xfId="33725" xr:uid="{00000000-0005-0000-0000-000083830000}"/>
    <cellStyle name="Notas 2 5 2 2 11" xfId="33726" xr:uid="{00000000-0005-0000-0000-000084830000}"/>
    <cellStyle name="Notas 2 5 2 2 2" xfId="33727" xr:uid="{00000000-0005-0000-0000-000085830000}"/>
    <cellStyle name="Notas 2 5 2 2 2 2" xfId="33728" xr:uid="{00000000-0005-0000-0000-000086830000}"/>
    <cellStyle name="Notas 2 5 2 2 3" xfId="33729" xr:uid="{00000000-0005-0000-0000-000087830000}"/>
    <cellStyle name="Notas 2 5 2 2 3 2" xfId="33730" xr:uid="{00000000-0005-0000-0000-000088830000}"/>
    <cellStyle name="Notas 2 5 2 2 4" xfId="33731" xr:uid="{00000000-0005-0000-0000-000089830000}"/>
    <cellStyle name="Notas 2 5 2 2 4 2" xfId="33732" xr:uid="{00000000-0005-0000-0000-00008A830000}"/>
    <cellStyle name="Notas 2 5 2 2 5" xfId="33733" xr:uid="{00000000-0005-0000-0000-00008B830000}"/>
    <cellStyle name="Notas 2 5 2 2 5 2" xfId="33734" xr:uid="{00000000-0005-0000-0000-00008C830000}"/>
    <cellStyle name="Notas 2 5 2 2 6" xfId="33735" xr:uid="{00000000-0005-0000-0000-00008D830000}"/>
    <cellStyle name="Notas 2 5 2 2 6 2" xfId="33736" xr:uid="{00000000-0005-0000-0000-00008E830000}"/>
    <cellStyle name="Notas 2 5 2 2 7" xfId="33737" xr:uid="{00000000-0005-0000-0000-00008F830000}"/>
    <cellStyle name="Notas 2 5 2 2 7 2" xfId="33738" xr:uid="{00000000-0005-0000-0000-000090830000}"/>
    <cellStyle name="Notas 2 5 2 2 8" xfId="33739" xr:uid="{00000000-0005-0000-0000-000091830000}"/>
    <cellStyle name="Notas 2 5 2 2 8 2" xfId="33740" xr:uid="{00000000-0005-0000-0000-000092830000}"/>
    <cellStyle name="Notas 2 5 2 2 9" xfId="33741" xr:uid="{00000000-0005-0000-0000-000093830000}"/>
    <cellStyle name="Notas 2 5 2 2 9 2" xfId="33742" xr:uid="{00000000-0005-0000-0000-000094830000}"/>
    <cellStyle name="Notas 2 5 2 3" xfId="33743" xr:uid="{00000000-0005-0000-0000-000095830000}"/>
    <cellStyle name="Notas 2 5 2 3 10" xfId="33744" xr:uid="{00000000-0005-0000-0000-000096830000}"/>
    <cellStyle name="Notas 2 5 2 3 10 2" xfId="33745" xr:uid="{00000000-0005-0000-0000-000097830000}"/>
    <cellStyle name="Notas 2 5 2 3 11" xfId="33746" xr:uid="{00000000-0005-0000-0000-000098830000}"/>
    <cellStyle name="Notas 2 5 2 3 2" xfId="33747" xr:uid="{00000000-0005-0000-0000-000099830000}"/>
    <cellStyle name="Notas 2 5 2 3 2 2" xfId="33748" xr:uid="{00000000-0005-0000-0000-00009A830000}"/>
    <cellStyle name="Notas 2 5 2 3 3" xfId="33749" xr:uid="{00000000-0005-0000-0000-00009B830000}"/>
    <cellStyle name="Notas 2 5 2 3 3 2" xfId="33750" xr:uid="{00000000-0005-0000-0000-00009C830000}"/>
    <cellStyle name="Notas 2 5 2 3 4" xfId="33751" xr:uid="{00000000-0005-0000-0000-00009D830000}"/>
    <cellStyle name="Notas 2 5 2 3 4 2" xfId="33752" xr:uid="{00000000-0005-0000-0000-00009E830000}"/>
    <cellStyle name="Notas 2 5 2 3 5" xfId="33753" xr:uid="{00000000-0005-0000-0000-00009F830000}"/>
    <cellStyle name="Notas 2 5 2 3 5 2" xfId="33754" xr:uid="{00000000-0005-0000-0000-0000A0830000}"/>
    <cellStyle name="Notas 2 5 2 3 6" xfId="33755" xr:uid="{00000000-0005-0000-0000-0000A1830000}"/>
    <cellStyle name="Notas 2 5 2 3 6 2" xfId="33756" xr:uid="{00000000-0005-0000-0000-0000A2830000}"/>
    <cellStyle name="Notas 2 5 2 3 7" xfId="33757" xr:uid="{00000000-0005-0000-0000-0000A3830000}"/>
    <cellStyle name="Notas 2 5 2 3 7 2" xfId="33758" xr:uid="{00000000-0005-0000-0000-0000A4830000}"/>
    <cellStyle name="Notas 2 5 2 3 8" xfId="33759" xr:uid="{00000000-0005-0000-0000-0000A5830000}"/>
    <cellStyle name="Notas 2 5 2 3 8 2" xfId="33760" xr:uid="{00000000-0005-0000-0000-0000A6830000}"/>
    <cellStyle name="Notas 2 5 2 3 9" xfId="33761" xr:uid="{00000000-0005-0000-0000-0000A7830000}"/>
    <cellStyle name="Notas 2 5 2 3 9 2" xfId="33762" xr:uid="{00000000-0005-0000-0000-0000A8830000}"/>
    <cellStyle name="Notas 2 5 2 4" xfId="33763" xr:uid="{00000000-0005-0000-0000-0000A9830000}"/>
    <cellStyle name="Notas 2 5 2 4 2" xfId="33764" xr:uid="{00000000-0005-0000-0000-0000AA830000}"/>
    <cellStyle name="Notas 2 5 2 5" xfId="33765" xr:uid="{00000000-0005-0000-0000-0000AB830000}"/>
    <cellStyle name="Notas 2 5 2 5 2" xfId="33766" xr:uid="{00000000-0005-0000-0000-0000AC830000}"/>
    <cellStyle name="Notas 2 5 2 6" xfId="33767" xr:uid="{00000000-0005-0000-0000-0000AD830000}"/>
    <cellStyle name="Notas 2 5 2 6 2" xfId="33768" xr:uid="{00000000-0005-0000-0000-0000AE830000}"/>
    <cellStyle name="Notas 2 5 2 7" xfId="33769" xr:uid="{00000000-0005-0000-0000-0000AF830000}"/>
    <cellStyle name="Notas 2 5 2 7 2" xfId="33770" xr:uid="{00000000-0005-0000-0000-0000B0830000}"/>
    <cellStyle name="Notas 2 5 2 8" xfId="33771" xr:uid="{00000000-0005-0000-0000-0000B1830000}"/>
    <cellStyle name="Notas 2 5 2 8 2" xfId="33772" xr:uid="{00000000-0005-0000-0000-0000B2830000}"/>
    <cellStyle name="Notas 2 5 2 9" xfId="33773" xr:uid="{00000000-0005-0000-0000-0000B3830000}"/>
    <cellStyle name="Notas 2 5 2 9 2" xfId="33774" xr:uid="{00000000-0005-0000-0000-0000B4830000}"/>
    <cellStyle name="Notas 2 5 3" xfId="33775" xr:uid="{00000000-0005-0000-0000-0000B5830000}"/>
    <cellStyle name="Notas 2 5 3 10" xfId="33776" xr:uid="{00000000-0005-0000-0000-0000B6830000}"/>
    <cellStyle name="Notas 2 5 3 10 2" xfId="33777" xr:uid="{00000000-0005-0000-0000-0000B7830000}"/>
    <cellStyle name="Notas 2 5 3 11" xfId="33778" xr:uid="{00000000-0005-0000-0000-0000B8830000}"/>
    <cellStyle name="Notas 2 5 3 11 2" xfId="33779" xr:uid="{00000000-0005-0000-0000-0000B9830000}"/>
    <cellStyle name="Notas 2 5 3 12" xfId="33780" xr:uid="{00000000-0005-0000-0000-0000BA830000}"/>
    <cellStyle name="Notas 2 5 3 12 2" xfId="33781" xr:uid="{00000000-0005-0000-0000-0000BB830000}"/>
    <cellStyle name="Notas 2 5 3 13" xfId="33782" xr:uid="{00000000-0005-0000-0000-0000BC830000}"/>
    <cellStyle name="Notas 2 5 3 2" xfId="33783" xr:uid="{00000000-0005-0000-0000-0000BD830000}"/>
    <cellStyle name="Notas 2 5 3 2 10" xfId="33784" xr:uid="{00000000-0005-0000-0000-0000BE830000}"/>
    <cellStyle name="Notas 2 5 3 2 10 2" xfId="33785" xr:uid="{00000000-0005-0000-0000-0000BF830000}"/>
    <cellStyle name="Notas 2 5 3 2 11" xfId="33786" xr:uid="{00000000-0005-0000-0000-0000C0830000}"/>
    <cellStyle name="Notas 2 5 3 2 2" xfId="33787" xr:uid="{00000000-0005-0000-0000-0000C1830000}"/>
    <cellStyle name="Notas 2 5 3 2 2 2" xfId="33788" xr:uid="{00000000-0005-0000-0000-0000C2830000}"/>
    <cellStyle name="Notas 2 5 3 2 3" xfId="33789" xr:uid="{00000000-0005-0000-0000-0000C3830000}"/>
    <cellStyle name="Notas 2 5 3 2 3 2" xfId="33790" xr:uid="{00000000-0005-0000-0000-0000C4830000}"/>
    <cellStyle name="Notas 2 5 3 2 4" xfId="33791" xr:uid="{00000000-0005-0000-0000-0000C5830000}"/>
    <cellStyle name="Notas 2 5 3 2 4 2" xfId="33792" xr:uid="{00000000-0005-0000-0000-0000C6830000}"/>
    <cellStyle name="Notas 2 5 3 2 5" xfId="33793" xr:uid="{00000000-0005-0000-0000-0000C7830000}"/>
    <cellStyle name="Notas 2 5 3 2 5 2" xfId="33794" xr:uid="{00000000-0005-0000-0000-0000C8830000}"/>
    <cellStyle name="Notas 2 5 3 2 6" xfId="33795" xr:uid="{00000000-0005-0000-0000-0000C9830000}"/>
    <cellStyle name="Notas 2 5 3 2 6 2" xfId="33796" xr:uid="{00000000-0005-0000-0000-0000CA830000}"/>
    <cellStyle name="Notas 2 5 3 2 7" xfId="33797" xr:uid="{00000000-0005-0000-0000-0000CB830000}"/>
    <cellStyle name="Notas 2 5 3 2 7 2" xfId="33798" xr:uid="{00000000-0005-0000-0000-0000CC830000}"/>
    <cellStyle name="Notas 2 5 3 2 8" xfId="33799" xr:uid="{00000000-0005-0000-0000-0000CD830000}"/>
    <cellStyle name="Notas 2 5 3 2 8 2" xfId="33800" xr:uid="{00000000-0005-0000-0000-0000CE830000}"/>
    <cellStyle name="Notas 2 5 3 2 9" xfId="33801" xr:uid="{00000000-0005-0000-0000-0000CF830000}"/>
    <cellStyle name="Notas 2 5 3 2 9 2" xfId="33802" xr:uid="{00000000-0005-0000-0000-0000D0830000}"/>
    <cellStyle name="Notas 2 5 3 3" xfId="33803" xr:uid="{00000000-0005-0000-0000-0000D1830000}"/>
    <cellStyle name="Notas 2 5 3 3 10" xfId="33804" xr:uid="{00000000-0005-0000-0000-0000D2830000}"/>
    <cellStyle name="Notas 2 5 3 3 10 2" xfId="33805" xr:uid="{00000000-0005-0000-0000-0000D3830000}"/>
    <cellStyle name="Notas 2 5 3 3 11" xfId="33806" xr:uid="{00000000-0005-0000-0000-0000D4830000}"/>
    <cellStyle name="Notas 2 5 3 3 2" xfId="33807" xr:uid="{00000000-0005-0000-0000-0000D5830000}"/>
    <cellStyle name="Notas 2 5 3 3 2 2" xfId="33808" xr:uid="{00000000-0005-0000-0000-0000D6830000}"/>
    <cellStyle name="Notas 2 5 3 3 3" xfId="33809" xr:uid="{00000000-0005-0000-0000-0000D7830000}"/>
    <cellStyle name="Notas 2 5 3 3 3 2" xfId="33810" xr:uid="{00000000-0005-0000-0000-0000D8830000}"/>
    <cellStyle name="Notas 2 5 3 3 4" xfId="33811" xr:uid="{00000000-0005-0000-0000-0000D9830000}"/>
    <cellStyle name="Notas 2 5 3 3 4 2" xfId="33812" xr:uid="{00000000-0005-0000-0000-0000DA830000}"/>
    <cellStyle name="Notas 2 5 3 3 5" xfId="33813" xr:uid="{00000000-0005-0000-0000-0000DB830000}"/>
    <cellStyle name="Notas 2 5 3 3 5 2" xfId="33814" xr:uid="{00000000-0005-0000-0000-0000DC830000}"/>
    <cellStyle name="Notas 2 5 3 3 6" xfId="33815" xr:uid="{00000000-0005-0000-0000-0000DD830000}"/>
    <cellStyle name="Notas 2 5 3 3 6 2" xfId="33816" xr:uid="{00000000-0005-0000-0000-0000DE830000}"/>
    <cellStyle name="Notas 2 5 3 3 7" xfId="33817" xr:uid="{00000000-0005-0000-0000-0000DF830000}"/>
    <cellStyle name="Notas 2 5 3 3 7 2" xfId="33818" xr:uid="{00000000-0005-0000-0000-0000E0830000}"/>
    <cellStyle name="Notas 2 5 3 3 8" xfId="33819" xr:uid="{00000000-0005-0000-0000-0000E1830000}"/>
    <cellStyle name="Notas 2 5 3 3 8 2" xfId="33820" xr:uid="{00000000-0005-0000-0000-0000E2830000}"/>
    <cellStyle name="Notas 2 5 3 3 9" xfId="33821" xr:uid="{00000000-0005-0000-0000-0000E3830000}"/>
    <cellStyle name="Notas 2 5 3 3 9 2" xfId="33822" xr:uid="{00000000-0005-0000-0000-0000E4830000}"/>
    <cellStyle name="Notas 2 5 3 4" xfId="33823" xr:uid="{00000000-0005-0000-0000-0000E5830000}"/>
    <cellStyle name="Notas 2 5 3 4 2" xfId="33824" xr:uid="{00000000-0005-0000-0000-0000E6830000}"/>
    <cellStyle name="Notas 2 5 3 5" xfId="33825" xr:uid="{00000000-0005-0000-0000-0000E7830000}"/>
    <cellStyle name="Notas 2 5 3 5 2" xfId="33826" xr:uid="{00000000-0005-0000-0000-0000E8830000}"/>
    <cellStyle name="Notas 2 5 3 6" xfId="33827" xr:uid="{00000000-0005-0000-0000-0000E9830000}"/>
    <cellStyle name="Notas 2 5 3 6 2" xfId="33828" xr:uid="{00000000-0005-0000-0000-0000EA830000}"/>
    <cellStyle name="Notas 2 5 3 7" xfId="33829" xr:uid="{00000000-0005-0000-0000-0000EB830000}"/>
    <cellStyle name="Notas 2 5 3 7 2" xfId="33830" xr:uid="{00000000-0005-0000-0000-0000EC830000}"/>
    <cellStyle name="Notas 2 5 3 8" xfId="33831" xr:uid="{00000000-0005-0000-0000-0000ED830000}"/>
    <cellStyle name="Notas 2 5 3 8 2" xfId="33832" xr:uid="{00000000-0005-0000-0000-0000EE830000}"/>
    <cellStyle name="Notas 2 5 3 9" xfId="33833" xr:uid="{00000000-0005-0000-0000-0000EF830000}"/>
    <cellStyle name="Notas 2 5 3 9 2" xfId="33834" xr:uid="{00000000-0005-0000-0000-0000F0830000}"/>
    <cellStyle name="Notas 2 5 4" xfId="33835" xr:uid="{00000000-0005-0000-0000-0000F1830000}"/>
    <cellStyle name="Notas 2 5 4 10" xfId="33836" xr:uid="{00000000-0005-0000-0000-0000F2830000}"/>
    <cellStyle name="Notas 2 5 4 10 2" xfId="33837" xr:uid="{00000000-0005-0000-0000-0000F3830000}"/>
    <cellStyle name="Notas 2 5 4 11" xfId="33838" xr:uid="{00000000-0005-0000-0000-0000F4830000}"/>
    <cellStyle name="Notas 2 5 4 2" xfId="33839" xr:uid="{00000000-0005-0000-0000-0000F5830000}"/>
    <cellStyle name="Notas 2 5 4 2 2" xfId="33840" xr:uid="{00000000-0005-0000-0000-0000F6830000}"/>
    <cellStyle name="Notas 2 5 4 3" xfId="33841" xr:uid="{00000000-0005-0000-0000-0000F7830000}"/>
    <cellStyle name="Notas 2 5 4 3 2" xfId="33842" xr:uid="{00000000-0005-0000-0000-0000F8830000}"/>
    <cellStyle name="Notas 2 5 4 4" xfId="33843" xr:uid="{00000000-0005-0000-0000-0000F9830000}"/>
    <cellStyle name="Notas 2 5 4 4 2" xfId="33844" xr:uid="{00000000-0005-0000-0000-0000FA830000}"/>
    <cellStyle name="Notas 2 5 4 5" xfId="33845" xr:uid="{00000000-0005-0000-0000-0000FB830000}"/>
    <cellStyle name="Notas 2 5 4 5 2" xfId="33846" xr:uid="{00000000-0005-0000-0000-0000FC830000}"/>
    <cellStyle name="Notas 2 5 4 6" xfId="33847" xr:uid="{00000000-0005-0000-0000-0000FD830000}"/>
    <cellStyle name="Notas 2 5 4 6 2" xfId="33848" xr:uid="{00000000-0005-0000-0000-0000FE830000}"/>
    <cellStyle name="Notas 2 5 4 7" xfId="33849" xr:uid="{00000000-0005-0000-0000-0000FF830000}"/>
    <cellStyle name="Notas 2 5 4 7 2" xfId="33850" xr:uid="{00000000-0005-0000-0000-000000840000}"/>
    <cellStyle name="Notas 2 5 4 8" xfId="33851" xr:uid="{00000000-0005-0000-0000-000001840000}"/>
    <cellStyle name="Notas 2 5 4 8 2" xfId="33852" xr:uid="{00000000-0005-0000-0000-000002840000}"/>
    <cellStyle name="Notas 2 5 4 9" xfId="33853" xr:uid="{00000000-0005-0000-0000-000003840000}"/>
    <cellStyle name="Notas 2 5 4 9 2" xfId="33854" xr:uid="{00000000-0005-0000-0000-000004840000}"/>
    <cellStyle name="Notas 2 5 5" xfId="33855" xr:uid="{00000000-0005-0000-0000-000005840000}"/>
    <cellStyle name="Notas 2 5 5 10" xfId="33856" xr:uid="{00000000-0005-0000-0000-000006840000}"/>
    <cellStyle name="Notas 2 5 5 10 2" xfId="33857" xr:uid="{00000000-0005-0000-0000-000007840000}"/>
    <cellStyle name="Notas 2 5 5 11" xfId="33858" xr:uid="{00000000-0005-0000-0000-000008840000}"/>
    <cellStyle name="Notas 2 5 5 2" xfId="33859" xr:uid="{00000000-0005-0000-0000-000009840000}"/>
    <cellStyle name="Notas 2 5 5 2 2" xfId="33860" xr:uid="{00000000-0005-0000-0000-00000A840000}"/>
    <cellStyle name="Notas 2 5 5 3" xfId="33861" xr:uid="{00000000-0005-0000-0000-00000B840000}"/>
    <cellStyle name="Notas 2 5 5 3 2" xfId="33862" xr:uid="{00000000-0005-0000-0000-00000C840000}"/>
    <cellStyle name="Notas 2 5 5 4" xfId="33863" xr:uid="{00000000-0005-0000-0000-00000D840000}"/>
    <cellStyle name="Notas 2 5 5 4 2" xfId="33864" xr:uid="{00000000-0005-0000-0000-00000E840000}"/>
    <cellStyle name="Notas 2 5 5 5" xfId="33865" xr:uid="{00000000-0005-0000-0000-00000F840000}"/>
    <cellStyle name="Notas 2 5 5 5 2" xfId="33866" xr:uid="{00000000-0005-0000-0000-000010840000}"/>
    <cellStyle name="Notas 2 5 5 6" xfId="33867" xr:uid="{00000000-0005-0000-0000-000011840000}"/>
    <cellStyle name="Notas 2 5 5 6 2" xfId="33868" xr:uid="{00000000-0005-0000-0000-000012840000}"/>
    <cellStyle name="Notas 2 5 5 7" xfId="33869" xr:uid="{00000000-0005-0000-0000-000013840000}"/>
    <cellStyle name="Notas 2 5 5 7 2" xfId="33870" xr:uid="{00000000-0005-0000-0000-000014840000}"/>
    <cellStyle name="Notas 2 5 5 8" xfId="33871" xr:uid="{00000000-0005-0000-0000-000015840000}"/>
    <cellStyle name="Notas 2 5 5 8 2" xfId="33872" xr:uid="{00000000-0005-0000-0000-000016840000}"/>
    <cellStyle name="Notas 2 5 5 9" xfId="33873" xr:uid="{00000000-0005-0000-0000-000017840000}"/>
    <cellStyle name="Notas 2 5 5 9 2" xfId="33874" xr:uid="{00000000-0005-0000-0000-000018840000}"/>
    <cellStyle name="Notas 2 5 6" xfId="33875" xr:uid="{00000000-0005-0000-0000-000019840000}"/>
    <cellStyle name="Notas 2 5 6 2" xfId="33876" xr:uid="{00000000-0005-0000-0000-00001A840000}"/>
    <cellStyle name="Notas 2 5 7" xfId="33877" xr:uid="{00000000-0005-0000-0000-00001B840000}"/>
    <cellStyle name="Notas 2 5 7 2" xfId="33878" xr:uid="{00000000-0005-0000-0000-00001C840000}"/>
    <cellStyle name="Notas 2 5 8" xfId="33879" xr:uid="{00000000-0005-0000-0000-00001D840000}"/>
    <cellStyle name="Notas 2 5 8 2" xfId="33880" xr:uid="{00000000-0005-0000-0000-00001E840000}"/>
    <cellStyle name="Notas 2 5 9" xfId="33881" xr:uid="{00000000-0005-0000-0000-00001F840000}"/>
    <cellStyle name="Notas 2 5 9 2" xfId="33882" xr:uid="{00000000-0005-0000-0000-000020840000}"/>
    <cellStyle name="Notas 2 6" xfId="33883" xr:uid="{00000000-0005-0000-0000-000021840000}"/>
    <cellStyle name="Notas 2 6 10" xfId="33884" xr:uid="{00000000-0005-0000-0000-000022840000}"/>
    <cellStyle name="Notas 2 6 10 2" xfId="33885" xr:uid="{00000000-0005-0000-0000-000023840000}"/>
    <cellStyle name="Notas 2 6 11" xfId="33886" xr:uid="{00000000-0005-0000-0000-000024840000}"/>
    <cellStyle name="Notas 2 6 11 2" xfId="33887" xr:uid="{00000000-0005-0000-0000-000025840000}"/>
    <cellStyle name="Notas 2 6 12" xfId="33888" xr:uid="{00000000-0005-0000-0000-000026840000}"/>
    <cellStyle name="Notas 2 6 12 2" xfId="33889" xr:uid="{00000000-0005-0000-0000-000027840000}"/>
    <cellStyle name="Notas 2 6 13" xfId="33890" xr:uid="{00000000-0005-0000-0000-000028840000}"/>
    <cellStyle name="Notas 2 6 13 2" xfId="33891" xr:uid="{00000000-0005-0000-0000-000029840000}"/>
    <cellStyle name="Notas 2 6 14" xfId="33892" xr:uid="{00000000-0005-0000-0000-00002A840000}"/>
    <cellStyle name="Notas 2 6 14 2" xfId="33893" xr:uid="{00000000-0005-0000-0000-00002B840000}"/>
    <cellStyle name="Notas 2 6 15" xfId="33894" xr:uid="{00000000-0005-0000-0000-00002C840000}"/>
    <cellStyle name="Notas 2 6 2" xfId="33895" xr:uid="{00000000-0005-0000-0000-00002D840000}"/>
    <cellStyle name="Notas 2 6 2 10" xfId="33896" xr:uid="{00000000-0005-0000-0000-00002E840000}"/>
    <cellStyle name="Notas 2 6 2 10 2" xfId="33897" xr:uid="{00000000-0005-0000-0000-00002F840000}"/>
    <cellStyle name="Notas 2 6 2 11" xfId="33898" xr:uid="{00000000-0005-0000-0000-000030840000}"/>
    <cellStyle name="Notas 2 6 2 11 2" xfId="33899" xr:uid="{00000000-0005-0000-0000-000031840000}"/>
    <cellStyle name="Notas 2 6 2 12" xfId="33900" xr:uid="{00000000-0005-0000-0000-000032840000}"/>
    <cellStyle name="Notas 2 6 2 12 2" xfId="33901" xr:uid="{00000000-0005-0000-0000-000033840000}"/>
    <cellStyle name="Notas 2 6 2 13" xfId="33902" xr:uid="{00000000-0005-0000-0000-000034840000}"/>
    <cellStyle name="Notas 2 6 2 2" xfId="33903" xr:uid="{00000000-0005-0000-0000-000035840000}"/>
    <cellStyle name="Notas 2 6 2 2 10" xfId="33904" xr:uid="{00000000-0005-0000-0000-000036840000}"/>
    <cellStyle name="Notas 2 6 2 2 10 2" xfId="33905" xr:uid="{00000000-0005-0000-0000-000037840000}"/>
    <cellStyle name="Notas 2 6 2 2 11" xfId="33906" xr:uid="{00000000-0005-0000-0000-000038840000}"/>
    <cellStyle name="Notas 2 6 2 2 2" xfId="33907" xr:uid="{00000000-0005-0000-0000-000039840000}"/>
    <cellStyle name="Notas 2 6 2 2 2 2" xfId="33908" xr:uid="{00000000-0005-0000-0000-00003A840000}"/>
    <cellStyle name="Notas 2 6 2 2 3" xfId="33909" xr:uid="{00000000-0005-0000-0000-00003B840000}"/>
    <cellStyle name="Notas 2 6 2 2 3 2" xfId="33910" xr:uid="{00000000-0005-0000-0000-00003C840000}"/>
    <cellStyle name="Notas 2 6 2 2 4" xfId="33911" xr:uid="{00000000-0005-0000-0000-00003D840000}"/>
    <cellStyle name="Notas 2 6 2 2 4 2" xfId="33912" xr:uid="{00000000-0005-0000-0000-00003E840000}"/>
    <cellStyle name="Notas 2 6 2 2 5" xfId="33913" xr:uid="{00000000-0005-0000-0000-00003F840000}"/>
    <cellStyle name="Notas 2 6 2 2 5 2" xfId="33914" xr:uid="{00000000-0005-0000-0000-000040840000}"/>
    <cellStyle name="Notas 2 6 2 2 6" xfId="33915" xr:uid="{00000000-0005-0000-0000-000041840000}"/>
    <cellStyle name="Notas 2 6 2 2 6 2" xfId="33916" xr:uid="{00000000-0005-0000-0000-000042840000}"/>
    <cellStyle name="Notas 2 6 2 2 7" xfId="33917" xr:uid="{00000000-0005-0000-0000-000043840000}"/>
    <cellStyle name="Notas 2 6 2 2 7 2" xfId="33918" xr:uid="{00000000-0005-0000-0000-000044840000}"/>
    <cellStyle name="Notas 2 6 2 2 8" xfId="33919" xr:uid="{00000000-0005-0000-0000-000045840000}"/>
    <cellStyle name="Notas 2 6 2 2 8 2" xfId="33920" xr:uid="{00000000-0005-0000-0000-000046840000}"/>
    <cellStyle name="Notas 2 6 2 2 9" xfId="33921" xr:uid="{00000000-0005-0000-0000-000047840000}"/>
    <cellStyle name="Notas 2 6 2 2 9 2" xfId="33922" xr:uid="{00000000-0005-0000-0000-000048840000}"/>
    <cellStyle name="Notas 2 6 2 3" xfId="33923" xr:uid="{00000000-0005-0000-0000-000049840000}"/>
    <cellStyle name="Notas 2 6 2 3 10" xfId="33924" xr:uid="{00000000-0005-0000-0000-00004A840000}"/>
    <cellStyle name="Notas 2 6 2 3 10 2" xfId="33925" xr:uid="{00000000-0005-0000-0000-00004B840000}"/>
    <cellStyle name="Notas 2 6 2 3 11" xfId="33926" xr:uid="{00000000-0005-0000-0000-00004C840000}"/>
    <cellStyle name="Notas 2 6 2 3 2" xfId="33927" xr:uid="{00000000-0005-0000-0000-00004D840000}"/>
    <cellStyle name="Notas 2 6 2 3 2 2" xfId="33928" xr:uid="{00000000-0005-0000-0000-00004E840000}"/>
    <cellStyle name="Notas 2 6 2 3 3" xfId="33929" xr:uid="{00000000-0005-0000-0000-00004F840000}"/>
    <cellStyle name="Notas 2 6 2 3 3 2" xfId="33930" xr:uid="{00000000-0005-0000-0000-000050840000}"/>
    <cellStyle name="Notas 2 6 2 3 4" xfId="33931" xr:uid="{00000000-0005-0000-0000-000051840000}"/>
    <cellStyle name="Notas 2 6 2 3 4 2" xfId="33932" xr:uid="{00000000-0005-0000-0000-000052840000}"/>
    <cellStyle name="Notas 2 6 2 3 5" xfId="33933" xr:uid="{00000000-0005-0000-0000-000053840000}"/>
    <cellStyle name="Notas 2 6 2 3 5 2" xfId="33934" xr:uid="{00000000-0005-0000-0000-000054840000}"/>
    <cellStyle name="Notas 2 6 2 3 6" xfId="33935" xr:uid="{00000000-0005-0000-0000-000055840000}"/>
    <cellStyle name="Notas 2 6 2 3 6 2" xfId="33936" xr:uid="{00000000-0005-0000-0000-000056840000}"/>
    <cellStyle name="Notas 2 6 2 3 7" xfId="33937" xr:uid="{00000000-0005-0000-0000-000057840000}"/>
    <cellStyle name="Notas 2 6 2 3 7 2" xfId="33938" xr:uid="{00000000-0005-0000-0000-000058840000}"/>
    <cellStyle name="Notas 2 6 2 3 8" xfId="33939" xr:uid="{00000000-0005-0000-0000-000059840000}"/>
    <cellStyle name="Notas 2 6 2 3 8 2" xfId="33940" xr:uid="{00000000-0005-0000-0000-00005A840000}"/>
    <cellStyle name="Notas 2 6 2 3 9" xfId="33941" xr:uid="{00000000-0005-0000-0000-00005B840000}"/>
    <cellStyle name="Notas 2 6 2 3 9 2" xfId="33942" xr:uid="{00000000-0005-0000-0000-00005C840000}"/>
    <cellStyle name="Notas 2 6 2 4" xfId="33943" xr:uid="{00000000-0005-0000-0000-00005D840000}"/>
    <cellStyle name="Notas 2 6 2 4 2" xfId="33944" xr:uid="{00000000-0005-0000-0000-00005E840000}"/>
    <cellStyle name="Notas 2 6 2 5" xfId="33945" xr:uid="{00000000-0005-0000-0000-00005F840000}"/>
    <cellStyle name="Notas 2 6 2 5 2" xfId="33946" xr:uid="{00000000-0005-0000-0000-000060840000}"/>
    <cellStyle name="Notas 2 6 2 6" xfId="33947" xr:uid="{00000000-0005-0000-0000-000061840000}"/>
    <cellStyle name="Notas 2 6 2 6 2" xfId="33948" xr:uid="{00000000-0005-0000-0000-000062840000}"/>
    <cellStyle name="Notas 2 6 2 7" xfId="33949" xr:uid="{00000000-0005-0000-0000-000063840000}"/>
    <cellStyle name="Notas 2 6 2 7 2" xfId="33950" xr:uid="{00000000-0005-0000-0000-000064840000}"/>
    <cellStyle name="Notas 2 6 2 8" xfId="33951" xr:uid="{00000000-0005-0000-0000-000065840000}"/>
    <cellStyle name="Notas 2 6 2 8 2" xfId="33952" xr:uid="{00000000-0005-0000-0000-000066840000}"/>
    <cellStyle name="Notas 2 6 2 9" xfId="33953" xr:uid="{00000000-0005-0000-0000-000067840000}"/>
    <cellStyle name="Notas 2 6 2 9 2" xfId="33954" xr:uid="{00000000-0005-0000-0000-000068840000}"/>
    <cellStyle name="Notas 2 6 3" xfId="33955" xr:uid="{00000000-0005-0000-0000-000069840000}"/>
    <cellStyle name="Notas 2 6 3 10" xfId="33956" xr:uid="{00000000-0005-0000-0000-00006A840000}"/>
    <cellStyle name="Notas 2 6 3 10 2" xfId="33957" xr:uid="{00000000-0005-0000-0000-00006B840000}"/>
    <cellStyle name="Notas 2 6 3 11" xfId="33958" xr:uid="{00000000-0005-0000-0000-00006C840000}"/>
    <cellStyle name="Notas 2 6 3 11 2" xfId="33959" xr:uid="{00000000-0005-0000-0000-00006D840000}"/>
    <cellStyle name="Notas 2 6 3 12" xfId="33960" xr:uid="{00000000-0005-0000-0000-00006E840000}"/>
    <cellStyle name="Notas 2 6 3 12 2" xfId="33961" xr:uid="{00000000-0005-0000-0000-00006F840000}"/>
    <cellStyle name="Notas 2 6 3 13" xfId="33962" xr:uid="{00000000-0005-0000-0000-000070840000}"/>
    <cellStyle name="Notas 2 6 3 2" xfId="33963" xr:uid="{00000000-0005-0000-0000-000071840000}"/>
    <cellStyle name="Notas 2 6 3 2 10" xfId="33964" xr:uid="{00000000-0005-0000-0000-000072840000}"/>
    <cellStyle name="Notas 2 6 3 2 10 2" xfId="33965" xr:uid="{00000000-0005-0000-0000-000073840000}"/>
    <cellStyle name="Notas 2 6 3 2 11" xfId="33966" xr:uid="{00000000-0005-0000-0000-000074840000}"/>
    <cellStyle name="Notas 2 6 3 2 2" xfId="33967" xr:uid="{00000000-0005-0000-0000-000075840000}"/>
    <cellStyle name="Notas 2 6 3 2 2 2" xfId="33968" xr:uid="{00000000-0005-0000-0000-000076840000}"/>
    <cellStyle name="Notas 2 6 3 2 3" xfId="33969" xr:uid="{00000000-0005-0000-0000-000077840000}"/>
    <cellStyle name="Notas 2 6 3 2 3 2" xfId="33970" xr:uid="{00000000-0005-0000-0000-000078840000}"/>
    <cellStyle name="Notas 2 6 3 2 4" xfId="33971" xr:uid="{00000000-0005-0000-0000-000079840000}"/>
    <cellStyle name="Notas 2 6 3 2 4 2" xfId="33972" xr:uid="{00000000-0005-0000-0000-00007A840000}"/>
    <cellStyle name="Notas 2 6 3 2 5" xfId="33973" xr:uid="{00000000-0005-0000-0000-00007B840000}"/>
    <cellStyle name="Notas 2 6 3 2 5 2" xfId="33974" xr:uid="{00000000-0005-0000-0000-00007C840000}"/>
    <cellStyle name="Notas 2 6 3 2 6" xfId="33975" xr:uid="{00000000-0005-0000-0000-00007D840000}"/>
    <cellStyle name="Notas 2 6 3 2 6 2" xfId="33976" xr:uid="{00000000-0005-0000-0000-00007E840000}"/>
    <cellStyle name="Notas 2 6 3 2 7" xfId="33977" xr:uid="{00000000-0005-0000-0000-00007F840000}"/>
    <cellStyle name="Notas 2 6 3 2 7 2" xfId="33978" xr:uid="{00000000-0005-0000-0000-000080840000}"/>
    <cellStyle name="Notas 2 6 3 2 8" xfId="33979" xr:uid="{00000000-0005-0000-0000-000081840000}"/>
    <cellStyle name="Notas 2 6 3 2 8 2" xfId="33980" xr:uid="{00000000-0005-0000-0000-000082840000}"/>
    <cellStyle name="Notas 2 6 3 2 9" xfId="33981" xr:uid="{00000000-0005-0000-0000-000083840000}"/>
    <cellStyle name="Notas 2 6 3 2 9 2" xfId="33982" xr:uid="{00000000-0005-0000-0000-000084840000}"/>
    <cellStyle name="Notas 2 6 3 3" xfId="33983" xr:uid="{00000000-0005-0000-0000-000085840000}"/>
    <cellStyle name="Notas 2 6 3 3 10" xfId="33984" xr:uid="{00000000-0005-0000-0000-000086840000}"/>
    <cellStyle name="Notas 2 6 3 3 10 2" xfId="33985" xr:uid="{00000000-0005-0000-0000-000087840000}"/>
    <cellStyle name="Notas 2 6 3 3 11" xfId="33986" xr:uid="{00000000-0005-0000-0000-000088840000}"/>
    <cellStyle name="Notas 2 6 3 3 2" xfId="33987" xr:uid="{00000000-0005-0000-0000-000089840000}"/>
    <cellStyle name="Notas 2 6 3 3 2 2" xfId="33988" xr:uid="{00000000-0005-0000-0000-00008A840000}"/>
    <cellStyle name="Notas 2 6 3 3 3" xfId="33989" xr:uid="{00000000-0005-0000-0000-00008B840000}"/>
    <cellStyle name="Notas 2 6 3 3 3 2" xfId="33990" xr:uid="{00000000-0005-0000-0000-00008C840000}"/>
    <cellStyle name="Notas 2 6 3 3 4" xfId="33991" xr:uid="{00000000-0005-0000-0000-00008D840000}"/>
    <cellStyle name="Notas 2 6 3 3 4 2" xfId="33992" xr:uid="{00000000-0005-0000-0000-00008E840000}"/>
    <cellStyle name="Notas 2 6 3 3 5" xfId="33993" xr:uid="{00000000-0005-0000-0000-00008F840000}"/>
    <cellStyle name="Notas 2 6 3 3 5 2" xfId="33994" xr:uid="{00000000-0005-0000-0000-000090840000}"/>
    <cellStyle name="Notas 2 6 3 3 6" xfId="33995" xr:uid="{00000000-0005-0000-0000-000091840000}"/>
    <cellStyle name="Notas 2 6 3 3 6 2" xfId="33996" xr:uid="{00000000-0005-0000-0000-000092840000}"/>
    <cellStyle name="Notas 2 6 3 3 7" xfId="33997" xr:uid="{00000000-0005-0000-0000-000093840000}"/>
    <cellStyle name="Notas 2 6 3 3 7 2" xfId="33998" xr:uid="{00000000-0005-0000-0000-000094840000}"/>
    <cellStyle name="Notas 2 6 3 3 8" xfId="33999" xr:uid="{00000000-0005-0000-0000-000095840000}"/>
    <cellStyle name="Notas 2 6 3 3 8 2" xfId="34000" xr:uid="{00000000-0005-0000-0000-000096840000}"/>
    <cellStyle name="Notas 2 6 3 3 9" xfId="34001" xr:uid="{00000000-0005-0000-0000-000097840000}"/>
    <cellStyle name="Notas 2 6 3 3 9 2" xfId="34002" xr:uid="{00000000-0005-0000-0000-000098840000}"/>
    <cellStyle name="Notas 2 6 3 4" xfId="34003" xr:uid="{00000000-0005-0000-0000-000099840000}"/>
    <cellStyle name="Notas 2 6 3 4 2" xfId="34004" xr:uid="{00000000-0005-0000-0000-00009A840000}"/>
    <cellStyle name="Notas 2 6 3 5" xfId="34005" xr:uid="{00000000-0005-0000-0000-00009B840000}"/>
    <cellStyle name="Notas 2 6 3 5 2" xfId="34006" xr:uid="{00000000-0005-0000-0000-00009C840000}"/>
    <cellStyle name="Notas 2 6 3 6" xfId="34007" xr:uid="{00000000-0005-0000-0000-00009D840000}"/>
    <cellStyle name="Notas 2 6 3 6 2" xfId="34008" xr:uid="{00000000-0005-0000-0000-00009E840000}"/>
    <cellStyle name="Notas 2 6 3 7" xfId="34009" xr:uid="{00000000-0005-0000-0000-00009F840000}"/>
    <cellStyle name="Notas 2 6 3 7 2" xfId="34010" xr:uid="{00000000-0005-0000-0000-0000A0840000}"/>
    <cellStyle name="Notas 2 6 3 8" xfId="34011" xr:uid="{00000000-0005-0000-0000-0000A1840000}"/>
    <cellStyle name="Notas 2 6 3 8 2" xfId="34012" xr:uid="{00000000-0005-0000-0000-0000A2840000}"/>
    <cellStyle name="Notas 2 6 3 9" xfId="34013" xr:uid="{00000000-0005-0000-0000-0000A3840000}"/>
    <cellStyle name="Notas 2 6 3 9 2" xfId="34014" xr:uid="{00000000-0005-0000-0000-0000A4840000}"/>
    <cellStyle name="Notas 2 6 4" xfId="34015" xr:uid="{00000000-0005-0000-0000-0000A5840000}"/>
    <cellStyle name="Notas 2 6 4 10" xfId="34016" xr:uid="{00000000-0005-0000-0000-0000A6840000}"/>
    <cellStyle name="Notas 2 6 4 10 2" xfId="34017" xr:uid="{00000000-0005-0000-0000-0000A7840000}"/>
    <cellStyle name="Notas 2 6 4 11" xfId="34018" xr:uid="{00000000-0005-0000-0000-0000A8840000}"/>
    <cellStyle name="Notas 2 6 4 2" xfId="34019" xr:uid="{00000000-0005-0000-0000-0000A9840000}"/>
    <cellStyle name="Notas 2 6 4 2 2" xfId="34020" xr:uid="{00000000-0005-0000-0000-0000AA840000}"/>
    <cellStyle name="Notas 2 6 4 3" xfId="34021" xr:uid="{00000000-0005-0000-0000-0000AB840000}"/>
    <cellStyle name="Notas 2 6 4 3 2" xfId="34022" xr:uid="{00000000-0005-0000-0000-0000AC840000}"/>
    <cellStyle name="Notas 2 6 4 4" xfId="34023" xr:uid="{00000000-0005-0000-0000-0000AD840000}"/>
    <cellStyle name="Notas 2 6 4 4 2" xfId="34024" xr:uid="{00000000-0005-0000-0000-0000AE840000}"/>
    <cellStyle name="Notas 2 6 4 5" xfId="34025" xr:uid="{00000000-0005-0000-0000-0000AF840000}"/>
    <cellStyle name="Notas 2 6 4 5 2" xfId="34026" xr:uid="{00000000-0005-0000-0000-0000B0840000}"/>
    <cellStyle name="Notas 2 6 4 6" xfId="34027" xr:uid="{00000000-0005-0000-0000-0000B1840000}"/>
    <cellStyle name="Notas 2 6 4 6 2" xfId="34028" xr:uid="{00000000-0005-0000-0000-0000B2840000}"/>
    <cellStyle name="Notas 2 6 4 7" xfId="34029" xr:uid="{00000000-0005-0000-0000-0000B3840000}"/>
    <cellStyle name="Notas 2 6 4 7 2" xfId="34030" xr:uid="{00000000-0005-0000-0000-0000B4840000}"/>
    <cellStyle name="Notas 2 6 4 8" xfId="34031" xr:uid="{00000000-0005-0000-0000-0000B5840000}"/>
    <cellStyle name="Notas 2 6 4 8 2" xfId="34032" xr:uid="{00000000-0005-0000-0000-0000B6840000}"/>
    <cellStyle name="Notas 2 6 4 9" xfId="34033" xr:uid="{00000000-0005-0000-0000-0000B7840000}"/>
    <cellStyle name="Notas 2 6 4 9 2" xfId="34034" xr:uid="{00000000-0005-0000-0000-0000B8840000}"/>
    <cellStyle name="Notas 2 6 5" xfId="34035" xr:uid="{00000000-0005-0000-0000-0000B9840000}"/>
    <cellStyle name="Notas 2 6 5 10" xfId="34036" xr:uid="{00000000-0005-0000-0000-0000BA840000}"/>
    <cellStyle name="Notas 2 6 5 10 2" xfId="34037" xr:uid="{00000000-0005-0000-0000-0000BB840000}"/>
    <cellStyle name="Notas 2 6 5 11" xfId="34038" xr:uid="{00000000-0005-0000-0000-0000BC840000}"/>
    <cellStyle name="Notas 2 6 5 2" xfId="34039" xr:uid="{00000000-0005-0000-0000-0000BD840000}"/>
    <cellStyle name="Notas 2 6 5 2 2" xfId="34040" xr:uid="{00000000-0005-0000-0000-0000BE840000}"/>
    <cellStyle name="Notas 2 6 5 3" xfId="34041" xr:uid="{00000000-0005-0000-0000-0000BF840000}"/>
    <cellStyle name="Notas 2 6 5 3 2" xfId="34042" xr:uid="{00000000-0005-0000-0000-0000C0840000}"/>
    <cellStyle name="Notas 2 6 5 4" xfId="34043" xr:uid="{00000000-0005-0000-0000-0000C1840000}"/>
    <cellStyle name="Notas 2 6 5 4 2" xfId="34044" xr:uid="{00000000-0005-0000-0000-0000C2840000}"/>
    <cellStyle name="Notas 2 6 5 5" xfId="34045" xr:uid="{00000000-0005-0000-0000-0000C3840000}"/>
    <cellStyle name="Notas 2 6 5 5 2" xfId="34046" xr:uid="{00000000-0005-0000-0000-0000C4840000}"/>
    <cellStyle name="Notas 2 6 5 6" xfId="34047" xr:uid="{00000000-0005-0000-0000-0000C5840000}"/>
    <cellStyle name="Notas 2 6 5 6 2" xfId="34048" xr:uid="{00000000-0005-0000-0000-0000C6840000}"/>
    <cellStyle name="Notas 2 6 5 7" xfId="34049" xr:uid="{00000000-0005-0000-0000-0000C7840000}"/>
    <cellStyle name="Notas 2 6 5 7 2" xfId="34050" xr:uid="{00000000-0005-0000-0000-0000C8840000}"/>
    <cellStyle name="Notas 2 6 5 8" xfId="34051" xr:uid="{00000000-0005-0000-0000-0000C9840000}"/>
    <cellStyle name="Notas 2 6 5 8 2" xfId="34052" xr:uid="{00000000-0005-0000-0000-0000CA840000}"/>
    <cellStyle name="Notas 2 6 5 9" xfId="34053" xr:uid="{00000000-0005-0000-0000-0000CB840000}"/>
    <cellStyle name="Notas 2 6 5 9 2" xfId="34054" xr:uid="{00000000-0005-0000-0000-0000CC840000}"/>
    <cellStyle name="Notas 2 6 6" xfId="34055" xr:uid="{00000000-0005-0000-0000-0000CD840000}"/>
    <cellStyle name="Notas 2 6 6 2" xfId="34056" xr:uid="{00000000-0005-0000-0000-0000CE840000}"/>
    <cellStyle name="Notas 2 6 7" xfId="34057" xr:uid="{00000000-0005-0000-0000-0000CF840000}"/>
    <cellStyle name="Notas 2 6 7 2" xfId="34058" xr:uid="{00000000-0005-0000-0000-0000D0840000}"/>
    <cellStyle name="Notas 2 6 8" xfId="34059" xr:uid="{00000000-0005-0000-0000-0000D1840000}"/>
    <cellStyle name="Notas 2 6 8 2" xfId="34060" xr:uid="{00000000-0005-0000-0000-0000D2840000}"/>
    <cellStyle name="Notas 2 6 9" xfId="34061" xr:uid="{00000000-0005-0000-0000-0000D3840000}"/>
    <cellStyle name="Notas 2 6 9 2" xfId="34062" xr:uid="{00000000-0005-0000-0000-0000D4840000}"/>
    <cellStyle name="Notas 2 7" xfId="34063" xr:uid="{00000000-0005-0000-0000-0000D5840000}"/>
    <cellStyle name="Notas 2 7 10" xfId="34064" xr:uid="{00000000-0005-0000-0000-0000D6840000}"/>
    <cellStyle name="Notas 2 7 10 2" xfId="34065" xr:uid="{00000000-0005-0000-0000-0000D7840000}"/>
    <cellStyle name="Notas 2 7 11" xfId="34066" xr:uid="{00000000-0005-0000-0000-0000D8840000}"/>
    <cellStyle name="Notas 2 7 11 2" xfId="34067" xr:uid="{00000000-0005-0000-0000-0000D9840000}"/>
    <cellStyle name="Notas 2 7 12" xfId="34068" xr:uid="{00000000-0005-0000-0000-0000DA840000}"/>
    <cellStyle name="Notas 2 7 12 2" xfId="34069" xr:uid="{00000000-0005-0000-0000-0000DB840000}"/>
    <cellStyle name="Notas 2 7 13" xfId="34070" xr:uid="{00000000-0005-0000-0000-0000DC840000}"/>
    <cellStyle name="Notas 2 7 13 2" xfId="34071" xr:uid="{00000000-0005-0000-0000-0000DD840000}"/>
    <cellStyle name="Notas 2 7 14" xfId="34072" xr:uid="{00000000-0005-0000-0000-0000DE840000}"/>
    <cellStyle name="Notas 2 7 14 2" xfId="34073" xr:uid="{00000000-0005-0000-0000-0000DF840000}"/>
    <cellStyle name="Notas 2 7 15" xfId="34074" xr:uid="{00000000-0005-0000-0000-0000E0840000}"/>
    <cellStyle name="Notas 2 7 2" xfId="34075" xr:uid="{00000000-0005-0000-0000-0000E1840000}"/>
    <cellStyle name="Notas 2 7 2 10" xfId="34076" xr:uid="{00000000-0005-0000-0000-0000E2840000}"/>
    <cellStyle name="Notas 2 7 2 10 2" xfId="34077" xr:uid="{00000000-0005-0000-0000-0000E3840000}"/>
    <cellStyle name="Notas 2 7 2 11" xfId="34078" xr:uid="{00000000-0005-0000-0000-0000E4840000}"/>
    <cellStyle name="Notas 2 7 2 11 2" xfId="34079" xr:uid="{00000000-0005-0000-0000-0000E5840000}"/>
    <cellStyle name="Notas 2 7 2 12" xfId="34080" xr:uid="{00000000-0005-0000-0000-0000E6840000}"/>
    <cellStyle name="Notas 2 7 2 12 2" xfId="34081" xr:uid="{00000000-0005-0000-0000-0000E7840000}"/>
    <cellStyle name="Notas 2 7 2 13" xfId="34082" xr:uid="{00000000-0005-0000-0000-0000E8840000}"/>
    <cellStyle name="Notas 2 7 2 2" xfId="34083" xr:uid="{00000000-0005-0000-0000-0000E9840000}"/>
    <cellStyle name="Notas 2 7 2 2 10" xfId="34084" xr:uid="{00000000-0005-0000-0000-0000EA840000}"/>
    <cellStyle name="Notas 2 7 2 2 10 2" xfId="34085" xr:uid="{00000000-0005-0000-0000-0000EB840000}"/>
    <cellStyle name="Notas 2 7 2 2 11" xfId="34086" xr:uid="{00000000-0005-0000-0000-0000EC840000}"/>
    <cellStyle name="Notas 2 7 2 2 2" xfId="34087" xr:uid="{00000000-0005-0000-0000-0000ED840000}"/>
    <cellStyle name="Notas 2 7 2 2 2 2" xfId="34088" xr:uid="{00000000-0005-0000-0000-0000EE840000}"/>
    <cellStyle name="Notas 2 7 2 2 3" xfId="34089" xr:uid="{00000000-0005-0000-0000-0000EF840000}"/>
    <cellStyle name="Notas 2 7 2 2 3 2" xfId="34090" xr:uid="{00000000-0005-0000-0000-0000F0840000}"/>
    <cellStyle name="Notas 2 7 2 2 4" xfId="34091" xr:uid="{00000000-0005-0000-0000-0000F1840000}"/>
    <cellStyle name="Notas 2 7 2 2 4 2" xfId="34092" xr:uid="{00000000-0005-0000-0000-0000F2840000}"/>
    <cellStyle name="Notas 2 7 2 2 5" xfId="34093" xr:uid="{00000000-0005-0000-0000-0000F3840000}"/>
    <cellStyle name="Notas 2 7 2 2 5 2" xfId="34094" xr:uid="{00000000-0005-0000-0000-0000F4840000}"/>
    <cellStyle name="Notas 2 7 2 2 6" xfId="34095" xr:uid="{00000000-0005-0000-0000-0000F5840000}"/>
    <cellStyle name="Notas 2 7 2 2 6 2" xfId="34096" xr:uid="{00000000-0005-0000-0000-0000F6840000}"/>
    <cellStyle name="Notas 2 7 2 2 7" xfId="34097" xr:uid="{00000000-0005-0000-0000-0000F7840000}"/>
    <cellStyle name="Notas 2 7 2 2 7 2" xfId="34098" xr:uid="{00000000-0005-0000-0000-0000F8840000}"/>
    <cellStyle name="Notas 2 7 2 2 8" xfId="34099" xr:uid="{00000000-0005-0000-0000-0000F9840000}"/>
    <cellStyle name="Notas 2 7 2 2 8 2" xfId="34100" xr:uid="{00000000-0005-0000-0000-0000FA840000}"/>
    <cellStyle name="Notas 2 7 2 2 9" xfId="34101" xr:uid="{00000000-0005-0000-0000-0000FB840000}"/>
    <cellStyle name="Notas 2 7 2 2 9 2" xfId="34102" xr:uid="{00000000-0005-0000-0000-0000FC840000}"/>
    <cellStyle name="Notas 2 7 2 3" xfId="34103" xr:uid="{00000000-0005-0000-0000-0000FD840000}"/>
    <cellStyle name="Notas 2 7 2 3 10" xfId="34104" xr:uid="{00000000-0005-0000-0000-0000FE840000}"/>
    <cellStyle name="Notas 2 7 2 3 10 2" xfId="34105" xr:uid="{00000000-0005-0000-0000-0000FF840000}"/>
    <cellStyle name="Notas 2 7 2 3 11" xfId="34106" xr:uid="{00000000-0005-0000-0000-000000850000}"/>
    <cellStyle name="Notas 2 7 2 3 2" xfId="34107" xr:uid="{00000000-0005-0000-0000-000001850000}"/>
    <cellStyle name="Notas 2 7 2 3 2 2" xfId="34108" xr:uid="{00000000-0005-0000-0000-000002850000}"/>
    <cellStyle name="Notas 2 7 2 3 3" xfId="34109" xr:uid="{00000000-0005-0000-0000-000003850000}"/>
    <cellStyle name="Notas 2 7 2 3 3 2" xfId="34110" xr:uid="{00000000-0005-0000-0000-000004850000}"/>
    <cellStyle name="Notas 2 7 2 3 4" xfId="34111" xr:uid="{00000000-0005-0000-0000-000005850000}"/>
    <cellStyle name="Notas 2 7 2 3 4 2" xfId="34112" xr:uid="{00000000-0005-0000-0000-000006850000}"/>
    <cellStyle name="Notas 2 7 2 3 5" xfId="34113" xr:uid="{00000000-0005-0000-0000-000007850000}"/>
    <cellStyle name="Notas 2 7 2 3 5 2" xfId="34114" xr:uid="{00000000-0005-0000-0000-000008850000}"/>
    <cellStyle name="Notas 2 7 2 3 6" xfId="34115" xr:uid="{00000000-0005-0000-0000-000009850000}"/>
    <cellStyle name="Notas 2 7 2 3 6 2" xfId="34116" xr:uid="{00000000-0005-0000-0000-00000A850000}"/>
    <cellStyle name="Notas 2 7 2 3 7" xfId="34117" xr:uid="{00000000-0005-0000-0000-00000B850000}"/>
    <cellStyle name="Notas 2 7 2 3 7 2" xfId="34118" xr:uid="{00000000-0005-0000-0000-00000C850000}"/>
    <cellStyle name="Notas 2 7 2 3 8" xfId="34119" xr:uid="{00000000-0005-0000-0000-00000D850000}"/>
    <cellStyle name="Notas 2 7 2 3 8 2" xfId="34120" xr:uid="{00000000-0005-0000-0000-00000E850000}"/>
    <cellStyle name="Notas 2 7 2 3 9" xfId="34121" xr:uid="{00000000-0005-0000-0000-00000F850000}"/>
    <cellStyle name="Notas 2 7 2 3 9 2" xfId="34122" xr:uid="{00000000-0005-0000-0000-000010850000}"/>
    <cellStyle name="Notas 2 7 2 4" xfId="34123" xr:uid="{00000000-0005-0000-0000-000011850000}"/>
    <cellStyle name="Notas 2 7 2 4 2" xfId="34124" xr:uid="{00000000-0005-0000-0000-000012850000}"/>
    <cellStyle name="Notas 2 7 2 5" xfId="34125" xr:uid="{00000000-0005-0000-0000-000013850000}"/>
    <cellStyle name="Notas 2 7 2 5 2" xfId="34126" xr:uid="{00000000-0005-0000-0000-000014850000}"/>
    <cellStyle name="Notas 2 7 2 6" xfId="34127" xr:uid="{00000000-0005-0000-0000-000015850000}"/>
    <cellStyle name="Notas 2 7 2 6 2" xfId="34128" xr:uid="{00000000-0005-0000-0000-000016850000}"/>
    <cellStyle name="Notas 2 7 2 7" xfId="34129" xr:uid="{00000000-0005-0000-0000-000017850000}"/>
    <cellStyle name="Notas 2 7 2 7 2" xfId="34130" xr:uid="{00000000-0005-0000-0000-000018850000}"/>
    <cellStyle name="Notas 2 7 2 8" xfId="34131" xr:uid="{00000000-0005-0000-0000-000019850000}"/>
    <cellStyle name="Notas 2 7 2 8 2" xfId="34132" xr:uid="{00000000-0005-0000-0000-00001A850000}"/>
    <cellStyle name="Notas 2 7 2 9" xfId="34133" xr:uid="{00000000-0005-0000-0000-00001B850000}"/>
    <cellStyle name="Notas 2 7 2 9 2" xfId="34134" xr:uid="{00000000-0005-0000-0000-00001C850000}"/>
    <cellStyle name="Notas 2 7 3" xfId="34135" xr:uid="{00000000-0005-0000-0000-00001D850000}"/>
    <cellStyle name="Notas 2 7 3 10" xfId="34136" xr:uid="{00000000-0005-0000-0000-00001E850000}"/>
    <cellStyle name="Notas 2 7 3 10 2" xfId="34137" xr:uid="{00000000-0005-0000-0000-00001F850000}"/>
    <cellStyle name="Notas 2 7 3 11" xfId="34138" xr:uid="{00000000-0005-0000-0000-000020850000}"/>
    <cellStyle name="Notas 2 7 3 11 2" xfId="34139" xr:uid="{00000000-0005-0000-0000-000021850000}"/>
    <cellStyle name="Notas 2 7 3 12" xfId="34140" xr:uid="{00000000-0005-0000-0000-000022850000}"/>
    <cellStyle name="Notas 2 7 3 12 2" xfId="34141" xr:uid="{00000000-0005-0000-0000-000023850000}"/>
    <cellStyle name="Notas 2 7 3 13" xfId="34142" xr:uid="{00000000-0005-0000-0000-000024850000}"/>
    <cellStyle name="Notas 2 7 3 2" xfId="34143" xr:uid="{00000000-0005-0000-0000-000025850000}"/>
    <cellStyle name="Notas 2 7 3 2 10" xfId="34144" xr:uid="{00000000-0005-0000-0000-000026850000}"/>
    <cellStyle name="Notas 2 7 3 2 10 2" xfId="34145" xr:uid="{00000000-0005-0000-0000-000027850000}"/>
    <cellStyle name="Notas 2 7 3 2 11" xfId="34146" xr:uid="{00000000-0005-0000-0000-000028850000}"/>
    <cellStyle name="Notas 2 7 3 2 2" xfId="34147" xr:uid="{00000000-0005-0000-0000-000029850000}"/>
    <cellStyle name="Notas 2 7 3 2 2 2" xfId="34148" xr:uid="{00000000-0005-0000-0000-00002A850000}"/>
    <cellStyle name="Notas 2 7 3 2 3" xfId="34149" xr:uid="{00000000-0005-0000-0000-00002B850000}"/>
    <cellStyle name="Notas 2 7 3 2 3 2" xfId="34150" xr:uid="{00000000-0005-0000-0000-00002C850000}"/>
    <cellStyle name="Notas 2 7 3 2 4" xfId="34151" xr:uid="{00000000-0005-0000-0000-00002D850000}"/>
    <cellStyle name="Notas 2 7 3 2 4 2" xfId="34152" xr:uid="{00000000-0005-0000-0000-00002E850000}"/>
    <cellStyle name="Notas 2 7 3 2 5" xfId="34153" xr:uid="{00000000-0005-0000-0000-00002F850000}"/>
    <cellStyle name="Notas 2 7 3 2 5 2" xfId="34154" xr:uid="{00000000-0005-0000-0000-000030850000}"/>
    <cellStyle name="Notas 2 7 3 2 6" xfId="34155" xr:uid="{00000000-0005-0000-0000-000031850000}"/>
    <cellStyle name="Notas 2 7 3 2 6 2" xfId="34156" xr:uid="{00000000-0005-0000-0000-000032850000}"/>
    <cellStyle name="Notas 2 7 3 2 7" xfId="34157" xr:uid="{00000000-0005-0000-0000-000033850000}"/>
    <cellStyle name="Notas 2 7 3 2 7 2" xfId="34158" xr:uid="{00000000-0005-0000-0000-000034850000}"/>
    <cellStyle name="Notas 2 7 3 2 8" xfId="34159" xr:uid="{00000000-0005-0000-0000-000035850000}"/>
    <cellStyle name="Notas 2 7 3 2 8 2" xfId="34160" xr:uid="{00000000-0005-0000-0000-000036850000}"/>
    <cellStyle name="Notas 2 7 3 2 9" xfId="34161" xr:uid="{00000000-0005-0000-0000-000037850000}"/>
    <cellStyle name="Notas 2 7 3 2 9 2" xfId="34162" xr:uid="{00000000-0005-0000-0000-000038850000}"/>
    <cellStyle name="Notas 2 7 3 3" xfId="34163" xr:uid="{00000000-0005-0000-0000-000039850000}"/>
    <cellStyle name="Notas 2 7 3 3 10" xfId="34164" xr:uid="{00000000-0005-0000-0000-00003A850000}"/>
    <cellStyle name="Notas 2 7 3 3 10 2" xfId="34165" xr:uid="{00000000-0005-0000-0000-00003B850000}"/>
    <cellStyle name="Notas 2 7 3 3 11" xfId="34166" xr:uid="{00000000-0005-0000-0000-00003C850000}"/>
    <cellStyle name="Notas 2 7 3 3 2" xfId="34167" xr:uid="{00000000-0005-0000-0000-00003D850000}"/>
    <cellStyle name="Notas 2 7 3 3 2 2" xfId="34168" xr:uid="{00000000-0005-0000-0000-00003E850000}"/>
    <cellStyle name="Notas 2 7 3 3 3" xfId="34169" xr:uid="{00000000-0005-0000-0000-00003F850000}"/>
    <cellStyle name="Notas 2 7 3 3 3 2" xfId="34170" xr:uid="{00000000-0005-0000-0000-000040850000}"/>
    <cellStyle name="Notas 2 7 3 3 4" xfId="34171" xr:uid="{00000000-0005-0000-0000-000041850000}"/>
    <cellStyle name="Notas 2 7 3 3 4 2" xfId="34172" xr:uid="{00000000-0005-0000-0000-000042850000}"/>
    <cellStyle name="Notas 2 7 3 3 5" xfId="34173" xr:uid="{00000000-0005-0000-0000-000043850000}"/>
    <cellStyle name="Notas 2 7 3 3 5 2" xfId="34174" xr:uid="{00000000-0005-0000-0000-000044850000}"/>
    <cellStyle name="Notas 2 7 3 3 6" xfId="34175" xr:uid="{00000000-0005-0000-0000-000045850000}"/>
    <cellStyle name="Notas 2 7 3 3 6 2" xfId="34176" xr:uid="{00000000-0005-0000-0000-000046850000}"/>
    <cellStyle name="Notas 2 7 3 3 7" xfId="34177" xr:uid="{00000000-0005-0000-0000-000047850000}"/>
    <cellStyle name="Notas 2 7 3 3 7 2" xfId="34178" xr:uid="{00000000-0005-0000-0000-000048850000}"/>
    <cellStyle name="Notas 2 7 3 3 8" xfId="34179" xr:uid="{00000000-0005-0000-0000-000049850000}"/>
    <cellStyle name="Notas 2 7 3 3 8 2" xfId="34180" xr:uid="{00000000-0005-0000-0000-00004A850000}"/>
    <cellStyle name="Notas 2 7 3 3 9" xfId="34181" xr:uid="{00000000-0005-0000-0000-00004B850000}"/>
    <cellStyle name="Notas 2 7 3 3 9 2" xfId="34182" xr:uid="{00000000-0005-0000-0000-00004C850000}"/>
    <cellStyle name="Notas 2 7 3 4" xfId="34183" xr:uid="{00000000-0005-0000-0000-00004D850000}"/>
    <cellStyle name="Notas 2 7 3 4 2" xfId="34184" xr:uid="{00000000-0005-0000-0000-00004E850000}"/>
    <cellStyle name="Notas 2 7 3 5" xfId="34185" xr:uid="{00000000-0005-0000-0000-00004F850000}"/>
    <cellStyle name="Notas 2 7 3 5 2" xfId="34186" xr:uid="{00000000-0005-0000-0000-000050850000}"/>
    <cellStyle name="Notas 2 7 3 6" xfId="34187" xr:uid="{00000000-0005-0000-0000-000051850000}"/>
    <cellStyle name="Notas 2 7 3 6 2" xfId="34188" xr:uid="{00000000-0005-0000-0000-000052850000}"/>
    <cellStyle name="Notas 2 7 3 7" xfId="34189" xr:uid="{00000000-0005-0000-0000-000053850000}"/>
    <cellStyle name="Notas 2 7 3 7 2" xfId="34190" xr:uid="{00000000-0005-0000-0000-000054850000}"/>
    <cellStyle name="Notas 2 7 3 8" xfId="34191" xr:uid="{00000000-0005-0000-0000-000055850000}"/>
    <cellStyle name="Notas 2 7 3 8 2" xfId="34192" xr:uid="{00000000-0005-0000-0000-000056850000}"/>
    <cellStyle name="Notas 2 7 3 9" xfId="34193" xr:uid="{00000000-0005-0000-0000-000057850000}"/>
    <cellStyle name="Notas 2 7 3 9 2" xfId="34194" xr:uid="{00000000-0005-0000-0000-000058850000}"/>
    <cellStyle name="Notas 2 7 4" xfId="34195" xr:uid="{00000000-0005-0000-0000-000059850000}"/>
    <cellStyle name="Notas 2 7 4 10" xfId="34196" xr:uid="{00000000-0005-0000-0000-00005A850000}"/>
    <cellStyle name="Notas 2 7 4 10 2" xfId="34197" xr:uid="{00000000-0005-0000-0000-00005B850000}"/>
    <cellStyle name="Notas 2 7 4 11" xfId="34198" xr:uid="{00000000-0005-0000-0000-00005C850000}"/>
    <cellStyle name="Notas 2 7 4 2" xfId="34199" xr:uid="{00000000-0005-0000-0000-00005D850000}"/>
    <cellStyle name="Notas 2 7 4 2 2" xfId="34200" xr:uid="{00000000-0005-0000-0000-00005E850000}"/>
    <cellStyle name="Notas 2 7 4 3" xfId="34201" xr:uid="{00000000-0005-0000-0000-00005F850000}"/>
    <cellStyle name="Notas 2 7 4 3 2" xfId="34202" xr:uid="{00000000-0005-0000-0000-000060850000}"/>
    <cellStyle name="Notas 2 7 4 4" xfId="34203" xr:uid="{00000000-0005-0000-0000-000061850000}"/>
    <cellStyle name="Notas 2 7 4 4 2" xfId="34204" xr:uid="{00000000-0005-0000-0000-000062850000}"/>
    <cellStyle name="Notas 2 7 4 5" xfId="34205" xr:uid="{00000000-0005-0000-0000-000063850000}"/>
    <cellStyle name="Notas 2 7 4 5 2" xfId="34206" xr:uid="{00000000-0005-0000-0000-000064850000}"/>
    <cellStyle name="Notas 2 7 4 6" xfId="34207" xr:uid="{00000000-0005-0000-0000-000065850000}"/>
    <cellStyle name="Notas 2 7 4 6 2" xfId="34208" xr:uid="{00000000-0005-0000-0000-000066850000}"/>
    <cellStyle name="Notas 2 7 4 7" xfId="34209" xr:uid="{00000000-0005-0000-0000-000067850000}"/>
    <cellStyle name="Notas 2 7 4 7 2" xfId="34210" xr:uid="{00000000-0005-0000-0000-000068850000}"/>
    <cellStyle name="Notas 2 7 4 8" xfId="34211" xr:uid="{00000000-0005-0000-0000-000069850000}"/>
    <cellStyle name="Notas 2 7 4 8 2" xfId="34212" xr:uid="{00000000-0005-0000-0000-00006A850000}"/>
    <cellStyle name="Notas 2 7 4 9" xfId="34213" xr:uid="{00000000-0005-0000-0000-00006B850000}"/>
    <cellStyle name="Notas 2 7 4 9 2" xfId="34214" xr:uid="{00000000-0005-0000-0000-00006C850000}"/>
    <cellStyle name="Notas 2 7 5" xfId="34215" xr:uid="{00000000-0005-0000-0000-00006D850000}"/>
    <cellStyle name="Notas 2 7 5 10" xfId="34216" xr:uid="{00000000-0005-0000-0000-00006E850000}"/>
    <cellStyle name="Notas 2 7 5 10 2" xfId="34217" xr:uid="{00000000-0005-0000-0000-00006F850000}"/>
    <cellStyle name="Notas 2 7 5 11" xfId="34218" xr:uid="{00000000-0005-0000-0000-000070850000}"/>
    <cellStyle name="Notas 2 7 5 2" xfId="34219" xr:uid="{00000000-0005-0000-0000-000071850000}"/>
    <cellStyle name="Notas 2 7 5 2 2" xfId="34220" xr:uid="{00000000-0005-0000-0000-000072850000}"/>
    <cellStyle name="Notas 2 7 5 3" xfId="34221" xr:uid="{00000000-0005-0000-0000-000073850000}"/>
    <cellStyle name="Notas 2 7 5 3 2" xfId="34222" xr:uid="{00000000-0005-0000-0000-000074850000}"/>
    <cellStyle name="Notas 2 7 5 4" xfId="34223" xr:uid="{00000000-0005-0000-0000-000075850000}"/>
    <cellStyle name="Notas 2 7 5 4 2" xfId="34224" xr:uid="{00000000-0005-0000-0000-000076850000}"/>
    <cellStyle name="Notas 2 7 5 5" xfId="34225" xr:uid="{00000000-0005-0000-0000-000077850000}"/>
    <cellStyle name="Notas 2 7 5 5 2" xfId="34226" xr:uid="{00000000-0005-0000-0000-000078850000}"/>
    <cellStyle name="Notas 2 7 5 6" xfId="34227" xr:uid="{00000000-0005-0000-0000-000079850000}"/>
    <cellStyle name="Notas 2 7 5 6 2" xfId="34228" xr:uid="{00000000-0005-0000-0000-00007A850000}"/>
    <cellStyle name="Notas 2 7 5 7" xfId="34229" xr:uid="{00000000-0005-0000-0000-00007B850000}"/>
    <cellStyle name="Notas 2 7 5 7 2" xfId="34230" xr:uid="{00000000-0005-0000-0000-00007C850000}"/>
    <cellStyle name="Notas 2 7 5 8" xfId="34231" xr:uid="{00000000-0005-0000-0000-00007D850000}"/>
    <cellStyle name="Notas 2 7 5 8 2" xfId="34232" xr:uid="{00000000-0005-0000-0000-00007E850000}"/>
    <cellStyle name="Notas 2 7 5 9" xfId="34233" xr:uid="{00000000-0005-0000-0000-00007F850000}"/>
    <cellStyle name="Notas 2 7 5 9 2" xfId="34234" xr:uid="{00000000-0005-0000-0000-000080850000}"/>
    <cellStyle name="Notas 2 7 6" xfId="34235" xr:uid="{00000000-0005-0000-0000-000081850000}"/>
    <cellStyle name="Notas 2 7 6 2" xfId="34236" xr:uid="{00000000-0005-0000-0000-000082850000}"/>
    <cellStyle name="Notas 2 7 7" xfId="34237" xr:uid="{00000000-0005-0000-0000-000083850000}"/>
    <cellStyle name="Notas 2 7 7 2" xfId="34238" xr:uid="{00000000-0005-0000-0000-000084850000}"/>
    <cellStyle name="Notas 2 7 8" xfId="34239" xr:uid="{00000000-0005-0000-0000-000085850000}"/>
    <cellStyle name="Notas 2 7 8 2" xfId="34240" xr:uid="{00000000-0005-0000-0000-000086850000}"/>
    <cellStyle name="Notas 2 7 9" xfId="34241" xr:uid="{00000000-0005-0000-0000-000087850000}"/>
    <cellStyle name="Notas 2 7 9 2" xfId="34242" xr:uid="{00000000-0005-0000-0000-000088850000}"/>
    <cellStyle name="Notas 2 8" xfId="34243" xr:uid="{00000000-0005-0000-0000-000089850000}"/>
    <cellStyle name="Notas 2 8 10" xfId="34244" xr:uid="{00000000-0005-0000-0000-00008A850000}"/>
    <cellStyle name="Notas 2 8 10 2" xfId="34245" xr:uid="{00000000-0005-0000-0000-00008B850000}"/>
    <cellStyle name="Notas 2 8 11" xfId="34246" xr:uid="{00000000-0005-0000-0000-00008C850000}"/>
    <cellStyle name="Notas 2 8 11 2" xfId="34247" xr:uid="{00000000-0005-0000-0000-00008D850000}"/>
    <cellStyle name="Notas 2 8 12" xfId="34248" xr:uid="{00000000-0005-0000-0000-00008E850000}"/>
    <cellStyle name="Notas 2 8 12 2" xfId="34249" xr:uid="{00000000-0005-0000-0000-00008F850000}"/>
    <cellStyle name="Notas 2 8 13" xfId="34250" xr:uid="{00000000-0005-0000-0000-000090850000}"/>
    <cellStyle name="Notas 2 8 13 2" xfId="34251" xr:uid="{00000000-0005-0000-0000-000091850000}"/>
    <cellStyle name="Notas 2 8 14" xfId="34252" xr:uid="{00000000-0005-0000-0000-000092850000}"/>
    <cellStyle name="Notas 2 8 14 2" xfId="34253" xr:uid="{00000000-0005-0000-0000-000093850000}"/>
    <cellStyle name="Notas 2 8 15" xfId="34254" xr:uid="{00000000-0005-0000-0000-000094850000}"/>
    <cellStyle name="Notas 2 8 2" xfId="34255" xr:uid="{00000000-0005-0000-0000-000095850000}"/>
    <cellStyle name="Notas 2 8 2 10" xfId="34256" xr:uid="{00000000-0005-0000-0000-000096850000}"/>
    <cellStyle name="Notas 2 8 2 10 2" xfId="34257" xr:uid="{00000000-0005-0000-0000-000097850000}"/>
    <cellStyle name="Notas 2 8 2 11" xfId="34258" xr:uid="{00000000-0005-0000-0000-000098850000}"/>
    <cellStyle name="Notas 2 8 2 11 2" xfId="34259" xr:uid="{00000000-0005-0000-0000-000099850000}"/>
    <cellStyle name="Notas 2 8 2 12" xfId="34260" xr:uid="{00000000-0005-0000-0000-00009A850000}"/>
    <cellStyle name="Notas 2 8 2 12 2" xfId="34261" xr:uid="{00000000-0005-0000-0000-00009B850000}"/>
    <cellStyle name="Notas 2 8 2 13" xfId="34262" xr:uid="{00000000-0005-0000-0000-00009C850000}"/>
    <cellStyle name="Notas 2 8 2 2" xfId="34263" xr:uid="{00000000-0005-0000-0000-00009D850000}"/>
    <cellStyle name="Notas 2 8 2 2 10" xfId="34264" xr:uid="{00000000-0005-0000-0000-00009E850000}"/>
    <cellStyle name="Notas 2 8 2 2 10 2" xfId="34265" xr:uid="{00000000-0005-0000-0000-00009F850000}"/>
    <cellStyle name="Notas 2 8 2 2 11" xfId="34266" xr:uid="{00000000-0005-0000-0000-0000A0850000}"/>
    <cellStyle name="Notas 2 8 2 2 2" xfId="34267" xr:uid="{00000000-0005-0000-0000-0000A1850000}"/>
    <cellStyle name="Notas 2 8 2 2 2 2" xfId="34268" xr:uid="{00000000-0005-0000-0000-0000A2850000}"/>
    <cellStyle name="Notas 2 8 2 2 3" xfId="34269" xr:uid="{00000000-0005-0000-0000-0000A3850000}"/>
    <cellStyle name="Notas 2 8 2 2 3 2" xfId="34270" xr:uid="{00000000-0005-0000-0000-0000A4850000}"/>
    <cellStyle name="Notas 2 8 2 2 4" xfId="34271" xr:uid="{00000000-0005-0000-0000-0000A5850000}"/>
    <cellStyle name="Notas 2 8 2 2 4 2" xfId="34272" xr:uid="{00000000-0005-0000-0000-0000A6850000}"/>
    <cellStyle name="Notas 2 8 2 2 5" xfId="34273" xr:uid="{00000000-0005-0000-0000-0000A7850000}"/>
    <cellStyle name="Notas 2 8 2 2 5 2" xfId="34274" xr:uid="{00000000-0005-0000-0000-0000A8850000}"/>
    <cellStyle name="Notas 2 8 2 2 6" xfId="34275" xr:uid="{00000000-0005-0000-0000-0000A9850000}"/>
    <cellStyle name="Notas 2 8 2 2 6 2" xfId="34276" xr:uid="{00000000-0005-0000-0000-0000AA850000}"/>
    <cellStyle name="Notas 2 8 2 2 7" xfId="34277" xr:uid="{00000000-0005-0000-0000-0000AB850000}"/>
    <cellStyle name="Notas 2 8 2 2 7 2" xfId="34278" xr:uid="{00000000-0005-0000-0000-0000AC850000}"/>
    <cellStyle name="Notas 2 8 2 2 8" xfId="34279" xr:uid="{00000000-0005-0000-0000-0000AD850000}"/>
    <cellStyle name="Notas 2 8 2 2 8 2" xfId="34280" xr:uid="{00000000-0005-0000-0000-0000AE850000}"/>
    <cellStyle name="Notas 2 8 2 2 9" xfId="34281" xr:uid="{00000000-0005-0000-0000-0000AF850000}"/>
    <cellStyle name="Notas 2 8 2 2 9 2" xfId="34282" xr:uid="{00000000-0005-0000-0000-0000B0850000}"/>
    <cellStyle name="Notas 2 8 2 3" xfId="34283" xr:uid="{00000000-0005-0000-0000-0000B1850000}"/>
    <cellStyle name="Notas 2 8 2 3 10" xfId="34284" xr:uid="{00000000-0005-0000-0000-0000B2850000}"/>
    <cellStyle name="Notas 2 8 2 3 10 2" xfId="34285" xr:uid="{00000000-0005-0000-0000-0000B3850000}"/>
    <cellStyle name="Notas 2 8 2 3 11" xfId="34286" xr:uid="{00000000-0005-0000-0000-0000B4850000}"/>
    <cellStyle name="Notas 2 8 2 3 2" xfId="34287" xr:uid="{00000000-0005-0000-0000-0000B5850000}"/>
    <cellStyle name="Notas 2 8 2 3 2 2" xfId="34288" xr:uid="{00000000-0005-0000-0000-0000B6850000}"/>
    <cellStyle name="Notas 2 8 2 3 3" xfId="34289" xr:uid="{00000000-0005-0000-0000-0000B7850000}"/>
    <cellStyle name="Notas 2 8 2 3 3 2" xfId="34290" xr:uid="{00000000-0005-0000-0000-0000B8850000}"/>
    <cellStyle name="Notas 2 8 2 3 4" xfId="34291" xr:uid="{00000000-0005-0000-0000-0000B9850000}"/>
    <cellStyle name="Notas 2 8 2 3 4 2" xfId="34292" xr:uid="{00000000-0005-0000-0000-0000BA850000}"/>
    <cellStyle name="Notas 2 8 2 3 5" xfId="34293" xr:uid="{00000000-0005-0000-0000-0000BB850000}"/>
    <cellStyle name="Notas 2 8 2 3 5 2" xfId="34294" xr:uid="{00000000-0005-0000-0000-0000BC850000}"/>
    <cellStyle name="Notas 2 8 2 3 6" xfId="34295" xr:uid="{00000000-0005-0000-0000-0000BD850000}"/>
    <cellStyle name="Notas 2 8 2 3 6 2" xfId="34296" xr:uid="{00000000-0005-0000-0000-0000BE850000}"/>
    <cellStyle name="Notas 2 8 2 3 7" xfId="34297" xr:uid="{00000000-0005-0000-0000-0000BF850000}"/>
    <cellStyle name="Notas 2 8 2 3 7 2" xfId="34298" xr:uid="{00000000-0005-0000-0000-0000C0850000}"/>
    <cellStyle name="Notas 2 8 2 3 8" xfId="34299" xr:uid="{00000000-0005-0000-0000-0000C1850000}"/>
    <cellStyle name="Notas 2 8 2 3 8 2" xfId="34300" xr:uid="{00000000-0005-0000-0000-0000C2850000}"/>
    <cellStyle name="Notas 2 8 2 3 9" xfId="34301" xr:uid="{00000000-0005-0000-0000-0000C3850000}"/>
    <cellStyle name="Notas 2 8 2 3 9 2" xfId="34302" xr:uid="{00000000-0005-0000-0000-0000C4850000}"/>
    <cellStyle name="Notas 2 8 2 4" xfId="34303" xr:uid="{00000000-0005-0000-0000-0000C5850000}"/>
    <cellStyle name="Notas 2 8 2 4 2" xfId="34304" xr:uid="{00000000-0005-0000-0000-0000C6850000}"/>
    <cellStyle name="Notas 2 8 2 5" xfId="34305" xr:uid="{00000000-0005-0000-0000-0000C7850000}"/>
    <cellStyle name="Notas 2 8 2 5 2" xfId="34306" xr:uid="{00000000-0005-0000-0000-0000C8850000}"/>
    <cellStyle name="Notas 2 8 2 6" xfId="34307" xr:uid="{00000000-0005-0000-0000-0000C9850000}"/>
    <cellStyle name="Notas 2 8 2 6 2" xfId="34308" xr:uid="{00000000-0005-0000-0000-0000CA850000}"/>
    <cellStyle name="Notas 2 8 2 7" xfId="34309" xr:uid="{00000000-0005-0000-0000-0000CB850000}"/>
    <cellStyle name="Notas 2 8 2 7 2" xfId="34310" xr:uid="{00000000-0005-0000-0000-0000CC850000}"/>
    <cellStyle name="Notas 2 8 2 8" xfId="34311" xr:uid="{00000000-0005-0000-0000-0000CD850000}"/>
    <cellStyle name="Notas 2 8 2 8 2" xfId="34312" xr:uid="{00000000-0005-0000-0000-0000CE850000}"/>
    <cellStyle name="Notas 2 8 2 9" xfId="34313" xr:uid="{00000000-0005-0000-0000-0000CF850000}"/>
    <cellStyle name="Notas 2 8 2 9 2" xfId="34314" xr:uid="{00000000-0005-0000-0000-0000D0850000}"/>
    <cellStyle name="Notas 2 8 3" xfId="34315" xr:uid="{00000000-0005-0000-0000-0000D1850000}"/>
    <cellStyle name="Notas 2 8 3 10" xfId="34316" xr:uid="{00000000-0005-0000-0000-0000D2850000}"/>
    <cellStyle name="Notas 2 8 3 10 2" xfId="34317" xr:uid="{00000000-0005-0000-0000-0000D3850000}"/>
    <cellStyle name="Notas 2 8 3 11" xfId="34318" xr:uid="{00000000-0005-0000-0000-0000D4850000}"/>
    <cellStyle name="Notas 2 8 3 11 2" xfId="34319" xr:uid="{00000000-0005-0000-0000-0000D5850000}"/>
    <cellStyle name="Notas 2 8 3 12" xfId="34320" xr:uid="{00000000-0005-0000-0000-0000D6850000}"/>
    <cellStyle name="Notas 2 8 3 12 2" xfId="34321" xr:uid="{00000000-0005-0000-0000-0000D7850000}"/>
    <cellStyle name="Notas 2 8 3 13" xfId="34322" xr:uid="{00000000-0005-0000-0000-0000D8850000}"/>
    <cellStyle name="Notas 2 8 3 2" xfId="34323" xr:uid="{00000000-0005-0000-0000-0000D9850000}"/>
    <cellStyle name="Notas 2 8 3 2 10" xfId="34324" xr:uid="{00000000-0005-0000-0000-0000DA850000}"/>
    <cellStyle name="Notas 2 8 3 2 10 2" xfId="34325" xr:uid="{00000000-0005-0000-0000-0000DB850000}"/>
    <cellStyle name="Notas 2 8 3 2 11" xfId="34326" xr:uid="{00000000-0005-0000-0000-0000DC850000}"/>
    <cellStyle name="Notas 2 8 3 2 2" xfId="34327" xr:uid="{00000000-0005-0000-0000-0000DD850000}"/>
    <cellStyle name="Notas 2 8 3 2 2 2" xfId="34328" xr:uid="{00000000-0005-0000-0000-0000DE850000}"/>
    <cellStyle name="Notas 2 8 3 2 3" xfId="34329" xr:uid="{00000000-0005-0000-0000-0000DF850000}"/>
    <cellStyle name="Notas 2 8 3 2 3 2" xfId="34330" xr:uid="{00000000-0005-0000-0000-0000E0850000}"/>
    <cellStyle name="Notas 2 8 3 2 4" xfId="34331" xr:uid="{00000000-0005-0000-0000-0000E1850000}"/>
    <cellStyle name="Notas 2 8 3 2 4 2" xfId="34332" xr:uid="{00000000-0005-0000-0000-0000E2850000}"/>
    <cellStyle name="Notas 2 8 3 2 5" xfId="34333" xr:uid="{00000000-0005-0000-0000-0000E3850000}"/>
    <cellStyle name="Notas 2 8 3 2 5 2" xfId="34334" xr:uid="{00000000-0005-0000-0000-0000E4850000}"/>
    <cellStyle name="Notas 2 8 3 2 6" xfId="34335" xr:uid="{00000000-0005-0000-0000-0000E5850000}"/>
    <cellStyle name="Notas 2 8 3 2 6 2" xfId="34336" xr:uid="{00000000-0005-0000-0000-0000E6850000}"/>
    <cellStyle name="Notas 2 8 3 2 7" xfId="34337" xr:uid="{00000000-0005-0000-0000-0000E7850000}"/>
    <cellStyle name="Notas 2 8 3 2 7 2" xfId="34338" xr:uid="{00000000-0005-0000-0000-0000E8850000}"/>
    <cellStyle name="Notas 2 8 3 2 8" xfId="34339" xr:uid="{00000000-0005-0000-0000-0000E9850000}"/>
    <cellStyle name="Notas 2 8 3 2 8 2" xfId="34340" xr:uid="{00000000-0005-0000-0000-0000EA850000}"/>
    <cellStyle name="Notas 2 8 3 2 9" xfId="34341" xr:uid="{00000000-0005-0000-0000-0000EB850000}"/>
    <cellStyle name="Notas 2 8 3 2 9 2" xfId="34342" xr:uid="{00000000-0005-0000-0000-0000EC850000}"/>
    <cellStyle name="Notas 2 8 3 3" xfId="34343" xr:uid="{00000000-0005-0000-0000-0000ED850000}"/>
    <cellStyle name="Notas 2 8 3 3 10" xfId="34344" xr:uid="{00000000-0005-0000-0000-0000EE850000}"/>
    <cellStyle name="Notas 2 8 3 3 10 2" xfId="34345" xr:uid="{00000000-0005-0000-0000-0000EF850000}"/>
    <cellStyle name="Notas 2 8 3 3 11" xfId="34346" xr:uid="{00000000-0005-0000-0000-0000F0850000}"/>
    <cellStyle name="Notas 2 8 3 3 2" xfId="34347" xr:uid="{00000000-0005-0000-0000-0000F1850000}"/>
    <cellStyle name="Notas 2 8 3 3 2 2" xfId="34348" xr:uid="{00000000-0005-0000-0000-0000F2850000}"/>
    <cellStyle name="Notas 2 8 3 3 3" xfId="34349" xr:uid="{00000000-0005-0000-0000-0000F3850000}"/>
    <cellStyle name="Notas 2 8 3 3 3 2" xfId="34350" xr:uid="{00000000-0005-0000-0000-0000F4850000}"/>
    <cellStyle name="Notas 2 8 3 3 4" xfId="34351" xr:uid="{00000000-0005-0000-0000-0000F5850000}"/>
    <cellStyle name="Notas 2 8 3 3 4 2" xfId="34352" xr:uid="{00000000-0005-0000-0000-0000F6850000}"/>
    <cellStyle name="Notas 2 8 3 3 5" xfId="34353" xr:uid="{00000000-0005-0000-0000-0000F7850000}"/>
    <cellStyle name="Notas 2 8 3 3 5 2" xfId="34354" xr:uid="{00000000-0005-0000-0000-0000F8850000}"/>
    <cellStyle name="Notas 2 8 3 3 6" xfId="34355" xr:uid="{00000000-0005-0000-0000-0000F9850000}"/>
    <cellStyle name="Notas 2 8 3 3 6 2" xfId="34356" xr:uid="{00000000-0005-0000-0000-0000FA850000}"/>
    <cellStyle name="Notas 2 8 3 3 7" xfId="34357" xr:uid="{00000000-0005-0000-0000-0000FB850000}"/>
    <cellStyle name="Notas 2 8 3 3 7 2" xfId="34358" xr:uid="{00000000-0005-0000-0000-0000FC850000}"/>
    <cellStyle name="Notas 2 8 3 3 8" xfId="34359" xr:uid="{00000000-0005-0000-0000-0000FD850000}"/>
    <cellStyle name="Notas 2 8 3 3 8 2" xfId="34360" xr:uid="{00000000-0005-0000-0000-0000FE850000}"/>
    <cellStyle name="Notas 2 8 3 3 9" xfId="34361" xr:uid="{00000000-0005-0000-0000-0000FF850000}"/>
    <cellStyle name="Notas 2 8 3 3 9 2" xfId="34362" xr:uid="{00000000-0005-0000-0000-000000860000}"/>
    <cellStyle name="Notas 2 8 3 4" xfId="34363" xr:uid="{00000000-0005-0000-0000-000001860000}"/>
    <cellStyle name="Notas 2 8 3 4 2" xfId="34364" xr:uid="{00000000-0005-0000-0000-000002860000}"/>
    <cellStyle name="Notas 2 8 3 5" xfId="34365" xr:uid="{00000000-0005-0000-0000-000003860000}"/>
    <cellStyle name="Notas 2 8 3 5 2" xfId="34366" xr:uid="{00000000-0005-0000-0000-000004860000}"/>
    <cellStyle name="Notas 2 8 3 6" xfId="34367" xr:uid="{00000000-0005-0000-0000-000005860000}"/>
    <cellStyle name="Notas 2 8 3 6 2" xfId="34368" xr:uid="{00000000-0005-0000-0000-000006860000}"/>
    <cellStyle name="Notas 2 8 3 7" xfId="34369" xr:uid="{00000000-0005-0000-0000-000007860000}"/>
    <cellStyle name="Notas 2 8 3 7 2" xfId="34370" xr:uid="{00000000-0005-0000-0000-000008860000}"/>
    <cellStyle name="Notas 2 8 3 8" xfId="34371" xr:uid="{00000000-0005-0000-0000-000009860000}"/>
    <cellStyle name="Notas 2 8 3 8 2" xfId="34372" xr:uid="{00000000-0005-0000-0000-00000A860000}"/>
    <cellStyle name="Notas 2 8 3 9" xfId="34373" xr:uid="{00000000-0005-0000-0000-00000B860000}"/>
    <cellStyle name="Notas 2 8 3 9 2" xfId="34374" xr:uid="{00000000-0005-0000-0000-00000C860000}"/>
    <cellStyle name="Notas 2 8 4" xfId="34375" xr:uid="{00000000-0005-0000-0000-00000D860000}"/>
    <cellStyle name="Notas 2 8 4 10" xfId="34376" xr:uid="{00000000-0005-0000-0000-00000E860000}"/>
    <cellStyle name="Notas 2 8 4 10 2" xfId="34377" xr:uid="{00000000-0005-0000-0000-00000F860000}"/>
    <cellStyle name="Notas 2 8 4 11" xfId="34378" xr:uid="{00000000-0005-0000-0000-000010860000}"/>
    <cellStyle name="Notas 2 8 4 2" xfId="34379" xr:uid="{00000000-0005-0000-0000-000011860000}"/>
    <cellStyle name="Notas 2 8 4 2 2" xfId="34380" xr:uid="{00000000-0005-0000-0000-000012860000}"/>
    <cellStyle name="Notas 2 8 4 3" xfId="34381" xr:uid="{00000000-0005-0000-0000-000013860000}"/>
    <cellStyle name="Notas 2 8 4 3 2" xfId="34382" xr:uid="{00000000-0005-0000-0000-000014860000}"/>
    <cellStyle name="Notas 2 8 4 4" xfId="34383" xr:uid="{00000000-0005-0000-0000-000015860000}"/>
    <cellStyle name="Notas 2 8 4 4 2" xfId="34384" xr:uid="{00000000-0005-0000-0000-000016860000}"/>
    <cellStyle name="Notas 2 8 4 5" xfId="34385" xr:uid="{00000000-0005-0000-0000-000017860000}"/>
    <cellStyle name="Notas 2 8 4 5 2" xfId="34386" xr:uid="{00000000-0005-0000-0000-000018860000}"/>
    <cellStyle name="Notas 2 8 4 6" xfId="34387" xr:uid="{00000000-0005-0000-0000-000019860000}"/>
    <cellStyle name="Notas 2 8 4 6 2" xfId="34388" xr:uid="{00000000-0005-0000-0000-00001A860000}"/>
    <cellStyle name="Notas 2 8 4 7" xfId="34389" xr:uid="{00000000-0005-0000-0000-00001B860000}"/>
    <cellStyle name="Notas 2 8 4 7 2" xfId="34390" xr:uid="{00000000-0005-0000-0000-00001C860000}"/>
    <cellStyle name="Notas 2 8 4 8" xfId="34391" xr:uid="{00000000-0005-0000-0000-00001D860000}"/>
    <cellStyle name="Notas 2 8 4 8 2" xfId="34392" xr:uid="{00000000-0005-0000-0000-00001E860000}"/>
    <cellStyle name="Notas 2 8 4 9" xfId="34393" xr:uid="{00000000-0005-0000-0000-00001F860000}"/>
    <cellStyle name="Notas 2 8 4 9 2" xfId="34394" xr:uid="{00000000-0005-0000-0000-000020860000}"/>
    <cellStyle name="Notas 2 8 5" xfId="34395" xr:uid="{00000000-0005-0000-0000-000021860000}"/>
    <cellStyle name="Notas 2 8 5 10" xfId="34396" xr:uid="{00000000-0005-0000-0000-000022860000}"/>
    <cellStyle name="Notas 2 8 5 10 2" xfId="34397" xr:uid="{00000000-0005-0000-0000-000023860000}"/>
    <cellStyle name="Notas 2 8 5 11" xfId="34398" xr:uid="{00000000-0005-0000-0000-000024860000}"/>
    <cellStyle name="Notas 2 8 5 2" xfId="34399" xr:uid="{00000000-0005-0000-0000-000025860000}"/>
    <cellStyle name="Notas 2 8 5 2 2" xfId="34400" xr:uid="{00000000-0005-0000-0000-000026860000}"/>
    <cellStyle name="Notas 2 8 5 3" xfId="34401" xr:uid="{00000000-0005-0000-0000-000027860000}"/>
    <cellStyle name="Notas 2 8 5 3 2" xfId="34402" xr:uid="{00000000-0005-0000-0000-000028860000}"/>
    <cellStyle name="Notas 2 8 5 4" xfId="34403" xr:uid="{00000000-0005-0000-0000-000029860000}"/>
    <cellStyle name="Notas 2 8 5 4 2" xfId="34404" xr:uid="{00000000-0005-0000-0000-00002A860000}"/>
    <cellStyle name="Notas 2 8 5 5" xfId="34405" xr:uid="{00000000-0005-0000-0000-00002B860000}"/>
    <cellStyle name="Notas 2 8 5 5 2" xfId="34406" xr:uid="{00000000-0005-0000-0000-00002C860000}"/>
    <cellStyle name="Notas 2 8 5 6" xfId="34407" xr:uid="{00000000-0005-0000-0000-00002D860000}"/>
    <cellStyle name="Notas 2 8 5 6 2" xfId="34408" xr:uid="{00000000-0005-0000-0000-00002E860000}"/>
    <cellStyle name="Notas 2 8 5 7" xfId="34409" xr:uid="{00000000-0005-0000-0000-00002F860000}"/>
    <cellStyle name="Notas 2 8 5 7 2" xfId="34410" xr:uid="{00000000-0005-0000-0000-000030860000}"/>
    <cellStyle name="Notas 2 8 5 8" xfId="34411" xr:uid="{00000000-0005-0000-0000-000031860000}"/>
    <cellStyle name="Notas 2 8 5 8 2" xfId="34412" xr:uid="{00000000-0005-0000-0000-000032860000}"/>
    <cellStyle name="Notas 2 8 5 9" xfId="34413" xr:uid="{00000000-0005-0000-0000-000033860000}"/>
    <cellStyle name="Notas 2 8 5 9 2" xfId="34414" xr:uid="{00000000-0005-0000-0000-000034860000}"/>
    <cellStyle name="Notas 2 8 6" xfId="34415" xr:uid="{00000000-0005-0000-0000-000035860000}"/>
    <cellStyle name="Notas 2 8 6 2" xfId="34416" xr:uid="{00000000-0005-0000-0000-000036860000}"/>
    <cellStyle name="Notas 2 8 7" xfId="34417" xr:uid="{00000000-0005-0000-0000-000037860000}"/>
    <cellStyle name="Notas 2 8 7 2" xfId="34418" xr:uid="{00000000-0005-0000-0000-000038860000}"/>
    <cellStyle name="Notas 2 8 8" xfId="34419" xr:uid="{00000000-0005-0000-0000-000039860000}"/>
    <cellStyle name="Notas 2 8 8 2" xfId="34420" xr:uid="{00000000-0005-0000-0000-00003A860000}"/>
    <cellStyle name="Notas 2 8 9" xfId="34421" xr:uid="{00000000-0005-0000-0000-00003B860000}"/>
    <cellStyle name="Notas 2 8 9 2" xfId="34422" xr:uid="{00000000-0005-0000-0000-00003C860000}"/>
    <cellStyle name="Notas 2 9" xfId="34423" xr:uid="{00000000-0005-0000-0000-00003D860000}"/>
    <cellStyle name="Notas 2 9 10" xfId="34424" xr:uid="{00000000-0005-0000-0000-00003E860000}"/>
    <cellStyle name="Notas 2 9 10 2" xfId="34425" xr:uid="{00000000-0005-0000-0000-00003F860000}"/>
    <cellStyle name="Notas 2 9 11" xfId="34426" xr:uid="{00000000-0005-0000-0000-000040860000}"/>
    <cellStyle name="Notas 2 9 11 2" xfId="34427" xr:uid="{00000000-0005-0000-0000-000041860000}"/>
    <cellStyle name="Notas 2 9 12" xfId="34428" xr:uid="{00000000-0005-0000-0000-000042860000}"/>
    <cellStyle name="Notas 2 9 12 2" xfId="34429" xr:uid="{00000000-0005-0000-0000-000043860000}"/>
    <cellStyle name="Notas 2 9 13" xfId="34430" xr:uid="{00000000-0005-0000-0000-000044860000}"/>
    <cellStyle name="Notas 2 9 2" xfId="34431" xr:uid="{00000000-0005-0000-0000-000045860000}"/>
    <cellStyle name="Notas 2 9 2 10" xfId="34432" xr:uid="{00000000-0005-0000-0000-000046860000}"/>
    <cellStyle name="Notas 2 9 2 10 2" xfId="34433" xr:uid="{00000000-0005-0000-0000-000047860000}"/>
    <cellStyle name="Notas 2 9 2 11" xfId="34434" xr:uid="{00000000-0005-0000-0000-000048860000}"/>
    <cellStyle name="Notas 2 9 2 2" xfId="34435" xr:uid="{00000000-0005-0000-0000-000049860000}"/>
    <cellStyle name="Notas 2 9 2 2 2" xfId="34436" xr:uid="{00000000-0005-0000-0000-00004A860000}"/>
    <cellStyle name="Notas 2 9 2 3" xfId="34437" xr:uid="{00000000-0005-0000-0000-00004B860000}"/>
    <cellStyle name="Notas 2 9 2 3 2" xfId="34438" xr:uid="{00000000-0005-0000-0000-00004C860000}"/>
    <cellStyle name="Notas 2 9 2 4" xfId="34439" xr:uid="{00000000-0005-0000-0000-00004D860000}"/>
    <cellStyle name="Notas 2 9 2 4 2" xfId="34440" xr:uid="{00000000-0005-0000-0000-00004E860000}"/>
    <cellStyle name="Notas 2 9 2 5" xfId="34441" xr:uid="{00000000-0005-0000-0000-00004F860000}"/>
    <cellStyle name="Notas 2 9 2 5 2" xfId="34442" xr:uid="{00000000-0005-0000-0000-000050860000}"/>
    <cellStyle name="Notas 2 9 2 6" xfId="34443" xr:uid="{00000000-0005-0000-0000-000051860000}"/>
    <cellStyle name="Notas 2 9 2 6 2" xfId="34444" xr:uid="{00000000-0005-0000-0000-000052860000}"/>
    <cellStyle name="Notas 2 9 2 7" xfId="34445" xr:uid="{00000000-0005-0000-0000-000053860000}"/>
    <cellStyle name="Notas 2 9 2 7 2" xfId="34446" xr:uid="{00000000-0005-0000-0000-000054860000}"/>
    <cellStyle name="Notas 2 9 2 8" xfId="34447" xr:uid="{00000000-0005-0000-0000-000055860000}"/>
    <cellStyle name="Notas 2 9 2 8 2" xfId="34448" xr:uid="{00000000-0005-0000-0000-000056860000}"/>
    <cellStyle name="Notas 2 9 2 9" xfId="34449" xr:uid="{00000000-0005-0000-0000-000057860000}"/>
    <cellStyle name="Notas 2 9 2 9 2" xfId="34450" xr:uid="{00000000-0005-0000-0000-000058860000}"/>
    <cellStyle name="Notas 2 9 3" xfId="34451" xr:uid="{00000000-0005-0000-0000-000059860000}"/>
    <cellStyle name="Notas 2 9 3 10" xfId="34452" xr:uid="{00000000-0005-0000-0000-00005A860000}"/>
    <cellStyle name="Notas 2 9 3 10 2" xfId="34453" xr:uid="{00000000-0005-0000-0000-00005B860000}"/>
    <cellStyle name="Notas 2 9 3 11" xfId="34454" xr:uid="{00000000-0005-0000-0000-00005C860000}"/>
    <cellStyle name="Notas 2 9 3 2" xfId="34455" xr:uid="{00000000-0005-0000-0000-00005D860000}"/>
    <cellStyle name="Notas 2 9 3 2 2" xfId="34456" xr:uid="{00000000-0005-0000-0000-00005E860000}"/>
    <cellStyle name="Notas 2 9 3 3" xfId="34457" xr:uid="{00000000-0005-0000-0000-00005F860000}"/>
    <cellStyle name="Notas 2 9 3 3 2" xfId="34458" xr:uid="{00000000-0005-0000-0000-000060860000}"/>
    <cellStyle name="Notas 2 9 3 4" xfId="34459" xr:uid="{00000000-0005-0000-0000-000061860000}"/>
    <cellStyle name="Notas 2 9 3 4 2" xfId="34460" xr:uid="{00000000-0005-0000-0000-000062860000}"/>
    <cellStyle name="Notas 2 9 3 5" xfId="34461" xr:uid="{00000000-0005-0000-0000-000063860000}"/>
    <cellStyle name="Notas 2 9 3 5 2" xfId="34462" xr:uid="{00000000-0005-0000-0000-000064860000}"/>
    <cellStyle name="Notas 2 9 3 6" xfId="34463" xr:uid="{00000000-0005-0000-0000-000065860000}"/>
    <cellStyle name="Notas 2 9 3 6 2" xfId="34464" xr:uid="{00000000-0005-0000-0000-000066860000}"/>
    <cellStyle name="Notas 2 9 3 7" xfId="34465" xr:uid="{00000000-0005-0000-0000-000067860000}"/>
    <cellStyle name="Notas 2 9 3 7 2" xfId="34466" xr:uid="{00000000-0005-0000-0000-000068860000}"/>
    <cellStyle name="Notas 2 9 3 8" xfId="34467" xr:uid="{00000000-0005-0000-0000-000069860000}"/>
    <cellStyle name="Notas 2 9 3 8 2" xfId="34468" xr:uid="{00000000-0005-0000-0000-00006A860000}"/>
    <cellStyle name="Notas 2 9 3 9" xfId="34469" xr:uid="{00000000-0005-0000-0000-00006B860000}"/>
    <cellStyle name="Notas 2 9 3 9 2" xfId="34470" xr:uid="{00000000-0005-0000-0000-00006C860000}"/>
    <cellStyle name="Notas 2 9 4" xfId="34471" xr:uid="{00000000-0005-0000-0000-00006D860000}"/>
    <cellStyle name="Notas 2 9 4 2" xfId="34472" xr:uid="{00000000-0005-0000-0000-00006E860000}"/>
    <cellStyle name="Notas 2 9 5" xfId="34473" xr:uid="{00000000-0005-0000-0000-00006F860000}"/>
    <cellStyle name="Notas 2 9 5 2" xfId="34474" xr:uid="{00000000-0005-0000-0000-000070860000}"/>
    <cellStyle name="Notas 2 9 6" xfId="34475" xr:uid="{00000000-0005-0000-0000-000071860000}"/>
    <cellStyle name="Notas 2 9 6 2" xfId="34476" xr:uid="{00000000-0005-0000-0000-000072860000}"/>
    <cellStyle name="Notas 2 9 7" xfId="34477" xr:uid="{00000000-0005-0000-0000-000073860000}"/>
    <cellStyle name="Notas 2 9 7 2" xfId="34478" xr:uid="{00000000-0005-0000-0000-000074860000}"/>
    <cellStyle name="Notas 2 9 8" xfId="34479" xr:uid="{00000000-0005-0000-0000-000075860000}"/>
    <cellStyle name="Notas 2 9 8 2" xfId="34480" xr:uid="{00000000-0005-0000-0000-000076860000}"/>
    <cellStyle name="Notas 2 9 9" xfId="34481" xr:uid="{00000000-0005-0000-0000-000077860000}"/>
    <cellStyle name="Notas 2 9 9 2" xfId="34482" xr:uid="{00000000-0005-0000-0000-000078860000}"/>
    <cellStyle name="Notas 3" xfId="1124" xr:uid="{00000000-0005-0000-0000-000079860000}"/>
    <cellStyle name="Notas 3 10" xfId="34483" xr:uid="{00000000-0005-0000-0000-00007A860000}"/>
    <cellStyle name="Notas 3 10 2" xfId="34484" xr:uid="{00000000-0005-0000-0000-00007B860000}"/>
    <cellStyle name="Notas 3 11" xfId="34485" xr:uid="{00000000-0005-0000-0000-00007C860000}"/>
    <cellStyle name="Notas 3 11 2" xfId="34486" xr:uid="{00000000-0005-0000-0000-00007D860000}"/>
    <cellStyle name="Notas 3 12" xfId="34487" xr:uid="{00000000-0005-0000-0000-00007E860000}"/>
    <cellStyle name="Notas 3 12 2" xfId="34488" xr:uid="{00000000-0005-0000-0000-00007F860000}"/>
    <cellStyle name="Notas 3 13" xfId="34489" xr:uid="{00000000-0005-0000-0000-000080860000}"/>
    <cellStyle name="Notas 3 13 2" xfId="34490" xr:uid="{00000000-0005-0000-0000-000081860000}"/>
    <cellStyle name="Notas 3 14" xfId="34491" xr:uid="{00000000-0005-0000-0000-000082860000}"/>
    <cellStyle name="Notas 3 14 2" xfId="34492" xr:uid="{00000000-0005-0000-0000-000083860000}"/>
    <cellStyle name="Notas 3 15" xfId="34493" xr:uid="{00000000-0005-0000-0000-000084860000}"/>
    <cellStyle name="Notas 3 15 2" xfId="34494" xr:uid="{00000000-0005-0000-0000-000085860000}"/>
    <cellStyle name="Notas 3 16" xfId="34495" xr:uid="{00000000-0005-0000-0000-000086860000}"/>
    <cellStyle name="Notas 3 16 2" xfId="34496" xr:uid="{00000000-0005-0000-0000-000087860000}"/>
    <cellStyle name="Notas 3 17" xfId="34497" xr:uid="{00000000-0005-0000-0000-000088860000}"/>
    <cellStyle name="Notas 3 18" xfId="34498" xr:uid="{00000000-0005-0000-0000-000089860000}"/>
    <cellStyle name="Notas 3 19" xfId="34499" xr:uid="{00000000-0005-0000-0000-00008A860000}"/>
    <cellStyle name="Notas 3 2" xfId="34500" xr:uid="{00000000-0005-0000-0000-00008B860000}"/>
    <cellStyle name="Notas 3 2 10" xfId="34501" xr:uid="{00000000-0005-0000-0000-00008C860000}"/>
    <cellStyle name="Notas 3 2 10 2" xfId="34502" xr:uid="{00000000-0005-0000-0000-00008D860000}"/>
    <cellStyle name="Notas 3 2 11" xfId="34503" xr:uid="{00000000-0005-0000-0000-00008E860000}"/>
    <cellStyle name="Notas 3 2 11 2" xfId="34504" xr:uid="{00000000-0005-0000-0000-00008F860000}"/>
    <cellStyle name="Notas 3 2 12" xfId="34505" xr:uid="{00000000-0005-0000-0000-000090860000}"/>
    <cellStyle name="Notas 3 2 12 2" xfId="34506" xr:uid="{00000000-0005-0000-0000-000091860000}"/>
    <cellStyle name="Notas 3 2 13" xfId="34507" xr:uid="{00000000-0005-0000-0000-000092860000}"/>
    <cellStyle name="Notas 3 2 13 2" xfId="34508" xr:uid="{00000000-0005-0000-0000-000093860000}"/>
    <cellStyle name="Notas 3 2 14" xfId="34509" xr:uid="{00000000-0005-0000-0000-000094860000}"/>
    <cellStyle name="Notas 3 2 14 2" xfId="34510" xr:uid="{00000000-0005-0000-0000-000095860000}"/>
    <cellStyle name="Notas 3 2 15" xfId="34511" xr:uid="{00000000-0005-0000-0000-000096860000}"/>
    <cellStyle name="Notas 3 2 2" xfId="34512" xr:uid="{00000000-0005-0000-0000-000097860000}"/>
    <cellStyle name="Notas 3 2 2 10" xfId="34513" xr:uid="{00000000-0005-0000-0000-000098860000}"/>
    <cellStyle name="Notas 3 2 2 10 2" xfId="34514" xr:uid="{00000000-0005-0000-0000-000099860000}"/>
    <cellStyle name="Notas 3 2 2 11" xfId="34515" xr:uid="{00000000-0005-0000-0000-00009A860000}"/>
    <cellStyle name="Notas 3 2 2 11 2" xfId="34516" xr:uid="{00000000-0005-0000-0000-00009B860000}"/>
    <cellStyle name="Notas 3 2 2 12" xfId="34517" xr:uid="{00000000-0005-0000-0000-00009C860000}"/>
    <cellStyle name="Notas 3 2 2 12 2" xfId="34518" xr:uid="{00000000-0005-0000-0000-00009D860000}"/>
    <cellStyle name="Notas 3 2 2 13" xfId="34519" xr:uid="{00000000-0005-0000-0000-00009E860000}"/>
    <cellStyle name="Notas 3 2 2 2" xfId="34520" xr:uid="{00000000-0005-0000-0000-00009F860000}"/>
    <cellStyle name="Notas 3 2 2 2 10" xfId="34521" xr:uid="{00000000-0005-0000-0000-0000A0860000}"/>
    <cellStyle name="Notas 3 2 2 2 10 2" xfId="34522" xr:uid="{00000000-0005-0000-0000-0000A1860000}"/>
    <cellStyle name="Notas 3 2 2 2 11" xfId="34523" xr:uid="{00000000-0005-0000-0000-0000A2860000}"/>
    <cellStyle name="Notas 3 2 2 2 2" xfId="34524" xr:uid="{00000000-0005-0000-0000-0000A3860000}"/>
    <cellStyle name="Notas 3 2 2 2 2 2" xfId="34525" xr:uid="{00000000-0005-0000-0000-0000A4860000}"/>
    <cellStyle name="Notas 3 2 2 2 3" xfId="34526" xr:uid="{00000000-0005-0000-0000-0000A5860000}"/>
    <cellStyle name="Notas 3 2 2 2 3 2" xfId="34527" xr:uid="{00000000-0005-0000-0000-0000A6860000}"/>
    <cellStyle name="Notas 3 2 2 2 4" xfId="34528" xr:uid="{00000000-0005-0000-0000-0000A7860000}"/>
    <cellStyle name="Notas 3 2 2 2 4 2" xfId="34529" xr:uid="{00000000-0005-0000-0000-0000A8860000}"/>
    <cellStyle name="Notas 3 2 2 2 5" xfId="34530" xr:uid="{00000000-0005-0000-0000-0000A9860000}"/>
    <cellStyle name="Notas 3 2 2 2 5 2" xfId="34531" xr:uid="{00000000-0005-0000-0000-0000AA860000}"/>
    <cellStyle name="Notas 3 2 2 2 6" xfId="34532" xr:uid="{00000000-0005-0000-0000-0000AB860000}"/>
    <cellStyle name="Notas 3 2 2 2 6 2" xfId="34533" xr:uid="{00000000-0005-0000-0000-0000AC860000}"/>
    <cellStyle name="Notas 3 2 2 2 7" xfId="34534" xr:uid="{00000000-0005-0000-0000-0000AD860000}"/>
    <cellStyle name="Notas 3 2 2 2 7 2" xfId="34535" xr:uid="{00000000-0005-0000-0000-0000AE860000}"/>
    <cellStyle name="Notas 3 2 2 2 8" xfId="34536" xr:uid="{00000000-0005-0000-0000-0000AF860000}"/>
    <cellStyle name="Notas 3 2 2 2 8 2" xfId="34537" xr:uid="{00000000-0005-0000-0000-0000B0860000}"/>
    <cellStyle name="Notas 3 2 2 2 9" xfId="34538" xr:uid="{00000000-0005-0000-0000-0000B1860000}"/>
    <cellStyle name="Notas 3 2 2 2 9 2" xfId="34539" xr:uid="{00000000-0005-0000-0000-0000B2860000}"/>
    <cellStyle name="Notas 3 2 2 3" xfId="34540" xr:uid="{00000000-0005-0000-0000-0000B3860000}"/>
    <cellStyle name="Notas 3 2 2 3 10" xfId="34541" xr:uid="{00000000-0005-0000-0000-0000B4860000}"/>
    <cellStyle name="Notas 3 2 2 3 10 2" xfId="34542" xr:uid="{00000000-0005-0000-0000-0000B5860000}"/>
    <cellStyle name="Notas 3 2 2 3 11" xfId="34543" xr:uid="{00000000-0005-0000-0000-0000B6860000}"/>
    <cellStyle name="Notas 3 2 2 3 2" xfId="34544" xr:uid="{00000000-0005-0000-0000-0000B7860000}"/>
    <cellStyle name="Notas 3 2 2 3 2 2" xfId="34545" xr:uid="{00000000-0005-0000-0000-0000B8860000}"/>
    <cellStyle name="Notas 3 2 2 3 3" xfId="34546" xr:uid="{00000000-0005-0000-0000-0000B9860000}"/>
    <cellStyle name="Notas 3 2 2 3 3 2" xfId="34547" xr:uid="{00000000-0005-0000-0000-0000BA860000}"/>
    <cellStyle name="Notas 3 2 2 3 4" xfId="34548" xr:uid="{00000000-0005-0000-0000-0000BB860000}"/>
    <cellStyle name="Notas 3 2 2 3 4 2" xfId="34549" xr:uid="{00000000-0005-0000-0000-0000BC860000}"/>
    <cellStyle name="Notas 3 2 2 3 5" xfId="34550" xr:uid="{00000000-0005-0000-0000-0000BD860000}"/>
    <cellStyle name="Notas 3 2 2 3 5 2" xfId="34551" xr:uid="{00000000-0005-0000-0000-0000BE860000}"/>
    <cellStyle name="Notas 3 2 2 3 6" xfId="34552" xr:uid="{00000000-0005-0000-0000-0000BF860000}"/>
    <cellStyle name="Notas 3 2 2 3 6 2" xfId="34553" xr:uid="{00000000-0005-0000-0000-0000C0860000}"/>
    <cellStyle name="Notas 3 2 2 3 7" xfId="34554" xr:uid="{00000000-0005-0000-0000-0000C1860000}"/>
    <cellStyle name="Notas 3 2 2 3 7 2" xfId="34555" xr:uid="{00000000-0005-0000-0000-0000C2860000}"/>
    <cellStyle name="Notas 3 2 2 3 8" xfId="34556" xr:uid="{00000000-0005-0000-0000-0000C3860000}"/>
    <cellStyle name="Notas 3 2 2 3 8 2" xfId="34557" xr:uid="{00000000-0005-0000-0000-0000C4860000}"/>
    <cellStyle name="Notas 3 2 2 3 9" xfId="34558" xr:uid="{00000000-0005-0000-0000-0000C5860000}"/>
    <cellStyle name="Notas 3 2 2 3 9 2" xfId="34559" xr:uid="{00000000-0005-0000-0000-0000C6860000}"/>
    <cellStyle name="Notas 3 2 2 4" xfId="34560" xr:uid="{00000000-0005-0000-0000-0000C7860000}"/>
    <cellStyle name="Notas 3 2 2 4 2" xfId="34561" xr:uid="{00000000-0005-0000-0000-0000C8860000}"/>
    <cellStyle name="Notas 3 2 2 5" xfId="34562" xr:uid="{00000000-0005-0000-0000-0000C9860000}"/>
    <cellStyle name="Notas 3 2 2 5 2" xfId="34563" xr:uid="{00000000-0005-0000-0000-0000CA860000}"/>
    <cellStyle name="Notas 3 2 2 6" xfId="34564" xr:uid="{00000000-0005-0000-0000-0000CB860000}"/>
    <cellStyle name="Notas 3 2 2 6 2" xfId="34565" xr:uid="{00000000-0005-0000-0000-0000CC860000}"/>
    <cellStyle name="Notas 3 2 2 7" xfId="34566" xr:uid="{00000000-0005-0000-0000-0000CD860000}"/>
    <cellStyle name="Notas 3 2 2 7 2" xfId="34567" xr:uid="{00000000-0005-0000-0000-0000CE860000}"/>
    <cellStyle name="Notas 3 2 2 8" xfId="34568" xr:uid="{00000000-0005-0000-0000-0000CF860000}"/>
    <cellStyle name="Notas 3 2 2 8 2" xfId="34569" xr:uid="{00000000-0005-0000-0000-0000D0860000}"/>
    <cellStyle name="Notas 3 2 2 9" xfId="34570" xr:uid="{00000000-0005-0000-0000-0000D1860000}"/>
    <cellStyle name="Notas 3 2 2 9 2" xfId="34571" xr:uid="{00000000-0005-0000-0000-0000D2860000}"/>
    <cellStyle name="Notas 3 2 3" xfId="34572" xr:uid="{00000000-0005-0000-0000-0000D3860000}"/>
    <cellStyle name="Notas 3 2 3 10" xfId="34573" xr:uid="{00000000-0005-0000-0000-0000D4860000}"/>
    <cellStyle name="Notas 3 2 3 10 2" xfId="34574" xr:uid="{00000000-0005-0000-0000-0000D5860000}"/>
    <cellStyle name="Notas 3 2 3 11" xfId="34575" xr:uid="{00000000-0005-0000-0000-0000D6860000}"/>
    <cellStyle name="Notas 3 2 3 11 2" xfId="34576" xr:uid="{00000000-0005-0000-0000-0000D7860000}"/>
    <cellStyle name="Notas 3 2 3 12" xfId="34577" xr:uid="{00000000-0005-0000-0000-0000D8860000}"/>
    <cellStyle name="Notas 3 2 3 12 2" xfId="34578" xr:uid="{00000000-0005-0000-0000-0000D9860000}"/>
    <cellStyle name="Notas 3 2 3 13" xfId="34579" xr:uid="{00000000-0005-0000-0000-0000DA860000}"/>
    <cellStyle name="Notas 3 2 3 2" xfId="34580" xr:uid="{00000000-0005-0000-0000-0000DB860000}"/>
    <cellStyle name="Notas 3 2 3 2 10" xfId="34581" xr:uid="{00000000-0005-0000-0000-0000DC860000}"/>
    <cellStyle name="Notas 3 2 3 2 10 2" xfId="34582" xr:uid="{00000000-0005-0000-0000-0000DD860000}"/>
    <cellStyle name="Notas 3 2 3 2 11" xfId="34583" xr:uid="{00000000-0005-0000-0000-0000DE860000}"/>
    <cellStyle name="Notas 3 2 3 2 2" xfId="34584" xr:uid="{00000000-0005-0000-0000-0000DF860000}"/>
    <cellStyle name="Notas 3 2 3 2 2 2" xfId="34585" xr:uid="{00000000-0005-0000-0000-0000E0860000}"/>
    <cellStyle name="Notas 3 2 3 2 3" xfId="34586" xr:uid="{00000000-0005-0000-0000-0000E1860000}"/>
    <cellStyle name="Notas 3 2 3 2 3 2" xfId="34587" xr:uid="{00000000-0005-0000-0000-0000E2860000}"/>
    <cellStyle name="Notas 3 2 3 2 4" xfId="34588" xr:uid="{00000000-0005-0000-0000-0000E3860000}"/>
    <cellStyle name="Notas 3 2 3 2 4 2" xfId="34589" xr:uid="{00000000-0005-0000-0000-0000E4860000}"/>
    <cellStyle name="Notas 3 2 3 2 5" xfId="34590" xr:uid="{00000000-0005-0000-0000-0000E5860000}"/>
    <cellStyle name="Notas 3 2 3 2 5 2" xfId="34591" xr:uid="{00000000-0005-0000-0000-0000E6860000}"/>
    <cellStyle name="Notas 3 2 3 2 6" xfId="34592" xr:uid="{00000000-0005-0000-0000-0000E7860000}"/>
    <cellStyle name="Notas 3 2 3 2 6 2" xfId="34593" xr:uid="{00000000-0005-0000-0000-0000E8860000}"/>
    <cellStyle name="Notas 3 2 3 2 7" xfId="34594" xr:uid="{00000000-0005-0000-0000-0000E9860000}"/>
    <cellStyle name="Notas 3 2 3 2 7 2" xfId="34595" xr:uid="{00000000-0005-0000-0000-0000EA860000}"/>
    <cellStyle name="Notas 3 2 3 2 8" xfId="34596" xr:uid="{00000000-0005-0000-0000-0000EB860000}"/>
    <cellStyle name="Notas 3 2 3 2 8 2" xfId="34597" xr:uid="{00000000-0005-0000-0000-0000EC860000}"/>
    <cellStyle name="Notas 3 2 3 2 9" xfId="34598" xr:uid="{00000000-0005-0000-0000-0000ED860000}"/>
    <cellStyle name="Notas 3 2 3 2 9 2" xfId="34599" xr:uid="{00000000-0005-0000-0000-0000EE860000}"/>
    <cellStyle name="Notas 3 2 3 3" xfId="34600" xr:uid="{00000000-0005-0000-0000-0000EF860000}"/>
    <cellStyle name="Notas 3 2 3 3 10" xfId="34601" xr:uid="{00000000-0005-0000-0000-0000F0860000}"/>
    <cellStyle name="Notas 3 2 3 3 10 2" xfId="34602" xr:uid="{00000000-0005-0000-0000-0000F1860000}"/>
    <cellStyle name="Notas 3 2 3 3 11" xfId="34603" xr:uid="{00000000-0005-0000-0000-0000F2860000}"/>
    <cellStyle name="Notas 3 2 3 3 2" xfId="34604" xr:uid="{00000000-0005-0000-0000-0000F3860000}"/>
    <cellStyle name="Notas 3 2 3 3 2 2" xfId="34605" xr:uid="{00000000-0005-0000-0000-0000F4860000}"/>
    <cellStyle name="Notas 3 2 3 3 3" xfId="34606" xr:uid="{00000000-0005-0000-0000-0000F5860000}"/>
    <cellStyle name="Notas 3 2 3 3 3 2" xfId="34607" xr:uid="{00000000-0005-0000-0000-0000F6860000}"/>
    <cellStyle name="Notas 3 2 3 3 4" xfId="34608" xr:uid="{00000000-0005-0000-0000-0000F7860000}"/>
    <cellStyle name="Notas 3 2 3 3 4 2" xfId="34609" xr:uid="{00000000-0005-0000-0000-0000F8860000}"/>
    <cellStyle name="Notas 3 2 3 3 5" xfId="34610" xr:uid="{00000000-0005-0000-0000-0000F9860000}"/>
    <cellStyle name="Notas 3 2 3 3 5 2" xfId="34611" xr:uid="{00000000-0005-0000-0000-0000FA860000}"/>
    <cellStyle name="Notas 3 2 3 3 6" xfId="34612" xr:uid="{00000000-0005-0000-0000-0000FB860000}"/>
    <cellStyle name="Notas 3 2 3 3 6 2" xfId="34613" xr:uid="{00000000-0005-0000-0000-0000FC860000}"/>
    <cellStyle name="Notas 3 2 3 3 7" xfId="34614" xr:uid="{00000000-0005-0000-0000-0000FD860000}"/>
    <cellStyle name="Notas 3 2 3 3 7 2" xfId="34615" xr:uid="{00000000-0005-0000-0000-0000FE860000}"/>
    <cellStyle name="Notas 3 2 3 3 8" xfId="34616" xr:uid="{00000000-0005-0000-0000-0000FF860000}"/>
    <cellStyle name="Notas 3 2 3 3 8 2" xfId="34617" xr:uid="{00000000-0005-0000-0000-000000870000}"/>
    <cellStyle name="Notas 3 2 3 3 9" xfId="34618" xr:uid="{00000000-0005-0000-0000-000001870000}"/>
    <cellStyle name="Notas 3 2 3 3 9 2" xfId="34619" xr:uid="{00000000-0005-0000-0000-000002870000}"/>
    <cellStyle name="Notas 3 2 3 4" xfId="34620" xr:uid="{00000000-0005-0000-0000-000003870000}"/>
    <cellStyle name="Notas 3 2 3 4 2" xfId="34621" xr:uid="{00000000-0005-0000-0000-000004870000}"/>
    <cellStyle name="Notas 3 2 3 5" xfId="34622" xr:uid="{00000000-0005-0000-0000-000005870000}"/>
    <cellStyle name="Notas 3 2 3 5 2" xfId="34623" xr:uid="{00000000-0005-0000-0000-000006870000}"/>
    <cellStyle name="Notas 3 2 3 6" xfId="34624" xr:uid="{00000000-0005-0000-0000-000007870000}"/>
    <cellStyle name="Notas 3 2 3 6 2" xfId="34625" xr:uid="{00000000-0005-0000-0000-000008870000}"/>
    <cellStyle name="Notas 3 2 3 7" xfId="34626" xr:uid="{00000000-0005-0000-0000-000009870000}"/>
    <cellStyle name="Notas 3 2 3 7 2" xfId="34627" xr:uid="{00000000-0005-0000-0000-00000A870000}"/>
    <cellStyle name="Notas 3 2 3 8" xfId="34628" xr:uid="{00000000-0005-0000-0000-00000B870000}"/>
    <cellStyle name="Notas 3 2 3 8 2" xfId="34629" xr:uid="{00000000-0005-0000-0000-00000C870000}"/>
    <cellStyle name="Notas 3 2 3 9" xfId="34630" xr:uid="{00000000-0005-0000-0000-00000D870000}"/>
    <cellStyle name="Notas 3 2 3 9 2" xfId="34631" xr:uid="{00000000-0005-0000-0000-00000E870000}"/>
    <cellStyle name="Notas 3 2 4" xfId="34632" xr:uid="{00000000-0005-0000-0000-00000F870000}"/>
    <cellStyle name="Notas 3 2 4 10" xfId="34633" xr:uid="{00000000-0005-0000-0000-000010870000}"/>
    <cellStyle name="Notas 3 2 4 10 2" xfId="34634" xr:uid="{00000000-0005-0000-0000-000011870000}"/>
    <cellStyle name="Notas 3 2 4 11" xfId="34635" xr:uid="{00000000-0005-0000-0000-000012870000}"/>
    <cellStyle name="Notas 3 2 4 2" xfId="34636" xr:uid="{00000000-0005-0000-0000-000013870000}"/>
    <cellStyle name="Notas 3 2 4 2 2" xfId="34637" xr:uid="{00000000-0005-0000-0000-000014870000}"/>
    <cellStyle name="Notas 3 2 4 3" xfId="34638" xr:uid="{00000000-0005-0000-0000-000015870000}"/>
    <cellStyle name="Notas 3 2 4 3 2" xfId="34639" xr:uid="{00000000-0005-0000-0000-000016870000}"/>
    <cellStyle name="Notas 3 2 4 4" xfId="34640" xr:uid="{00000000-0005-0000-0000-000017870000}"/>
    <cellStyle name="Notas 3 2 4 4 2" xfId="34641" xr:uid="{00000000-0005-0000-0000-000018870000}"/>
    <cellStyle name="Notas 3 2 4 5" xfId="34642" xr:uid="{00000000-0005-0000-0000-000019870000}"/>
    <cellStyle name="Notas 3 2 4 5 2" xfId="34643" xr:uid="{00000000-0005-0000-0000-00001A870000}"/>
    <cellStyle name="Notas 3 2 4 6" xfId="34644" xr:uid="{00000000-0005-0000-0000-00001B870000}"/>
    <cellStyle name="Notas 3 2 4 6 2" xfId="34645" xr:uid="{00000000-0005-0000-0000-00001C870000}"/>
    <cellStyle name="Notas 3 2 4 7" xfId="34646" xr:uid="{00000000-0005-0000-0000-00001D870000}"/>
    <cellStyle name="Notas 3 2 4 7 2" xfId="34647" xr:uid="{00000000-0005-0000-0000-00001E870000}"/>
    <cellStyle name="Notas 3 2 4 8" xfId="34648" xr:uid="{00000000-0005-0000-0000-00001F870000}"/>
    <cellStyle name="Notas 3 2 4 8 2" xfId="34649" xr:uid="{00000000-0005-0000-0000-000020870000}"/>
    <cellStyle name="Notas 3 2 4 9" xfId="34650" xr:uid="{00000000-0005-0000-0000-000021870000}"/>
    <cellStyle name="Notas 3 2 4 9 2" xfId="34651" xr:uid="{00000000-0005-0000-0000-000022870000}"/>
    <cellStyle name="Notas 3 2 5" xfId="34652" xr:uid="{00000000-0005-0000-0000-000023870000}"/>
    <cellStyle name="Notas 3 2 5 10" xfId="34653" xr:uid="{00000000-0005-0000-0000-000024870000}"/>
    <cellStyle name="Notas 3 2 5 10 2" xfId="34654" xr:uid="{00000000-0005-0000-0000-000025870000}"/>
    <cellStyle name="Notas 3 2 5 11" xfId="34655" xr:uid="{00000000-0005-0000-0000-000026870000}"/>
    <cellStyle name="Notas 3 2 5 2" xfId="34656" xr:uid="{00000000-0005-0000-0000-000027870000}"/>
    <cellStyle name="Notas 3 2 5 2 2" xfId="34657" xr:uid="{00000000-0005-0000-0000-000028870000}"/>
    <cellStyle name="Notas 3 2 5 3" xfId="34658" xr:uid="{00000000-0005-0000-0000-000029870000}"/>
    <cellStyle name="Notas 3 2 5 3 2" xfId="34659" xr:uid="{00000000-0005-0000-0000-00002A870000}"/>
    <cellStyle name="Notas 3 2 5 4" xfId="34660" xr:uid="{00000000-0005-0000-0000-00002B870000}"/>
    <cellStyle name="Notas 3 2 5 4 2" xfId="34661" xr:uid="{00000000-0005-0000-0000-00002C870000}"/>
    <cellStyle name="Notas 3 2 5 5" xfId="34662" xr:uid="{00000000-0005-0000-0000-00002D870000}"/>
    <cellStyle name="Notas 3 2 5 5 2" xfId="34663" xr:uid="{00000000-0005-0000-0000-00002E870000}"/>
    <cellStyle name="Notas 3 2 5 6" xfId="34664" xr:uid="{00000000-0005-0000-0000-00002F870000}"/>
    <cellStyle name="Notas 3 2 5 6 2" xfId="34665" xr:uid="{00000000-0005-0000-0000-000030870000}"/>
    <cellStyle name="Notas 3 2 5 7" xfId="34666" xr:uid="{00000000-0005-0000-0000-000031870000}"/>
    <cellStyle name="Notas 3 2 5 7 2" xfId="34667" xr:uid="{00000000-0005-0000-0000-000032870000}"/>
    <cellStyle name="Notas 3 2 5 8" xfId="34668" xr:uid="{00000000-0005-0000-0000-000033870000}"/>
    <cellStyle name="Notas 3 2 5 8 2" xfId="34669" xr:uid="{00000000-0005-0000-0000-000034870000}"/>
    <cellStyle name="Notas 3 2 5 9" xfId="34670" xr:uid="{00000000-0005-0000-0000-000035870000}"/>
    <cellStyle name="Notas 3 2 5 9 2" xfId="34671" xr:uid="{00000000-0005-0000-0000-000036870000}"/>
    <cellStyle name="Notas 3 2 6" xfId="34672" xr:uid="{00000000-0005-0000-0000-000037870000}"/>
    <cellStyle name="Notas 3 2 6 2" xfId="34673" xr:uid="{00000000-0005-0000-0000-000038870000}"/>
    <cellStyle name="Notas 3 2 7" xfId="34674" xr:uid="{00000000-0005-0000-0000-000039870000}"/>
    <cellStyle name="Notas 3 2 7 2" xfId="34675" xr:uid="{00000000-0005-0000-0000-00003A870000}"/>
    <cellStyle name="Notas 3 2 8" xfId="34676" xr:uid="{00000000-0005-0000-0000-00003B870000}"/>
    <cellStyle name="Notas 3 2 8 2" xfId="34677" xr:uid="{00000000-0005-0000-0000-00003C870000}"/>
    <cellStyle name="Notas 3 2 9" xfId="34678" xr:uid="{00000000-0005-0000-0000-00003D870000}"/>
    <cellStyle name="Notas 3 2 9 2" xfId="34679" xr:uid="{00000000-0005-0000-0000-00003E870000}"/>
    <cellStyle name="Notas 3 3" xfId="34680" xr:uid="{00000000-0005-0000-0000-00003F870000}"/>
    <cellStyle name="Notas 3 3 10" xfId="34681" xr:uid="{00000000-0005-0000-0000-000040870000}"/>
    <cellStyle name="Notas 3 3 10 2" xfId="34682" xr:uid="{00000000-0005-0000-0000-000041870000}"/>
    <cellStyle name="Notas 3 3 11" xfId="34683" xr:uid="{00000000-0005-0000-0000-000042870000}"/>
    <cellStyle name="Notas 3 3 11 2" xfId="34684" xr:uid="{00000000-0005-0000-0000-000043870000}"/>
    <cellStyle name="Notas 3 3 12" xfId="34685" xr:uid="{00000000-0005-0000-0000-000044870000}"/>
    <cellStyle name="Notas 3 3 12 2" xfId="34686" xr:uid="{00000000-0005-0000-0000-000045870000}"/>
    <cellStyle name="Notas 3 3 13" xfId="34687" xr:uid="{00000000-0005-0000-0000-000046870000}"/>
    <cellStyle name="Notas 3 3 13 2" xfId="34688" xr:uid="{00000000-0005-0000-0000-000047870000}"/>
    <cellStyle name="Notas 3 3 14" xfId="34689" xr:uid="{00000000-0005-0000-0000-000048870000}"/>
    <cellStyle name="Notas 3 3 14 2" xfId="34690" xr:uid="{00000000-0005-0000-0000-000049870000}"/>
    <cellStyle name="Notas 3 3 15" xfId="34691" xr:uid="{00000000-0005-0000-0000-00004A870000}"/>
    <cellStyle name="Notas 3 3 2" xfId="34692" xr:uid="{00000000-0005-0000-0000-00004B870000}"/>
    <cellStyle name="Notas 3 3 2 10" xfId="34693" xr:uid="{00000000-0005-0000-0000-00004C870000}"/>
    <cellStyle name="Notas 3 3 2 10 2" xfId="34694" xr:uid="{00000000-0005-0000-0000-00004D870000}"/>
    <cellStyle name="Notas 3 3 2 11" xfId="34695" xr:uid="{00000000-0005-0000-0000-00004E870000}"/>
    <cellStyle name="Notas 3 3 2 11 2" xfId="34696" xr:uid="{00000000-0005-0000-0000-00004F870000}"/>
    <cellStyle name="Notas 3 3 2 12" xfId="34697" xr:uid="{00000000-0005-0000-0000-000050870000}"/>
    <cellStyle name="Notas 3 3 2 12 2" xfId="34698" xr:uid="{00000000-0005-0000-0000-000051870000}"/>
    <cellStyle name="Notas 3 3 2 13" xfId="34699" xr:uid="{00000000-0005-0000-0000-000052870000}"/>
    <cellStyle name="Notas 3 3 2 2" xfId="34700" xr:uid="{00000000-0005-0000-0000-000053870000}"/>
    <cellStyle name="Notas 3 3 2 2 10" xfId="34701" xr:uid="{00000000-0005-0000-0000-000054870000}"/>
    <cellStyle name="Notas 3 3 2 2 10 2" xfId="34702" xr:uid="{00000000-0005-0000-0000-000055870000}"/>
    <cellStyle name="Notas 3 3 2 2 11" xfId="34703" xr:uid="{00000000-0005-0000-0000-000056870000}"/>
    <cellStyle name="Notas 3 3 2 2 2" xfId="34704" xr:uid="{00000000-0005-0000-0000-000057870000}"/>
    <cellStyle name="Notas 3 3 2 2 2 2" xfId="34705" xr:uid="{00000000-0005-0000-0000-000058870000}"/>
    <cellStyle name="Notas 3 3 2 2 3" xfId="34706" xr:uid="{00000000-0005-0000-0000-000059870000}"/>
    <cellStyle name="Notas 3 3 2 2 3 2" xfId="34707" xr:uid="{00000000-0005-0000-0000-00005A870000}"/>
    <cellStyle name="Notas 3 3 2 2 4" xfId="34708" xr:uid="{00000000-0005-0000-0000-00005B870000}"/>
    <cellStyle name="Notas 3 3 2 2 4 2" xfId="34709" xr:uid="{00000000-0005-0000-0000-00005C870000}"/>
    <cellStyle name="Notas 3 3 2 2 5" xfId="34710" xr:uid="{00000000-0005-0000-0000-00005D870000}"/>
    <cellStyle name="Notas 3 3 2 2 5 2" xfId="34711" xr:uid="{00000000-0005-0000-0000-00005E870000}"/>
    <cellStyle name="Notas 3 3 2 2 6" xfId="34712" xr:uid="{00000000-0005-0000-0000-00005F870000}"/>
    <cellStyle name="Notas 3 3 2 2 6 2" xfId="34713" xr:uid="{00000000-0005-0000-0000-000060870000}"/>
    <cellStyle name="Notas 3 3 2 2 7" xfId="34714" xr:uid="{00000000-0005-0000-0000-000061870000}"/>
    <cellStyle name="Notas 3 3 2 2 7 2" xfId="34715" xr:uid="{00000000-0005-0000-0000-000062870000}"/>
    <cellStyle name="Notas 3 3 2 2 8" xfId="34716" xr:uid="{00000000-0005-0000-0000-000063870000}"/>
    <cellStyle name="Notas 3 3 2 2 8 2" xfId="34717" xr:uid="{00000000-0005-0000-0000-000064870000}"/>
    <cellStyle name="Notas 3 3 2 2 9" xfId="34718" xr:uid="{00000000-0005-0000-0000-000065870000}"/>
    <cellStyle name="Notas 3 3 2 2 9 2" xfId="34719" xr:uid="{00000000-0005-0000-0000-000066870000}"/>
    <cellStyle name="Notas 3 3 2 3" xfId="34720" xr:uid="{00000000-0005-0000-0000-000067870000}"/>
    <cellStyle name="Notas 3 3 2 3 10" xfId="34721" xr:uid="{00000000-0005-0000-0000-000068870000}"/>
    <cellStyle name="Notas 3 3 2 3 10 2" xfId="34722" xr:uid="{00000000-0005-0000-0000-000069870000}"/>
    <cellStyle name="Notas 3 3 2 3 11" xfId="34723" xr:uid="{00000000-0005-0000-0000-00006A870000}"/>
    <cellStyle name="Notas 3 3 2 3 2" xfId="34724" xr:uid="{00000000-0005-0000-0000-00006B870000}"/>
    <cellStyle name="Notas 3 3 2 3 2 2" xfId="34725" xr:uid="{00000000-0005-0000-0000-00006C870000}"/>
    <cellStyle name="Notas 3 3 2 3 3" xfId="34726" xr:uid="{00000000-0005-0000-0000-00006D870000}"/>
    <cellStyle name="Notas 3 3 2 3 3 2" xfId="34727" xr:uid="{00000000-0005-0000-0000-00006E870000}"/>
    <cellStyle name="Notas 3 3 2 3 4" xfId="34728" xr:uid="{00000000-0005-0000-0000-00006F870000}"/>
    <cellStyle name="Notas 3 3 2 3 4 2" xfId="34729" xr:uid="{00000000-0005-0000-0000-000070870000}"/>
    <cellStyle name="Notas 3 3 2 3 5" xfId="34730" xr:uid="{00000000-0005-0000-0000-000071870000}"/>
    <cellStyle name="Notas 3 3 2 3 5 2" xfId="34731" xr:uid="{00000000-0005-0000-0000-000072870000}"/>
    <cellStyle name="Notas 3 3 2 3 6" xfId="34732" xr:uid="{00000000-0005-0000-0000-000073870000}"/>
    <cellStyle name="Notas 3 3 2 3 6 2" xfId="34733" xr:uid="{00000000-0005-0000-0000-000074870000}"/>
    <cellStyle name="Notas 3 3 2 3 7" xfId="34734" xr:uid="{00000000-0005-0000-0000-000075870000}"/>
    <cellStyle name="Notas 3 3 2 3 7 2" xfId="34735" xr:uid="{00000000-0005-0000-0000-000076870000}"/>
    <cellStyle name="Notas 3 3 2 3 8" xfId="34736" xr:uid="{00000000-0005-0000-0000-000077870000}"/>
    <cellStyle name="Notas 3 3 2 3 8 2" xfId="34737" xr:uid="{00000000-0005-0000-0000-000078870000}"/>
    <cellStyle name="Notas 3 3 2 3 9" xfId="34738" xr:uid="{00000000-0005-0000-0000-000079870000}"/>
    <cellStyle name="Notas 3 3 2 3 9 2" xfId="34739" xr:uid="{00000000-0005-0000-0000-00007A870000}"/>
    <cellStyle name="Notas 3 3 2 4" xfId="34740" xr:uid="{00000000-0005-0000-0000-00007B870000}"/>
    <cellStyle name="Notas 3 3 2 4 2" xfId="34741" xr:uid="{00000000-0005-0000-0000-00007C870000}"/>
    <cellStyle name="Notas 3 3 2 5" xfId="34742" xr:uid="{00000000-0005-0000-0000-00007D870000}"/>
    <cellStyle name="Notas 3 3 2 5 2" xfId="34743" xr:uid="{00000000-0005-0000-0000-00007E870000}"/>
    <cellStyle name="Notas 3 3 2 6" xfId="34744" xr:uid="{00000000-0005-0000-0000-00007F870000}"/>
    <cellStyle name="Notas 3 3 2 6 2" xfId="34745" xr:uid="{00000000-0005-0000-0000-000080870000}"/>
    <cellStyle name="Notas 3 3 2 7" xfId="34746" xr:uid="{00000000-0005-0000-0000-000081870000}"/>
    <cellStyle name="Notas 3 3 2 7 2" xfId="34747" xr:uid="{00000000-0005-0000-0000-000082870000}"/>
    <cellStyle name="Notas 3 3 2 8" xfId="34748" xr:uid="{00000000-0005-0000-0000-000083870000}"/>
    <cellStyle name="Notas 3 3 2 8 2" xfId="34749" xr:uid="{00000000-0005-0000-0000-000084870000}"/>
    <cellStyle name="Notas 3 3 2 9" xfId="34750" xr:uid="{00000000-0005-0000-0000-000085870000}"/>
    <cellStyle name="Notas 3 3 2 9 2" xfId="34751" xr:uid="{00000000-0005-0000-0000-000086870000}"/>
    <cellStyle name="Notas 3 3 3" xfId="34752" xr:uid="{00000000-0005-0000-0000-000087870000}"/>
    <cellStyle name="Notas 3 3 3 10" xfId="34753" xr:uid="{00000000-0005-0000-0000-000088870000}"/>
    <cellStyle name="Notas 3 3 3 10 2" xfId="34754" xr:uid="{00000000-0005-0000-0000-000089870000}"/>
    <cellStyle name="Notas 3 3 3 11" xfId="34755" xr:uid="{00000000-0005-0000-0000-00008A870000}"/>
    <cellStyle name="Notas 3 3 3 11 2" xfId="34756" xr:uid="{00000000-0005-0000-0000-00008B870000}"/>
    <cellStyle name="Notas 3 3 3 12" xfId="34757" xr:uid="{00000000-0005-0000-0000-00008C870000}"/>
    <cellStyle name="Notas 3 3 3 12 2" xfId="34758" xr:uid="{00000000-0005-0000-0000-00008D870000}"/>
    <cellStyle name="Notas 3 3 3 13" xfId="34759" xr:uid="{00000000-0005-0000-0000-00008E870000}"/>
    <cellStyle name="Notas 3 3 3 2" xfId="34760" xr:uid="{00000000-0005-0000-0000-00008F870000}"/>
    <cellStyle name="Notas 3 3 3 2 10" xfId="34761" xr:uid="{00000000-0005-0000-0000-000090870000}"/>
    <cellStyle name="Notas 3 3 3 2 10 2" xfId="34762" xr:uid="{00000000-0005-0000-0000-000091870000}"/>
    <cellStyle name="Notas 3 3 3 2 11" xfId="34763" xr:uid="{00000000-0005-0000-0000-000092870000}"/>
    <cellStyle name="Notas 3 3 3 2 2" xfId="34764" xr:uid="{00000000-0005-0000-0000-000093870000}"/>
    <cellStyle name="Notas 3 3 3 2 2 2" xfId="34765" xr:uid="{00000000-0005-0000-0000-000094870000}"/>
    <cellStyle name="Notas 3 3 3 2 3" xfId="34766" xr:uid="{00000000-0005-0000-0000-000095870000}"/>
    <cellStyle name="Notas 3 3 3 2 3 2" xfId="34767" xr:uid="{00000000-0005-0000-0000-000096870000}"/>
    <cellStyle name="Notas 3 3 3 2 4" xfId="34768" xr:uid="{00000000-0005-0000-0000-000097870000}"/>
    <cellStyle name="Notas 3 3 3 2 4 2" xfId="34769" xr:uid="{00000000-0005-0000-0000-000098870000}"/>
    <cellStyle name="Notas 3 3 3 2 5" xfId="34770" xr:uid="{00000000-0005-0000-0000-000099870000}"/>
    <cellStyle name="Notas 3 3 3 2 5 2" xfId="34771" xr:uid="{00000000-0005-0000-0000-00009A870000}"/>
    <cellStyle name="Notas 3 3 3 2 6" xfId="34772" xr:uid="{00000000-0005-0000-0000-00009B870000}"/>
    <cellStyle name="Notas 3 3 3 2 6 2" xfId="34773" xr:uid="{00000000-0005-0000-0000-00009C870000}"/>
    <cellStyle name="Notas 3 3 3 2 7" xfId="34774" xr:uid="{00000000-0005-0000-0000-00009D870000}"/>
    <cellStyle name="Notas 3 3 3 2 7 2" xfId="34775" xr:uid="{00000000-0005-0000-0000-00009E870000}"/>
    <cellStyle name="Notas 3 3 3 2 8" xfId="34776" xr:uid="{00000000-0005-0000-0000-00009F870000}"/>
    <cellStyle name="Notas 3 3 3 2 8 2" xfId="34777" xr:uid="{00000000-0005-0000-0000-0000A0870000}"/>
    <cellStyle name="Notas 3 3 3 2 9" xfId="34778" xr:uid="{00000000-0005-0000-0000-0000A1870000}"/>
    <cellStyle name="Notas 3 3 3 2 9 2" xfId="34779" xr:uid="{00000000-0005-0000-0000-0000A2870000}"/>
    <cellStyle name="Notas 3 3 3 3" xfId="34780" xr:uid="{00000000-0005-0000-0000-0000A3870000}"/>
    <cellStyle name="Notas 3 3 3 3 10" xfId="34781" xr:uid="{00000000-0005-0000-0000-0000A4870000}"/>
    <cellStyle name="Notas 3 3 3 3 10 2" xfId="34782" xr:uid="{00000000-0005-0000-0000-0000A5870000}"/>
    <cellStyle name="Notas 3 3 3 3 11" xfId="34783" xr:uid="{00000000-0005-0000-0000-0000A6870000}"/>
    <cellStyle name="Notas 3 3 3 3 2" xfId="34784" xr:uid="{00000000-0005-0000-0000-0000A7870000}"/>
    <cellStyle name="Notas 3 3 3 3 2 2" xfId="34785" xr:uid="{00000000-0005-0000-0000-0000A8870000}"/>
    <cellStyle name="Notas 3 3 3 3 3" xfId="34786" xr:uid="{00000000-0005-0000-0000-0000A9870000}"/>
    <cellStyle name="Notas 3 3 3 3 3 2" xfId="34787" xr:uid="{00000000-0005-0000-0000-0000AA870000}"/>
    <cellStyle name="Notas 3 3 3 3 4" xfId="34788" xr:uid="{00000000-0005-0000-0000-0000AB870000}"/>
    <cellStyle name="Notas 3 3 3 3 4 2" xfId="34789" xr:uid="{00000000-0005-0000-0000-0000AC870000}"/>
    <cellStyle name="Notas 3 3 3 3 5" xfId="34790" xr:uid="{00000000-0005-0000-0000-0000AD870000}"/>
    <cellStyle name="Notas 3 3 3 3 5 2" xfId="34791" xr:uid="{00000000-0005-0000-0000-0000AE870000}"/>
    <cellStyle name="Notas 3 3 3 3 6" xfId="34792" xr:uid="{00000000-0005-0000-0000-0000AF870000}"/>
    <cellStyle name="Notas 3 3 3 3 6 2" xfId="34793" xr:uid="{00000000-0005-0000-0000-0000B0870000}"/>
    <cellStyle name="Notas 3 3 3 3 7" xfId="34794" xr:uid="{00000000-0005-0000-0000-0000B1870000}"/>
    <cellStyle name="Notas 3 3 3 3 7 2" xfId="34795" xr:uid="{00000000-0005-0000-0000-0000B2870000}"/>
    <cellStyle name="Notas 3 3 3 3 8" xfId="34796" xr:uid="{00000000-0005-0000-0000-0000B3870000}"/>
    <cellStyle name="Notas 3 3 3 3 8 2" xfId="34797" xr:uid="{00000000-0005-0000-0000-0000B4870000}"/>
    <cellStyle name="Notas 3 3 3 3 9" xfId="34798" xr:uid="{00000000-0005-0000-0000-0000B5870000}"/>
    <cellStyle name="Notas 3 3 3 3 9 2" xfId="34799" xr:uid="{00000000-0005-0000-0000-0000B6870000}"/>
    <cellStyle name="Notas 3 3 3 4" xfId="34800" xr:uid="{00000000-0005-0000-0000-0000B7870000}"/>
    <cellStyle name="Notas 3 3 3 4 2" xfId="34801" xr:uid="{00000000-0005-0000-0000-0000B8870000}"/>
    <cellStyle name="Notas 3 3 3 5" xfId="34802" xr:uid="{00000000-0005-0000-0000-0000B9870000}"/>
    <cellStyle name="Notas 3 3 3 5 2" xfId="34803" xr:uid="{00000000-0005-0000-0000-0000BA870000}"/>
    <cellStyle name="Notas 3 3 3 6" xfId="34804" xr:uid="{00000000-0005-0000-0000-0000BB870000}"/>
    <cellStyle name="Notas 3 3 3 6 2" xfId="34805" xr:uid="{00000000-0005-0000-0000-0000BC870000}"/>
    <cellStyle name="Notas 3 3 3 7" xfId="34806" xr:uid="{00000000-0005-0000-0000-0000BD870000}"/>
    <cellStyle name="Notas 3 3 3 7 2" xfId="34807" xr:uid="{00000000-0005-0000-0000-0000BE870000}"/>
    <cellStyle name="Notas 3 3 3 8" xfId="34808" xr:uid="{00000000-0005-0000-0000-0000BF870000}"/>
    <cellStyle name="Notas 3 3 3 8 2" xfId="34809" xr:uid="{00000000-0005-0000-0000-0000C0870000}"/>
    <cellStyle name="Notas 3 3 3 9" xfId="34810" xr:uid="{00000000-0005-0000-0000-0000C1870000}"/>
    <cellStyle name="Notas 3 3 3 9 2" xfId="34811" xr:uid="{00000000-0005-0000-0000-0000C2870000}"/>
    <cellStyle name="Notas 3 3 4" xfId="34812" xr:uid="{00000000-0005-0000-0000-0000C3870000}"/>
    <cellStyle name="Notas 3 3 4 10" xfId="34813" xr:uid="{00000000-0005-0000-0000-0000C4870000}"/>
    <cellStyle name="Notas 3 3 4 10 2" xfId="34814" xr:uid="{00000000-0005-0000-0000-0000C5870000}"/>
    <cellStyle name="Notas 3 3 4 11" xfId="34815" xr:uid="{00000000-0005-0000-0000-0000C6870000}"/>
    <cellStyle name="Notas 3 3 4 2" xfId="34816" xr:uid="{00000000-0005-0000-0000-0000C7870000}"/>
    <cellStyle name="Notas 3 3 4 2 2" xfId="34817" xr:uid="{00000000-0005-0000-0000-0000C8870000}"/>
    <cellStyle name="Notas 3 3 4 3" xfId="34818" xr:uid="{00000000-0005-0000-0000-0000C9870000}"/>
    <cellStyle name="Notas 3 3 4 3 2" xfId="34819" xr:uid="{00000000-0005-0000-0000-0000CA870000}"/>
    <cellStyle name="Notas 3 3 4 4" xfId="34820" xr:uid="{00000000-0005-0000-0000-0000CB870000}"/>
    <cellStyle name="Notas 3 3 4 4 2" xfId="34821" xr:uid="{00000000-0005-0000-0000-0000CC870000}"/>
    <cellStyle name="Notas 3 3 4 5" xfId="34822" xr:uid="{00000000-0005-0000-0000-0000CD870000}"/>
    <cellStyle name="Notas 3 3 4 5 2" xfId="34823" xr:uid="{00000000-0005-0000-0000-0000CE870000}"/>
    <cellStyle name="Notas 3 3 4 6" xfId="34824" xr:uid="{00000000-0005-0000-0000-0000CF870000}"/>
    <cellStyle name="Notas 3 3 4 6 2" xfId="34825" xr:uid="{00000000-0005-0000-0000-0000D0870000}"/>
    <cellStyle name="Notas 3 3 4 7" xfId="34826" xr:uid="{00000000-0005-0000-0000-0000D1870000}"/>
    <cellStyle name="Notas 3 3 4 7 2" xfId="34827" xr:uid="{00000000-0005-0000-0000-0000D2870000}"/>
    <cellStyle name="Notas 3 3 4 8" xfId="34828" xr:uid="{00000000-0005-0000-0000-0000D3870000}"/>
    <cellStyle name="Notas 3 3 4 8 2" xfId="34829" xr:uid="{00000000-0005-0000-0000-0000D4870000}"/>
    <cellStyle name="Notas 3 3 4 9" xfId="34830" xr:uid="{00000000-0005-0000-0000-0000D5870000}"/>
    <cellStyle name="Notas 3 3 4 9 2" xfId="34831" xr:uid="{00000000-0005-0000-0000-0000D6870000}"/>
    <cellStyle name="Notas 3 3 5" xfId="34832" xr:uid="{00000000-0005-0000-0000-0000D7870000}"/>
    <cellStyle name="Notas 3 3 5 10" xfId="34833" xr:uid="{00000000-0005-0000-0000-0000D8870000}"/>
    <cellStyle name="Notas 3 3 5 10 2" xfId="34834" xr:uid="{00000000-0005-0000-0000-0000D9870000}"/>
    <cellStyle name="Notas 3 3 5 11" xfId="34835" xr:uid="{00000000-0005-0000-0000-0000DA870000}"/>
    <cellStyle name="Notas 3 3 5 2" xfId="34836" xr:uid="{00000000-0005-0000-0000-0000DB870000}"/>
    <cellStyle name="Notas 3 3 5 2 2" xfId="34837" xr:uid="{00000000-0005-0000-0000-0000DC870000}"/>
    <cellStyle name="Notas 3 3 5 3" xfId="34838" xr:uid="{00000000-0005-0000-0000-0000DD870000}"/>
    <cellStyle name="Notas 3 3 5 3 2" xfId="34839" xr:uid="{00000000-0005-0000-0000-0000DE870000}"/>
    <cellStyle name="Notas 3 3 5 4" xfId="34840" xr:uid="{00000000-0005-0000-0000-0000DF870000}"/>
    <cellStyle name="Notas 3 3 5 4 2" xfId="34841" xr:uid="{00000000-0005-0000-0000-0000E0870000}"/>
    <cellStyle name="Notas 3 3 5 5" xfId="34842" xr:uid="{00000000-0005-0000-0000-0000E1870000}"/>
    <cellStyle name="Notas 3 3 5 5 2" xfId="34843" xr:uid="{00000000-0005-0000-0000-0000E2870000}"/>
    <cellStyle name="Notas 3 3 5 6" xfId="34844" xr:uid="{00000000-0005-0000-0000-0000E3870000}"/>
    <cellStyle name="Notas 3 3 5 6 2" xfId="34845" xr:uid="{00000000-0005-0000-0000-0000E4870000}"/>
    <cellStyle name="Notas 3 3 5 7" xfId="34846" xr:uid="{00000000-0005-0000-0000-0000E5870000}"/>
    <cellStyle name="Notas 3 3 5 7 2" xfId="34847" xr:uid="{00000000-0005-0000-0000-0000E6870000}"/>
    <cellStyle name="Notas 3 3 5 8" xfId="34848" xr:uid="{00000000-0005-0000-0000-0000E7870000}"/>
    <cellStyle name="Notas 3 3 5 8 2" xfId="34849" xr:uid="{00000000-0005-0000-0000-0000E8870000}"/>
    <cellStyle name="Notas 3 3 5 9" xfId="34850" xr:uid="{00000000-0005-0000-0000-0000E9870000}"/>
    <cellStyle name="Notas 3 3 5 9 2" xfId="34851" xr:uid="{00000000-0005-0000-0000-0000EA870000}"/>
    <cellStyle name="Notas 3 3 6" xfId="34852" xr:uid="{00000000-0005-0000-0000-0000EB870000}"/>
    <cellStyle name="Notas 3 3 6 2" xfId="34853" xr:uid="{00000000-0005-0000-0000-0000EC870000}"/>
    <cellStyle name="Notas 3 3 7" xfId="34854" xr:uid="{00000000-0005-0000-0000-0000ED870000}"/>
    <cellStyle name="Notas 3 3 7 2" xfId="34855" xr:uid="{00000000-0005-0000-0000-0000EE870000}"/>
    <cellStyle name="Notas 3 3 8" xfId="34856" xr:uid="{00000000-0005-0000-0000-0000EF870000}"/>
    <cellStyle name="Notas 3 3 8 2" xfId="34857" xr:uid="{00000000-0005-0000-0000-0000F0870000}"/>
    <cellStyle name="Notas 3 3 9" xfId="34858" xr:uid="{00000000-0005-0000-0000-0000F1870000}"/>
    <cellStyle name="Notas 3 3 9 2" xfId="34859" xr:uid="{00000000-0005-0000-0000-0000F2870000}"/>
    <cellStyle name="Notas 3 4" xfId="34860" xr:uid="{00000000-0005-0000-0000-0000F3870000}"/>
    <cellStyle name="Notas 3 4 10" xfId="34861" xr:uid="{00000000-0005-0000-0000-0000F4870000}"/>
    <cellStyle name="Notas 3 4 10 2" xfId="34862" xr:uid="{00000000-0005-0000-0000-0000F5870000}"/>
    <cellStyle name="Notas 3 4 11" xfId="34863" xr:uid="{00000000-0005-0000-0000-0000F6870000}"/>
    <cellStyle name="Notas 3 4 11 2" xfId="34864" xr:uid="{00000000-0005-0000-0000-0000F7870000}"/>
    <cellStyle name="Notas 3 4 12" xfId="34865" xr:uid="{00000000-0005-0000-0000-0000F8870000}"/>
    <cellStyle name="Notas 3 4 12 2" xfId="34866" xr:uid="{00000000-0005-0000-0000-0000F9870000}"/>
    <cellStyle name="Notas 3 4 13" xfId="34867" xr:uid="{00000000-0005-0000-0000-0000FA870000}"/>
    <cellStyle name="Notas 3 4 13 2" xfId="34868" xr:uid="{00000000-0005-0000-0000-0000FB870000}"/>
    <cellStyle name="Notas 3 4 14" xfId="34869" xr:uid="{00000000-0005-0000-0000-0000FC870000}"/>
    <cellStyle name="Notas 3 4 14 2" xfId="34870" xr:uid="{00000000-0005-0000-0000-0000FD870000}"/>
    <cellStyle name="Notas 3 4 15" xfId="34871" xr:uid="{00000000-0005-0000-0000-0000FE870000}"/>
    <cellStyle name="Notas 3 4 2" xfId="34872" xr:uid="{00000000-0005-0000-0000-0000FF870000}"/>
    <cellStyle name="Notas 3 4 2 10" xfId="34873" xr:uid="{00000000-0005-0000-0000-000000880000}"/>
    <cellStyle name="Notas 3 4 2 10 2" xfId="34874" xr:uid="{00000000-0005-0000-0000-000001880000}"/>
    <cellStyle name="Notas 3 4 2 11" xfId="34875" xr:uid="{00000000-0005-0000-0000-000002880000}"/>
    <cellStyle name="Notas 3 4 2 11 2" xfId="34876" xr:uid="{00000000-0005-0000-0000-000003880000}"/>
    <cellStyle name="Notas 3 4 2 12" xfId="34877" xr:uid="{00000000-0005-0000-0000-000004880000}"/>
    <cellStyle name="Notas 3 4 2 12 2" xfId="34878" xr:uid="{00000000-0005-0000-0000-000005880000}"/>
    <cellStyle name="Notas 3 4 2 13" xfId="34879" xr:uid="{00000000-0005-0000-0000-000006880000}"/>
    <cellStyle name="Notas 3 4 2 2" xfId="34880" xr:uid="{00000000-0005-0000-0000-000007880000}"/>
    <cellStyle name="Notas 3 4 2 2 10" xfId="34881" xr:uid="{00000000-0005-0000-0000-000008880000}"/>
    <cellStyle name="Notas 3 4 2 2 10 2" xfId="34882" xr:uid="{00000000-0005-0000-0000-000009880000}"/>
    <cellStyle name="Notas 3 4 2 2 11" xfId="34883" xr:uid="{00000000-0005-0000-0000-00000A880000}"/>
    <cellStyle name="Notas 3 4 2 2 2" xfId="34884" xr:uid="{00000000-0005-0000-0000-00000B880000}"/>
    <cellStyle name="Notas 3 4 2 2 2 2" xfId="34885" xr:uid="{00000000-0005-0000-0000-00000C880000}"/>
    <cellStyle name="Notas 3 4 2 2 3" xfId="34886" xr:uid="{00000000-0005-0000-0000-00000D880000}"/>
    <cellStyle name="Notas 3 4 2 2 3 2" xfId="34887" xr:uid="{00000000-0005-0000-0000-00000E880000}"/>
    <cellStyle name="Notas 3 4 2 2 4" xfId="34888" xr:uid="{00000000-0005-0000-0000-00000F880000}"/>
    <cellStyle name="Notas 3 4 2 2 4 2" xfId="34889" xr:uid="{00000000-0005-0000-0000-000010880000}"/>
    <cellStyle name="Notas 3 4 2 2 5" xfId="34890" xr:uid="{00000000-0005-0000-0000-000011880000}"/>
    <cellStyle name="Notas 3 4 2 2 5 2" xfId="34891" xr:uid="{00000000-0005-0000-0000-000012880000}"/>
    <cellStyle name="Notas 3 4 2 2 6" xfId="34892" xr:uid="{00000000-0005-0000-0000-000013880000}"/>
    <cellStyle name="Notas 3 4 2 2 6 2" xfId="34893" xr:uid="{00000000-0005-0000-0000-000014880000}"/>
    <cellStyle name="Notas 3 4 2 2 7" xfId="34894" xr:uid="{00000000-0005-0000-0000-000015880000}"/>
    <cellStyle name="Notas 3 4 2 2 7 2" xfId="34895" xr:uid="{00000000-0005-0000-0000-000016880000}"/>
    <cellStyle name="Notas 3 4 2 2 8" xfId="34896" xr:uid="{00000000-0005-0000-0000-000017880000}"/>
    <cellStyle name="Notas 3 4 2 2 8 2" xfId="34897" xr:uid="{00000000-0005-0000-0000-000018880000}"/>
    <cellStyle name="Notas 3 4 2 2 9" xfId="34898" xr:uid="{00000000-0005-0000-0000-000019880000}"/>
    <cellStyle name="Notas 3 4 2 2 9 2" xfId="34899" xr:uid="{00000000-0005-0000-0000-00001A880000}"/>
    <cellStyle name="Notas 3 4 2 3" xfId="34900" xr:uid="{00000000-0005-0000-0000-00001B880000}"/>
    <cellStyle name="Notas 3 4 2 3 10" xfId="34901" xr:uid="{00000000-0005-0000-0000-00001C880000}"/>
    <cellStyle name="Notas 3 4 2 3 10 2" xfId="34902" xr:uid="{00000000-0005-0000-0000-00001D880000}"/>
    <cellStyle name="Notas 3 4 2 3 11" xfId="34903" xr:uid="{00000000-0005-0000-0000-00001E880000}"/>
    <cellStyle name="Notas 3 4 2 3 2" xfId="34904" xr:uid="{00000000-0005-0000-0000-00001F880000}"/>
    <cellStyle name="Notas 3 4 2 3 2 2" xfId="34905" xr:uid="{00000000-0005-0000-0000-000020880000}"/>
    <cellStyle name="Notas 3 4 2 3 3" xfId="34906" xr:uid="{00000000-0005-0000-0000-000021880000}"/>
    <cellStyle name="Notas 3 4 2 3 3 2" xfId="34907" xr:uid="{00000000-0005-0000-0000-000022880000}"/>
    <cellStyle name="Notas 3 4 2 3 4" xfId="34908" xr:uid="{00000000-0005-0000-0000-000023880000}"/>
    <cellStyle name="Notas 3 4 2 3 4 2" xfId="34909" xr:uid="{00000000-0005-0000-0000-000024880000}"/>
    <cellStyle name="Notas 3 4 2 3 5" xfId="34910" xr:uid="{00000000-0005-0000-0000-000025880000}"/>
    <cellStyle name="Notas 3 4 2 3 5 2" xfId="34911" xr:uid="{00000000-0005-0000-0000-000026880000}"/>
    <cellStyle name="Notas 3 4 2 3 6" xfId="34912" xr:uid="{00000000-0005-0000-0000-000027880000}"/>
    <cellStyle name="Notas 3 4 2 3 6 2" xfId="34913" xr:uid="{00000000-0005-0000-0000-000028880000}"/>
    <cellStyle name="Notas 3 4 2 3 7" xfId="34914" xr:uid="{00000000-0005-0000-0000-000029880000}"/>
    <cellStyle name="Notas 3 4 2 3 7 2" xfId="34915" xr:uid="{00000000-0005-0000-0000-00002A880000}"/>
    <cellStyle name="Notas 3 4 2 3 8" xfId="34916" xr:uid="{00000000-0005-0000-0000-00002B880000}"/>
    <cellStyle name="Notas 3 4 2 3 8 2" xfId="34917" xr:uid="{00000000-0005-0000-0000-00002C880000}"/>
    <cellStyle name="Notas 3 4 2 3 9" xfId="34918" xr:uid="{00000000-0005-0000-0000-00002D880000}"/>
    <cellStyle name="Notas 3 4 2 3 9 2" xfId="34919" xr:uid="{00000000-0005-0000-0000-00002E880000}"/>
    <cellStyle name="Notas 3 4 2 4" xfId="34920" xr:uid="{00000000-0005-0000-0000-00002F880000}"/>
    <cellStyle name="Notas 3 4 2 4 2" xfId="34921" xr:uid="{00000000-0005-0000-0000-000030880000}"/>
    <cellStyle name="Notas 3 4 2 5" xfId="34922" xr:uid="{00000000-0005-0000-0000-000031880000}"/>
    <cellStyle name="Notas 3 4 2 5 2" xfId="34923" xr:uid="{00000000-0005-0000-0000-000032880000}"/>
    <cellStyle name="Notas 3 4 2 6" xfId="34924" xr:uid="{00000000-0005-0000-0000-000033880000}"/>
    <cellStyle name="Notas 3 4 2 6 2" xfId="34925" xr:uid="{00000000-0005-0000-0000-000034880000}"/>
    <cellStyle name="Notas 3 4 2 7" xfId="34926" xr:uid="{00000000-0005-0000-0000-000035880000}"/>
    <cellStyle name="Notas 3 4 2 7 2" xfId="34927" xr:uid="{00000000-0005-0000-0000-000036880000}"/>
    <cellStyle name="Notas 3 4 2 8" xfId="34928" xr:uid="{00000000-0005-0000-0000-000037880000}"/>
    <cellStyle name="Notas 3 4 2 8 2" xfId="34929" xr:uid="{00000000-0005-0000-0000-000038880000}"/>
    <cellStyle name="Notas 3 4 2 9" xfId="34930" xr:uid="{00000000-0005-0000-0000-000039880000}"/>
    <cellStyle name="Notas 3 4 2 9 2" xfId="34931" xr:uid="{00000000-0005-0000-0000-00003A880000}"/>
    <cellStyle name="Notas 3 4 3" xfId="34932" xr:uid="{00000000-0005-0000-0000-00003B880000}"/>
    <cellStyle name="Notas 3 4 3 10" xfId="34933" xr:uid="{00000000-0005-0000-0000-00003C880000}"/>
    <cellStyle name="Notas 3 4 3 10 2" xfId="34934" xr:uid="{00000000-0005-0000-0000-00003D880000}"/>
    <cellStyle name="Notas 3 4 3 11" xfId="34935" xr:uid="{00000000-0005-0000-0000-00003E880000}"/>
    <cellStyle name="Notas 3 4 3 11 2" xfId="34936" xr:uid="{00000000-0005-0000-0000-00003F880000}"/>
    <cellStyle name="Notas 3 4 3 12" xfId="34937" xr:uid="{00000000-0005-0000-0000-000040880000}"/>
    <cellStyle name="Notas 3 4 3 12 2" xfId="34938" xr:uid="{00000000-0005-0000-0000-000041880000}"/>
    <cellStyle name="Notas 3 4 3 13" xfId="34939" xr:uid="{00000000-0005-0000-0000-000042880000}"/>
    <cellStyle name="Notas 3 4 3 2" xfId="34940" xr:uid="{00000000-0005-0000-0000-000043880000}"/>
    <cellStyle name="Notas 3 4 3 2 10" xfId="34941" xr:uid="{00000000-0005-0000-0000-000044880000}"/>
    <cellStyle name="Notas 3 4 3 2 10 2" xfId="34942" xr:uid="{00000000-0005-0000-0000-000045880000}"/>
    <cellStyle name="Notas 3 4 3 2 11" xfId="34943" xr:uid="{00000000-0005-0000-0000-000046880000}"/>
    <cellStyle name="Notas 3 4 3 2 2" xfId="34944" xr:uid="{00000000-0005-0000-0000-000047880000}"/>
    <cellStyle name="Notas 3 4 3 2 2 2" xfId="34945" xr:uid="{00000000-0005-0000-0000-000048880000}"/>
    <cellStyle name="Notas 3 4 3 2 3" xfId="34946" xr:uid="{00000000-0005-0000-0000-000049880000}"/>
    <cellStyle name="Notas 3 4 3 2 3 2" xfId="34947" xr:uid="{00000000-0005-0000-0000-00004A880000}"/>
    <cellStyle name="Notas 3 4 3 2 4" xfId="34948" xr:uid="{00000000-0005-0000-0000-00004B880000}"/>
    <cellStyle name="Notas 3 4 3 2 4 2" xfId="34949" xr:uid="{00000000-0005-0000-0000-00004C880000}"/>
    <cellStyle name="Notas 3 4 3 2 5" xfId="34950" xr:uid="{00000000-0005-0000-0000-00004D880000}"/>
    <cellStyle name="Notas 3 4 3 2 5 2" xfId="34951" xr:uid="{00000000-0005-0000-0000-00004E880000}"/>
    <cellStyle name="Notas 3 4 3 2 6" xfId="34952" xr:uid="{00000000-0005-0000-0000-00004F880000}"/>
    <cellStyle name="Notas 3 4 3 2 6 2" xfId="34953" xr:uid="{00000000-0005-0000-0000-000050880000}"/>
    <cellStyle name="Notas 3 4 3 2 7" xfId="34954" xr:uid="{00000000-0005-0000-0000-000051880000}"/>
    <cellStyle name="Notas 3 4 3 2 7 2" xfId="34955" xr:uid="{00000000-0005-0000-0000-000052880000}"/>
    <cellStyle name="Notas 3 4 3 2 8" xfId="34956" xr:uid="{00000000-0005-0000-0000-000053880000}"/>
    <cellStyle name="Notas 3 4 3 2 8 2" xfId="34957" xr:uid="{00000000-0005-0000-0000-000054880000}"/>
    <cellStyle name="Notas 3 4 3 2 9" xfId="34958" xr:uid="{00000000-0005-0000-0000-000055880000}"/>
    <cellStyle name="Notas 3 4 3 2 9 2" xfId="34959" xr:uid="{00000000-0005-0000-0000-000056880000}"/>
    <cellStyle name="Notas 3 4 3 3" xfId="34960" xr:uid="{00000000-0005-0000-0000-000057880000}"/>
    <cellStyle name="Notas 3 4 3 3 10" xfId="34961" xr:uid="{00000000-0005-0000-0000-000058880000}"/>
    <cellStyle name="Notas 3 4 3 3 10 2" xfId="34962" xr:uid="{00000000-0005-0000-0000-000059880000}"/>
    <cellStyle name="Notas 3 4 3 3 11" xfId="34963" xr:uid="{00000000-0005-0000-0000-00005A880000}"/>
    <cellStyle name="Notas 3 4 3 3 2" xfId="34964" xr:uid="{00000000-0005-0000-0000-00005B880000}"/>
    <cellStyle name="Notas 3 4 3 3 2 2" xfId="34965" xr:uid="{00000000-0005-0000-0000-00005C880000}"/>
    <cellStyle name="Notas 3 4 3 3 3" xfId="34966" xr:uid="{00000000-0005-0000-0000-00005D880000}"/>
    <cellStyle name="Notas 3 4 3 3 3 2" xfId="34967" xr:uid="{00000000-0005-0000-0000-00005E880000}"/>
    <cellStyle name="Notas 3 4 3 3 4" xfId="34968" xr:uid="{00000000-0005-0000-0000-00005F880000}"/>
    <cellStyle name="Notas 3 4 3 3 4 2" xfId="34969" xr:uid="{00000000-0005-0000-0000-000060880000}"/>
    <cellStyle name="Notas 3 4 3 3 5" xfId="34970" xr:uid="{00000000-0005-0000-0000-000061880000}"/>
    <cellStyle name="Notas 3 4 3 3 5 2" xfId="34971" xr:uid="{00000000-0005-0000-0000-000062880000}"/>
    <cellStyle name="Notas 3 4 3 3 6" xfId="34972" xr:uid="{00000000-0005-0000-0000-000063880000}"/>
    <cellStyle name="Notas 3 4 3 3 6 2" xfId="34973" xr:uid="{00000000-0005-0000-0000-000064880000}"/>
    <cellStyle name="Notas 3 4 3 3 7" xfId="34974" xr:uid="{00000000-0005-0000-0000-000065880000}"/>
    <cellStyle name="Notas 3 4 3 3 7 2" xfId="34975" xr:uid="{00000000-0005-0000-0000-000066880000}"/>
    <cellStyle name="Notas 3 4 3 3 8" xfId="34976" xr:uid="{00000000-0005-0000-0000-000067880000}"/>
    <cellStyle name="Notas 3 4 3 3 8 2" xfId="34977" xr:uid="{00000000-0005-0000-0000-000068880000}"/>
    <cellStyle name="Notas 3 4 3 3 9" xfId="34978" xr:uid="{00000000-0005-0000-0000-000069880000}"/>
    <cellStyle name="Notas 3 4 3 3 9 2" xfId="34979" xr:uid="{00000000-0005-0000-0000-00006A880000}"/>
    <cellStyle name="Notas 3 4 3 4" xfId="34980" xr:uid="{00000000-0005-0000-0000-00006B880000}"/>
    <cellStyle name="Notas 3 4 3 4 2" xfId="34981" xr:uid="{00000000-0005-0000-0000-00006C880000}"/>
    <cellStyle name="Notas 3 4 3 5" xfId="34982" xr:uid="{00000000-0005-0000-0000-00006D880000}"/>
    <cellStyle name="Notas 3 4 3 5 2" xfId="34983" xr:uid="{00000000-0005-0000-0000-00006E880000}"/>
    <cellStyle name="Notas 3 4 3 6" xfId="34984" xr:uid="{00000000-0005-0000-0000-00006F880000}"/>
    <cellStyle name="Notas 3 4 3 6 2" xfId="34985" xr:uid="{00000000-0005-0000-0000-000070880000}"/>
    <cellStyle name="Notas 3 4 3 7" xfId="34986" xr:uid="{00000000-0005-0000-0000-000071880000}"/>
    <cellStyle name="Notas 3 4 3 7 2" xfId="34987" xr:uid="{00000000-0005-0000-0000-000072880000}"/>
    <cellStyle name="Notas 3 4 3 8" xfId="34988" xr:uid="{00000000-0005-0000-0000-000073880000}"/>
    <cellStyle name="Notas 3 4 3 8 2" xfId="34989" xr:uid="{00000000-0005-0000-0000-000074880000}"/>
    <cellStyle name="Notas 3 4 3 9" xfId="34990" xr:uid="{00000000-0005-0000-0000-000075880000}"/>
    <cellStyle name="Notas 3 4 3 9 2" xfId="34991" xr:uid="{00000000-0005-0000-0000-000076880000}"/>
    <cellStyle name="Notas 3 4 4" xfId="34992" xr:uid="{00000000-0005-0000-0000-000077880000}"/>
    <cellStyle name="Notas 3 4 4 10" xfId="34993" xr:uid="{00000000-0005-0000-0000-000078880000}"/>
    <cellStyle name="Notas 3 4 4 10 2" xfId="34994" xr:uid="{00000000-0005-0000-0000-000079880000}"/>
    <cellStyle name="Notas 3 4 4 11" xfId="34995" xr:uid="{00000000-0005-0000-0000-00007A880000}"/>
    <cellStyle name="Notas 3 4 4 2" xfId="34996" xr:uid="{00000000-0005-0000-0000-00007B880000}"/>
    <cellStyle name="Notas 3 4 4 2 2" xfId="34997" xr:uid="{00000000-0005-0000-0000-00007C880000}"/>
    <cellStyle name="Notas 3 4 4 3" xfId="34998" xr:uid="{00000000-0005-0000-0000-00007D880000}"/>
    <cellStyle name="Notas 3 4 4 3 2" xfId="34999" xr:uid="{00000000-0005-0000-0000-00007E880000}"/>
    <cellStyle name="Notas 3 4 4 4" xfId="35000" xr:uid="{00000000-0005-0000-0000-00007F880000}"/>
    <cellStyle name="Notas 3 4 4 4 2" xfId="35001" xr:uid="{00000000-0005-0000-0000-000080880000}"/>
    <cellStyle name="Notas 3 4 4 5" xfId="35002" xr:uid="{00000000-0005-0000-0000-000081880000}"/>
    <cellStyle name="Notas 3 4 4 5 2" xfId="35003" xr:uid="{00000000-0005-0000-0000-000082880000}"/>
    <cellStyle name="Notas 3 4 4 6" xfId="35004" xr:uid="{00000000-0005-0000-0000-000083880000}"/>
    <cellStyle name="Notas 3 4 4 6 2" xfId="35005" xr:uid="{00000000-0005-0000-0000-000084880000}"/>
    <cellStyle name="Notas 3 4 4 7" xfId="35006" xr:uid="{00000000-0005-0000-0000-000085880000}"/>
    <cellStyle name="Notas 3 4 4 7 2" xfId="35007" xr:uid="{00000000-0005-0000-0000-000086880000}"/>
    <cellStyle name="Notas 3 4 4 8" xfId="35008" xr:uid="{00000000-0005-0000-0000-000087880000}"/>
    <cellStyle name="Notas 3 4 4 8 2" xfId="35009" xr:uid="{00000000-0005-0000-0000-000088880000}"/>
    <cellStyle name="Notas 3 4 4 9" xfId="35010" xr:uid="{00000000-0005-0000-0000-000089880000}"/>
    <cellStyle name="Notas 3 4 4 9 2" xfId="35011" xr:uid="{00000000-0005-0000-0000-00008A880000}"/>
    <cellStyle name="Notas 3 4 5" xfId="35012" xr:uid="{00000000-0005-0000-0000-00008B880000}"/>
    <cellStyle name="Notas 3 4 5 10" xfId="35013" xr:uid="{00000000-0005-0000-0000-00008C880000}"/>
    <cellStyle name="Notas 3 4 5 10 2" xfId="35014" xr:uid="{00000000-0005-0000-0000-00008D880000}"/>
    <cellStyle name="Notas 3 4 5 11" xfId="35015" xr:uid="{00000000-0005-0000-0000-00008E880000}"/>
    <cellStyle name="Notas 3 4 5 2" xfId="35016" xr:uid="{00000000-0005-0000-0000-00008F880000}"/>
    <cellStyle name="Notas 3 4 5 2 2" xfId="35017" xr:uid="{00000000-0005-0000-0000-000090880000}"/>
    <cellStyle name="Notas 3 4 5 3" xfId="35018" xr:uid="{00000000-0005-0000-0000-000091880000}"/>
    <cellStyle name="Notas 3 4 5 3 2" xfId="35019" xr:uid="{00000000-0005-0000-0000-000092880000}"/>
    <cellStyle name="Notas 3 4 5 4" xfId="35020" xr:uid="{00000000-0005-0000-0000-000093880000}"/>
    <cellStyle name="Notas 3 4 5 4 2" xfId="35021" xr:uid="{00000000-0005-0000-0000-000094880000}"/>
    <cellStyle name="Notas 3 4 5 5" xfId="35022" xr:uid="{00000000-0005-0000-0000-000095880000}"/>
    <cellStyle name="Notas 3 4 5 5 2" xfId="35023" xr:uid="{00000000-0005-0000-0000-000096880000}"/>
    <cellStyle name="Notas 3 4 5 6" xfId="35024" xr:uid="{00000000-0005-0000-0000-000097880000}"/>
    <cellStyle name="Notas 3 4 5 6 2" xfId="35025" xr:uid="{00000000-0005-0000-0000-000098880000}"/>
    <cellStyle name="Notas 3 4 5 7" xfId="35026" xr:uid="{00000000-0005-0000-0000-000099880000}"/>
    <cellStyle name="Notas 3 4 5 7 2" xfId="35027" xr:uid="{00000000-0005-0000-0000-00009A880000}"/>
    <cellStyle name="Notas 3 4 5 8" xfId="35028" xr:uid="{00000000-0005-0000-0000-00009B880000}"/>
    <cellStyle name="Notas 3 4 5 8 2" xfId="35029" xr:uid="{00000000-0005-0000-0000-00009C880000}"/>
    <cellStyle name="Notas 3 4 5 9" xfId="35030" xr:uid="{00000000-0005-0000-0000-00009D880000}"/>
    <cellStyle name="Notas 3 4 5 9 2" xfId="35031" xr:uid="{00000000-0005-0000-0000-00009E880000}"/>
    <cellStyle name="Notas 3 4 6" xfId="35032" xr:uid="{00000000-0005-0000-0000-00009F880000}"/>
    <cellStyle name="Notas 3 4 6 2" xfId="35033" xr:uid="{00000000-0005-0000-0000-0000A0880000}"/>
    <cellStyle name="Notas 3 4 7" xfId="35034" xr:uid="{00000000-0005-0000-0000-0000A1880000}"/>
    <cellStyle name="Notas 3 4 7 2" xfId="35035" xr:uid="{00000000-0005-0000-0000-0000A2880000}"/>
    <cellStyle name="Notas 3 4 8" xfId="35036" xr:uid="{00000000-0005-0000-0000-0000A3880000}"/>
    <cellStyle name="Notas 3 4 8 2" xfId="35037" xr:uid="{00000000-0005-0000-0000-0000A4880000}"/>
    <cellStyle name="Notas 3 4 9" xfId="35038" xr:uid="{00000000-0005-0000-0000-0000A5880000}"/>
    <cellStyle name="Notas 3 4 9 2" xfId="35039" xr:uid="{00000000-0005-0000-0000-0000A6880000}"/>
    <cellStyle name="Notas 3 5" xfId="35040" xr:uid="{00000000-0005-0000-0000-0000A7880000}"/>
    <cellStyle name="Notas 3 5 10" xfId="35041" xr:uid="{00000000-0005-0000-0000-0000A8880000}"/>
    <cellStyle name="Notas 3 5 10 2" xfId="35042" xr:uid="{00000000-0005-0000-0000-0000A9880000}"/>
    <cellStyle name="Notas 3 5 11" xfId="35043" xr:uid="{00000000-0005-0000-0000-0000AA880000}"/>
    <cellStyle name="Notas 3 5 11 2" xfId="35044" xr:uid="{00000000-0005-0000-0000-0000AB880000}"/>
    <cellStyle name="Notas 3 5 12" xfId="35045" xr:uid="{00000000-0005-0000-0000-0000AC880000}"/>
    <cellStyle name="Notas 3 5 12 2" xfId="35046" xr:uid="{00000000-0005-0000-0000-0000AD880000}"/>
    <cellStyle name="Notas 3 5 13" xfId="35047" xr:uid="{00000000-0005-0000-0000-0000AE880000}"/>
    <cellStyle name="Notas 3 5 13 2" xfId="35048" xr:uid="{00000000-0005-0000-0000-0000AF880000}"/>
    <cellStyle name="Notas 3 5 14" xfId="35049" xr:uid="{00000000-0005-0000-0000-0000B0880000}"/>
    <cellStyle name="Notas 3 5 14 2" xfId="35050" xr:uid="{00000000-0005-0000-0000-0000B1880000}"/>
    <cellStyle name="Notas 3 5 15" xfId="35051" xr:uid="{00000000-0005-0000-0000-0000B2880000}"/>
    <cellStyle name="Notas 3 5 2" xfId="35052" xr:uid="{00000000-0005-0000-0000-0000B3880000}"/>
    <cellStyle name="Notas 3 5 2 10" xfId="35053" xr:uid="{00000000-0005-0000-0000-0000B4880000}"/>
    <cellStyle name="Notas 3 5 2 10 2" xfId="35054" xr:uid="{00000000-0005-0000-0000-0000B5880000}"/>
    <cellStyle name="Notas 3 5 2 11" xfId="35055" xr:uid="{00000000-0005-0000-0000-0000B6880000}"/>
    <cellStyle name="Notas 3 5 2 11 2" xfId="35056" xr:uid="{00000000-0005-0000-0000-0000B7880000}"/>
    <cellStyle name="Notas 3 5 2 12" xfId="35057" xr:uid="{00000000-0005-0000-0000-0000B8880000}"/>
    <cellStyle name="Notas 3 5 2 12 2" xfId="35058" xr:uid="{00000000-0005-0000-0000-0000B9880000}"/>
    <cellStyle name="Notas 3 5 2 13" xfId="35059" xr:uid="{00000000-0005-0000-0000-0000BA880000}"/>
    <cellStyle name="Notas 3 5 2 2" xfId="35060" xr:uid="{00000000-0005-0000-0000-0000BB880000}"/>
    <cellStyle name="Notas 3 5 2 2 10" xfId="35061" xr:uid="{00000000-0005-0000-0000-0000BC880000}"/>
    <cellStyle name="Notas 3 5 2 2 10 2" xfId="35062" xr:uid="{00000000-0005-0000-0000-0000BD880000}"/>
    <cellStyle name="Notas 3 5 2 2 11" xfId="35063" xr:uid="{00000000-0005-0000-0000-0000BE880000}"/>
    <cellStyle name="Notas 3 5 2 2 2" xfId="35064" xr:uid="{00000000-0005-0000-0000-0000BF880000}"/>
    <cellStyle name="Notas 3 5 2 2 2 2" xfId="35065" xr:uid="{00000000-0005-0000-0000-0000C0880000}"/>
    <cellStyle name="Notas 3 5 2 2 3" xfId="35066" xr:uid="{00000000-0005-0000-0000-0000C1880000}"/>
    <cellStyle name="Notas 3 5 2 2 3 2" xfId="35067" xr:uid="{00000000-0005-0000-0000-0000C2880000}"/>
    <cellStyle name="Notas 3 5 2 2 4" xfId="35068" xr:uid="{00000000-0005-0000-0000-0000C3880000}"/>
    <cellStyle name="Notas 3 5 2 2 4 2" xfId="35069" xr:uid="{00000000-0005-0000-0000-0000C4880000}"/>
    <cellStyle name="Notas 3 5 2 2 5" xfId="35070" xr:uid="{00000000-0005-0000-0000-0000C5880000}"/>
    <cellStyle name="Notas 3 5 2 2 5 2" xfId="35071" xr:uid="{00000000-0005-0000-0000-0000C6880000}"/>
    <cellStyle name="Notas 3 5 2 2 6" xfId="35072" xr:uid="{00000000-0005-0000-0000-0000C7880000}"/>
    <cellStyle name="Notas 3 5 2 2 6 2" xfId="35073" xr:uid="{00000000-0005-0000-0000-0000C8880000}"/>
    <cellStyle name="Notas 3 5 2 2 7" xfId="35074" xr:uid="{00000000-0005-0000-0000-0000C9880000}"/>
    <cellStyle name="Notas 3 5 2 2 7 2" xfId="35075" xr:uid="{00000000-0005-0000-0000-0000CA880000}"/>
    <cellStyle name="Notas 3 5 2 2 8" xfId="35076" xr:uid="{00000000-0005-0000-0000-0000CB880000}"/>
    <cellStyle name="Notas 3 5 2 2 8 2" xfId="35077" xr:uid="{00000000-0005-0000-0000-0000CC880000}"/>
    <cellStyle name="Notas 3 5 2 2 9" xfId="35078" xr:uid="{00000000-0005-0000-0000-0000CD880000}"/>
    <cellStyle name="Notas 3 5 2 2 9 2" xfId="35079" xr:uid="{00000000-0005-0000-0000-0000CE880000}"/>
    <cellStyle name="Notas 3 5 2 3" xfId="35080" xr:uid="{00000000-0005-0000-0000-0000CF880000}"/>
    <cellStyle name="Notas 3 5 2 3 10" xfId="35081" xr:uid="{00000000-0005-0000-0000-0000D0880000}"/>
    <cellStyle name="Notas 3 5 2 3 10 2" xfId="35082" xr:uid="{00000000-0005-0000-0000-0000D1880000}"/>
    <cellStyle name="Notas 3 5 2 3 11" xfId="35083" xr:uid="{00000000-0005-0000-0000-0000D2880000}"/>
    <cellStyle name="Notas 3 5 2 3 2" xfId="35084" xr:uid="{00000000-0005-0000-0000-0000D3880000}"/>
    <cellStyle name="Notas 3 5 2 3 2 2" xfId="35085" xr:uid="{00000000-0005-0000-0000-0000D4880000}"/>
    <cellStyle name="Notas 3 5 2 3 3" xfId="35086" xr:uid="{00000000-0005-0000-0000-0000D5880000}"/>
    <cellStyle name="Notas 3 5 2 3 3 2" xfId="35087" xr:uid="{00000000-0005-0000-0000-0000D6880000}"/>
    <cellStyle name="Notas 3 5 2 3 4" xfId="35088" xr:uid="{00000000-0005-0000-0000-0000D7880000}"/>
    <cellStyle name="Notas 3 5 2 3 4 2" xfId="35089" xr:uid="{00000000-0005-0000-0000-0000D8880000}"/>
    <cellStyle name="Notas 3 5 2 3 5" xfId="35090" xr:uid="{00000000-0005-0000-0000-0000D9880000}"/>
    <cellStyle name="Notas 3 5 2 3 5 2" xfId="35091" xr:uid="{00000000-0005-0000-0000-0000DA880000}"/>
    <cellStyle name="Notas 3 5 2 3 6" xfId="35092" xr:uid="{00000000-0005-0000-0000-0000DB880000}"/>
    <cellStyle name="Notas 3 5 2 3 6 2" xfId="35093" xr:uid="{00000000-0005-0000-0000-0000DC880000}"/>
    <cellStyle name="Notas 3 5 2 3 7" xfId="35094" xr:uid="{00000000-0005-0000-0000-0000DD880000}"/>
    <cellStyle name="Notas 3 5 2 3 7 2" xfId="35095" xr:uid="{00000000-0005-0000-0000-0000DE880000}"/>
    <cellStyle name="Notas 3 5 2 3 8" xfId="35096" xr:uid="{00000000-0005-0000-0000-0000DF880000}"/>
    <cellStyle name="Notas 3 5 2 3 8 2" xfId="35097" xr:uid="{00000000-0005-0000-0000-0000E0880000}"/>
    <cellStyle name="Notas 3 5 2 3 9" xfId="35098" xr:uid="{00000000-0005-0000-0000-0000E1880000}"/>
    <cellStyle name="Notas 3 5 2 3 9 2" xfId="35099" xr:uid="{00000000-0005-0000-0000-0000E2880000}"/>
    <cellStyle name="Notas 3 5 2 4" xfId="35100" xr:uid="{00000000-0005-0000-0000-0000E3880000}"/>
    <cellStyle name="Notas 3 5 2 4 2" xfId="35101" xr:uid="{00000000-0005-0000-0000-0000E4880000}"/>
    <cellStyle name="Notas 3 5 2 5" xfId="35102" xr:uid="{00000000-0005-0000-0000-0000E5880000}"/>
    <cellStyle name="Notas 3 5 2 5 2" xfId="35103" xr:uid="{00000000-0005-0000-0000-0000E6880000}"/>
    <cellStyle name="Notas 3 5 2 6" xfId="35104" xr:uid="{00000000-0005-0000-0000-0000E7880000}"/>
    <cellStyle name="Notas 3 5 2 6 2" xfId="35105" xr:uid="{00000000-0005-0000-0000-0000E8880000}"/>
    <cellStyle name="Notas 3 5 2 7" xfId="35106" xr:uid="{00000000-0005-0000-0000-0000E9880000}"/>
    <cellStyle name="Notas 3 5 2 7 2" xfId="35107" xr:uid="{00000000-0005-0000-0000-0000EA880000}"/>
    <cellStyle name="Notas 3 5 2 8" xfId="35108" xr:uid="{00000000-0005-0000-0000-0000EB880000}"/>
    <cellStyle name="Notas 3 5 2 8 2" xfId="35109" xr:uid="{00000000-0005-0000-0000-0000EC880000}"/>
    <cellStyle name="Notas 3 5 2 9" xfId="35110" xr:uid="{00000000-0005-0000-0000-0000ED880000}"/>
    <cellStyle name="Notas 3 5 2 9 2" xfId="35111" xr:uid="{00000000-0005-0000-0000-0000EE880000}"/>
    <cellStyle name="Notas 3 5 3" xfId="35112" xr:uid="{00000000-0005-0000-0000-0000EF880000}"/>
    <cellStyle name="Notas 3 5 3 10" xfId="35113" xr:uid="{00000000-0005-0000-0000-0000F0880000}"/>
    <cellStyle name="Notas 3 5 3 10 2" xfId="35114" xr:uid="{00000000-0005-0000-0000-0000F1880000}"/>
    <cellStyle name="Notas 3 5 3 11" xfId="35115" xr:uid="{00000000-0005-0000-0000-0000F2880000}"/>
    <cellStyle name="Notas 3 5 3 11 2" xfId="35116" xr:uid="{00000000-0005-0000-0000-0000F3880000}"/>
    <cellStyle name="Notas 3 5 3 12" xfId="35117" xr:uid="{00000000-0005-0000-0000-0000F4880000}"/>
    <cellStyle name="Notas 3 5 3 12 2" xfId="35118" xr:uid="{00000000-0005-0000-0000-0000F5880000}"/>
    <cellStyle name="Notas 3 5 3 13" xfId="35119" xr:uid="{00000000-0005-0000-0000-0000F6880000}"/>
    <cellStyle name="Notas 3 5 3 2" xfId="35120" xr:uid="{00000000-0005-0000-0000-0000F7880000}"/>
    <cellStyle name="Notas 3 5 3 2 10" xfId="35121" xr:uid="{00000000-0005-0000-0000-0000F8880000}"/>
    <cellStyle name="Notas 3 5 3 2 10 2" xfId="35122" xr:uid="{00000000-0005-0000-0000-0000F9880000}"/>
    <cellStyle name="Notas 3 5 3 2 11" xfId="35123" xr:uid="{00000000-0005-0000-0000-0000FA880000}"/>
    <cellStyle name="Notas 3 5 3 2 2" xfId="35124" xr:uid="{00000000-0005-0000-0000-0000FB880000}"/>
    <cellStyle name="Notas 3 5 3 2 2 2" xfId="35125" xr:uid="{00000000-0005-0000-0000-0000FC880000}"/>
    <cellStyle name="Notas 3 5 3 2 3" xfId="35126" xr:uid="{00000000-0005-0000-0000-0000FD880000}"/>
    <cellStyle name="Notas 3 5 3 2 3 2" xfId="35127" xr:uid="{00000000-0005-0000-0000-0000FE880000}"/>
    <cellStyle name="Notas 3 5 3 2 4" xfId="35128" xr:uid="{00000000-0005-0000-0000-0000FF880000}"/>
    <cellStyle name="Notas 3 5 3 2 4 2" xfId="35129" xr:uid="{00000000-0005-0000-0000-000000890000}"/>
    <cellStyle name="Notas 3 5 3 2 5" xfId="35130" xr:uid="{00000000-0005-0000-0000-000001890000}"/>
    <cellStyle name="Notas 3 5 3 2 5 2" xfId="35131" xr:uid="{00000000-0005-0000-0000-000002890000}"/>
    <cellStyle name="Notas 3 5 3 2 6" xfId="35132" xr:uid="{00000000-0005-0000-0000-000003890000}"/>
    <cellStyle name="Notas 3 5 3 2 6 2" xfId="35133" xr:uid="{00000000-0005-0000-0000-000004890000}"/>
    <cellStyle name="Notas 3 5 3 2 7" xfId="35134" xr:uid="{00000000-0005-0000-0000-000005890000}"/>
    <cellStyle name="Notas 3 5 3 2 7 2" xfId="35135" xr:uid="{00000000-0005-0000-0000-000006890000}"/>
    <cellStyle name="Notas 3 5 3 2 8" xfId="35136" xr:uid="{00000000-0005-0000-0000-000007890000}"/>
    <cellStyle name="Notas 3 5 3 2 8 2" xfId="35137" xr:uid="{00000000-0005-0000-0000-000008890000}"/>
    <cellStyle name="Notas 3 5 3 2 9" xfId="35138" xr:uid="{00000000-0005-0000-0000-000009890000}"/>
    <cellStyle name="Notas 3 5 3 2 9 2" xfId="35139" xr:uid="{00000000-0005-0000-0000-00000A890000}"/>
    <cellStyle name="Notas 3 5 3 3" xfId="35140" xr:uid="{00000000-0005-0000-0000-00000B890000}"/>
    <cellStyle name="Notas 3 5 3 3 10" xfId="35141" xr:uid="{00000000-0005-0000-0000-00000C890000}"/>
    <cellStyle name="Notas 3 5 3 3 10 2" xfId="35142" xr:uid="{00000000-0005-0000-0000-00000D890000}"/>
    <cellStyle name="Notas 3 5 3 3 11" xfId="35143" xr:uid="{00000000-0005-0000-0000-00000E890000}"/>
    <cellStyle name="Notas 3 5 3 3 2" xfId="35144" xr:uid="{00000000-0005-0000-0000-00000F890000}"/>
    <cellStyle name="Notas 3 5 3 3 2 2" xfId="35145" xr:uid="{00000000-0005-0000-0000-000010890000}"/>
    <cellStyle name="Notas 3 5 3 3 3" xfId="35146" xr:uid="{00000000-0005-0000-0000-000011890000}"/>
    <cellStyle name="Notas 3 5 3 3 3 2" xfId="35147" xr:uid="{00000000-0005-0000-0000-000012890000}"/>
    <cellStyle name="Notas 3 5 3 3 4" xfId="35148" xr:uid="{00000000-0005-0000-0000-000013890000}"/>
    <cellStyle name="Notas 3 5 3 3 4 2" xfId="35149" xr:uid="{00000000-0005-0000-0000-000014890000}"/>
    <cellStyle name="Notas 3 5 3 3 5" xfId="35150" xr:uid="{00000000-0005-0000-0000-000015890000}"/>
    <cellStyle name="Notas 3 5 3 3 5 2" xfId="35151" xr:uid="{00000000-0005-0000-0000-000016890000}"/>
    <cellStyle name="Notas 3 5 3 3 6" xfId="35152" xr:uid="{00000000-0005-0000-0000-000017890000}"/>
    <cellStyle name="Notas 3 5 3 3 6 2" xfId="35153" xr:uid="{00000000-0005-0000-0000-000018890000}"/>
    <cellStyle name="Notas 3 5 3 3 7" xfId="35154" xr:uid="{00000000-0005-0000-0000-000019890000}"/>
    <cellStyle name="Notas 3 5 3 3 7 2" xfId="35155" xr:uid="{00000000-0005-0000-0000-00001A890000}"/>
    <cellStyle name="Notas 3 5 3 3 8" xfId="35156" xr:uid="{00000000-0005-0000-0000-00001B890000}"/>
    <cellStyle name="Notas 3 5 3 3 8 2" xfId="35157" xr:uid="{00000000-0005-0000-0000-00001C890000}"/>
    <cellStyle name="Notas 3 5 3 3 9" xfId="35158" xr:uid="{00000000-0005-0000-0000-00001D890000}"/>
    <cellStyle name="Notas 3 5 3 3 9 2" xfId="35159" xr:uid="{00000000-0005-0000-0000-00001E890000}"/>
    <cellStyle name="Notas 3 5 3 4" xfId="35160" xr:uid="{00000000-0005-0000-0000-00001F890000}"/>
    <cellStyle name="Notas 3 5 3 4 2" xfId="35161" xr:uid="{00000000-0005-0000-0000-000020890000}"/>
    <cellStyle name="Notas 3 5 3 5" xfId="35162" xr:uid="{00000000-0005-0000-0000-000021890000}"/>
    <cellStyle name="Notas 3 5 3 5 2" xfId="35163" xr:uid="{00000000-0005-0000-0000-000022890000}"/>
    <cellStyle name="Notas 3 5 3 6" xfId="35164" xr:uid="{00000000-0005-0000-0000-000023890000}"/>
    <cellStyle name="Notas 3 5 3 6 2" xfId="35165" xr:uid="{00000000-0005-0000-0000-000024890000}"/>
    <cellStyle name="Notas 3 5 3 7" xfId="35166" xr:uid="{00000000-0005-0000-0000-000025890000}"/>
    <cellStyle name="Notas 3 5 3 7 2" xfId="35167" xr:uid="{00000000-0005-0000-0000-000026890000}"/>
    <cellStyle name="Notas 3 5 3 8" xfId="35168" xr:uid="{00000000-0005-0000-0000-000027890000}"/>
    <cellStyle name="Notas 3 5 3 8 2" xfId="35169" xr:uid="{00000000-0005-0000-0000-000028890000}"/>
    <cellStyle name="Notas 3 5 3 9" xfId="35170" xr:uid="{00000000-0005-0000-0000-000029890000}"/>
    <cellStyle name="Notas 3 5 3 9 2" xfId="35171" xr:uid="{00000000-0005-0000-0000-00002A890000}"/>
    <cellStyle name="Notas 3 5 4" xfId="35172" xr:uid="{00000000-0005-0000-0000-00002B890000}"/>
    <cellStyle name="Notas 3 5 4 10" xfId="35173" xr:uid="{00000000-0005-0000-0000-00002C890000}"/>
    <cellStyle name="Notas 3 5 4 10 2" xfId="35174" xr:uid="{00000000-0005-0000-0000-00002D890000}"/>
    <cellStyle name="Notas 3 5 4 11" xfId="35175" xr:uid="{00000000-0005-0000-0000-00002E890000}"/>
    <cellStyle name="Notas 3 5 4 2" xfId="35176" xr:uid="{00000000-0005-0000-0000-00002F890000}"/>
    <cellStyle name="Notas 3 5 4 2 2" xfId="35177" xr:uid="{00000000-0005-0000-0000-000030890000}"/>
    <cellStyle name="Notas 3 5 4 3" xfId="35178" xr:uid="{00000000-0005-0000-0000-000031890000}"/>
    <cellStyle name="Notas 3 5 4 3 2" xfId="35179" xr:uid="{00000000-0005-0000-0000-000032890000}"/>
    <cellStyle name="Notas 3 5 4 4" xfId="35180" xr:uid="{00000000-0005-0000-0000-000033890000}"/>
    <cellStyle name="Notas 3 5 4 4 2" xfId="35181" xr:uid="{00000000-0005-0000-0000-000034890000}"/>
    <cellStyle name="Notas 3 5 4 5" xfId="35182" xr:uid="{00000000-0005-0000-0000-000035890000}"/>
    <cellStyle name="Notas 3 5 4 5 2" xfId="35183" xr:uid="{00000000-0005-0000-0000-000036890000}"/>
    <cellStyle name="Notas 3 5 4 6" xfId="35184" xr:uid="{00000000-0005-0000-0000-000037890000}"/>
    <cellStyle name="Notas 3 5 4 6 2" xfId="35185" xr:uid="{00000000-0005-0000-0000-000038890000}"/>
    <cellStyle name="Notas 3 5 4 7" xfId="35186" xr:uid="{00000000-0005-0000-0000-000039890000}"/>
    <cellStyle name="Notas 3 5 4 7 2" xfId="35187" xr:uid="{00000000-0005-0000-0000-00003A890000}"/>
    <cellStyle name="Notas 3 5 4 8" xfId="35188" xr:uid="{00000000-0005-0000-0000-00003B890000}"/>
    <cellStyle name="Notas 3 5 4 8 2" xfId="35189" xr:uid="{00000000-0005-0000-0000-00003C890000}"/>
    <cellStyle name="Notas 3 5 4 9" xfId="35190" xr:uid="{00000000-0005-0000-0000-00003D890000}"/>
    <cellStyle name="Notas 3 5 4 9 2" xfId="35191" xr:uid="{00000000-0005-0000-0000-00003E890000}"/>
    <cellStyle name="Notas 3 5 5" xfId="35192" xr:uid="{00000000-0005-0000-0000-00003F890000}"/>
    <cellStyle name="Notas 3 5 5 10" xfId="35193" xr:uid="{00000000-0005-0000-0000-000040890000}"/>
    <cellStyle name="Notas 3 5 5 10 2" xfId="35194" xr:uid="{00000000-0005-0000-0000-000041890000}"/>
    <cellStyle name="Notas 3 5 5 11" xfId="35195" xr:uid="{00000000-0005-0000-0000-000042890000}"/>
    <cellStyle name="Notas 3 5 5 2" xfId="35196" xr:uid="{00000000-0005-0000-0000-000043890000}"/>
    <cellStyle name="Notas 3 5 5 2 2" xfId="35197" xr:uid="{00000000-0005-0000-0000-000044890000}"/>
    <cellStyle name="Notas 3 5 5 3" xfId="35198" xr:uid="{00000000-0005-0000-0000-000045890000}"/>
    <cellStyle name="Notas 3 5 5 3 2" xfId="35199" xr:uid="{00000000-0005-0000-0000-000046890000}"/>
    <cellStyle name="Notas 3 5 5 4" xfId="35200" xr:uid="{00000000-0005-0000-0000-000047890000}"/>
    <cellStyle name="Notas 3 5 5 4 2" xfId="35201" xr:uid="{00000000-0005-0000-0000-000048890000}"/>
    <cellStyle name="Notas 3 5 5 5" xfId="35202" xr:uid="{00000000-0005-0000-0000-000049890000}"/>
    <cellStyle name="Notas 3 5 5 5 2" xfId="35203" xr:uid="{00000000-0005-0000-0000-00004A890000}"/>
    <cellStyle name="Notas 3 5 5 6" xfId="35204" xr:uid="{00000000-0005-0000-0000-00004B890000}"/>
    <cellStyle name="Notas 3 5 5 6 2" xfId="35205" xr:uid="{00000000-0005-0000-0000-00004C890000}"/>
    <cellStyle name="Notas 3 5 5 7" xfId="35206" xr:uid="{00000000-0005-0000-0000-00004D890000}"/>
    <cellStyle name="Notas 3 5 5 7 2" xfId="35207" xr:uid="{00000000-0005-0000-0000-00004E890000}"/>
    <cellStyle name="Notas 3 5 5 8" xfId="35208" xr:uid="{00000000-0005-0000-0000-00004F890000}"/>
    <cellStyle name="Notas 3 5 5 8 2" xfId="35209" xr:uid="{00000000-0005-0000-0000-000050890000}"/>
    <cellStyle name="Notas 3 5 5 9" xfId="35210" xr:uid="{00000000-0005-0000-0000-000051890000}"/>
    <cellStyle name="Notas 3 5 5 9 2" xfId="35211" xr:uid="{00000000-0005-0000-0000-000052890000}"/>
    <cellStyle name="Notas 3 5 6" xfId="35212" xr:uid="{00000000-0005-0000-0000-000053890000}"/>
    <cellStyle name="Notas 3 5 6 2" xfId="35213" xr:uid="{00000000-0005-0000-0000-000054890000}"/>
    <cellStyle name="Notas 3 5 7" xfId="35214" xr:uid="{00000000-0005-0000-0000-000055890000}"/>
    <cellStyle name="Notas 3 5 7 2" xfId="35215" xr:uid="{00000000-0005-0000-0000-000056890000}"/>
    <cellStyle name="Notas 3 5 8" xfId="35216" xr:uid="{00000000-0005-0000-0000-000057890000}"/>
    <cellStyle name="Notas 3 5 8 2" xfId="35217" xr:uid="{00000000-0005-0000-0000-000058890000}"/>
    <cellStyle name="Notas 3 5 9" xfId="35218" xr:uid="{00000000-0005-0000-0000-000059890000}"/>
    <cellStyle name="Notas 3 5 9 2" xfId="35219" xr:uid="{00000000-0005-0000-0000-00005A890000}"/>
    <cellStyle name="Notas 3 6" xfId="35220" xr:uid="{00000000-0005-0000-0000-00005B890000}"/>
    <cellStyle name="Notas 3 6 10" xfId="35221" xr:uid="{00000000-0005-0000-0000-00005C890000}"/>
    <cellStyle name="Notas 3 6 10 2" xfId="35222" xr:uid="{00000000-0005-0000-0000-00005D890000}"/>
    <cellStyle name="Notas 3 6 11" xfId="35223" xr:uid="{00000000-0005-0000-0000-00005E890000}"/>
    <cellStyle name="Notas 3 6 11 2" xfId="35224" xr:uid="{00000000-0005-0000-0000-00005F890000}"/>
    <cellStyle name="Notas 3 6 12" xfId="35225" xr:uid="{00000000-0005-0000-0000-000060890000}"/>
    <cellStyle name="Notas 3 6 12 2" xfId="35226" xr:uid="{00000000-0005-0000-0000-000061890000}"/>
    <cellStyle name="Notas 3 6 13" xfId="35227" xr:uid="{00000000-0005-0000-0000-000062890000}"/>
    <cellStyle name="Notas 3 6 2" xfId="35228" xr:uid="{00000000-0005-0000-0000-000063890000}"/>
    <cellStyle name="Notas 3 6 2 10" xfId="35229" xr:uid="{00000000-0005-0000-0000-000064890000}"/>
    <cellStyle name="Notas 3 6 2 10 2" xfId="35230" xr:uid="{00000000-0005-0000-0000-000065890000}"/>
    <cellStyle name="Notas 3 6 2 11" xfId="35231" xr:uid="{00000000-0005-0000-0000-000066890000}"/>
    <cellStyle name="Notas 3 6 2 2" xfId="35232" xr:uid="{00000000-0005-0000-0000-000067890000}"/>
    <cellStyle name="Notas 3 6 2 2 2" xfId="35233" xr:uid="{00000000-0005-0000-0000-000068890000}"/>
    <cellStyle name="Notas 3 6 2 3" xfId="35234" xr:uid="{00000000-0005-0000-0000-000069890000}"/>
    <cellStyle name="Notas 3 6 2 3 2" xfId="35235" xr:uid="{00000000-0005-0000-0000-00006A890000}"/>
    <cellStyle name="Notas 3 6 2 4" xfId="35236" xr:uid="{00000000-0005-0000-0000-00006B890000}"/>
    <cellStyle name="Notas 3 6 2 4 2" xfId="35237" xr:uid="{00000000-0005-0000-0000-00006C890000}"/>
    <cellStyle name="Notas 3 6 2 5" xfId="35238" xr:uid="{00000000-0005-0000-0000-00006D890000}"/>
    <cellStyle name="Notas 3 6 2 5 2" xfId="35239" xr:uid="{00000000-0005-0000-0000-00006E890000}"/>
    <cellStyle name="Notas 3 6 2 6" xfId="35240" xr:uid="{00000000-0005-0000-0000-00006F890000}"/>
    <cellStyle name="Notas 3 6 2 6 2" xfId="35241" xr:uid="{00000000-0005-0000-0000-000070890000}"/>
    <cellStyle name="Notas 3 6 2 7" xfId="35242" xr:uid="{00000000-0005-0000-0000-000071890000}"/>
    <cellStyle name="Notas 3 6 2 7 2" xfId="35243" xr:uid="{00000000-0005-0000-0000-000072890000}"/>
    <cellStyle name="Notas 3 6 2 8" xfId="35244" xr:uid="{00000000-0005-0000-0000-000073890000}"/>
    <cellStyle name="Notas 3 6 2 8 2" xfId="35245" xr:uid="{00000000-0005-0000-0000-000074890000}"/>
    <cellStyle name="Notas 3 6 2 9" xfId="35246" xr:uid="{00000000-0005-0000-0000-000075890000}"/>
    <cellStyle name="Notas 3 6 2 9 2" xfId="35247" xr:uid="{00000000-0005-0000-0000-000076890000}"/>
    <cellStyle name="Notas 3 6 3" xfId="35248" xr:uid="{00000000-0005-0000-0000-000077890000}"/>
    <cellStyle name="Notas 3 6 3 10" xfId="35249" xr:uid="{00000000-0005-0000-0000-000078890000}"/>
    <cellStyle name="Notas 3 6 3 10 2" xfId="35250" xr:uid="{00000000-0005-0000-0000-000079890000}"/>
    <cellStyle name="Notas 3 6 3 11" xfId="35251" xr:uid="{00000000-0005-0000-0000-00007A890000}"/>
    <cellStyle name="Notas 3 6 3 2" xfId="35252" xr:uid="{00000000-0005-0000-0000-00007B890000}"/>
    <cellStyle name="Notas 3 6 3 2 2" xfId="35253" xr:uid="{00000000-0005-0000-0000-00007C890000}"/>
    <cellStyle name="Notas 3 6 3 3" xfId="35254" xr:uid="{00000000-0005-0000-0000-00007D890000}"/>
    <cellStyle name="Notas 3 6 3 3 2" xfId="35255" xr:uid="{00000000-0005-0000-0000-00007E890000}"/>
    <cellStyle name="Notas 3 6 3 4" xfId="35256" xr:uid="{00000000-0005-0000-0000-00007F890000}"/>
    <cellStyle name="Notas 3 6 3 4 2" xfId="35257" xr:uid="{00000000-0005-0000-0000-000080890000}"/>
    <cellStyle name="Notas 3 6 3 5" xfId="35258" xr:uid="{00000000-0005-0000-0000-000081890000}"/>
    <cellStyle name="Notas 3 6 3 5 2" xfId="35259" xr:uid="{00000000-0005-0000-0000-000082890000}"/>
    <cellStyle name="Notas 3 6 3 6" xfId="35260" xr:uid="{00000000-0005-0000-0000-000083890000}"/>
    <cellStyle name="Notas 3 6 3 6 2" xfId="35261" xr:uid="{00000000-0005-0000-0000-000084890000}"/>
    <cellStyle name="Notas 3 6 3 7" xfId="35262" xr:uid="{00000000-0005-0000-0000-000085890000}"/>
    <cellStyle name="Notas 3 6 3 7 2" xfId="35263" xr:uid="{00000000-0005-0000-0000-000086890000}"/>
    <cellStyle name="Notas 3 6 3 8" xfId="35264" xr:uid="{00000000-0005-0000-0000-000087890000}"/>
    <cellStyle name="Notas 3 6 3 8 2" xfId="35265" xr:uid="{00000000-0005-0000-0000-000088890000}"/>
    <cellStyle name="Notas 3 6 3 9" xfId="35266" xr:uid="{00000000-0005-0000-0000-000089890000}"/>
    <cellStyle name="Notas 3 6 3 9 2" xfId="35267" xr:uid="{00000000-0005-0000-0000-00008A890000}"/>
    <cellStyle name="Notas 3 6 4" xfId="35268" xr:uid="{00000000-0005-0000-0000-00008B890000}"/>
    <cellStyle name="Notas 3 6 4 2" xfId="35269" xr:uid="{00000000-0005-0000-0000-00008C890000}"/>
    <cellStyle name="Notas 3 6 5" xfId="35270" xr:uid="{00000000-0005-0000-0000-00008D890000}"/>
    <cellStyle name="Notas 3 6 5 2" xfId="35271" xr:uid="{00000000-0005-0000-0000-00008E890000}"/>
    <cellStyle name="Notas 3 6 6" xfId="35272" xr:uid="{00000000-0005-0000-0000-00008F890000}"/>
    <cellStyle name="Notas 3 6 6 2" xfId="35273" xr:uid="{00000000-0005-0000-0000-000090890000}"/>
    <cellStyle name="Notas 3 6 7" xfId="35274" xr:uid="{00000000-0005-0000-0000-000091890000}"/>
    <cellStyle name="Notas 3 6 7 2" xfId="35275" xr:uid="{00000000-0005-0000-0000-000092890000}"/>
    <cellStyle name="Notas 3 6 8" xfId="35276" xr:uid="{00000000-0005-0000-0000-000093890000}"/>
    <cellStyle name="Notas 3 6 8 2" xfId="35277" xr:uid="{00000000-0005-0000-0000-000094890000}"/>
    <cellStyle name="Notas 3 6 9" xfId="35278" xr:uid="{00000000-0005-0000-0000-000095890000}"/>
    <cellStyle name="Notas 3 6 9 2" xfId="35279" xr:uid="{00000000-0005-0000-0000-000096890000}"/>
    <cellStyle name="Notas 3 7" xfId="35280" xr:uid="{00000000-0005-0000-0000-000097890000}"/>
    <cellStyle name="Notas 3 7 10" xfId="35281" xr:uid="{00000000-0005-0000-0000-000098890000}"/>
    <cellStyle name="Notas 3 7 10 2" xfId="35282" xr:uid="{00000000-0005-0000-0000-000099890000}"/>
    <cellStyle name="Notas 3 7 11" xfId="35283" xr:uid="{00000000-0005-0000-0000-00009A890000}"/>
    <cellStyle name="Notas 3 7 11 2" xfId="35284" xr:uid="{00000000-0005-0000-0000-00009B890000}"/>
    <cellStyle name="Notas 3 7 12" xfId="35285" xr:uid="{00000000-0005-0000-0000-00009C890000}"/>
    <cellStyle name="Notas 3 7 12 2" xfId="35286" xr:uid="{00000000-0005-0000-0000-00009D890000}"/>
    <cellStyle name="Notas 3 7 13" xfId="35287" xr:uid="{00000000-0005-0000-0000-00009E890000}"/>
    <cellStyle name="Notas 3 7 2" xfId="35288" xr:uid="{00000000-0005-0000-0000-00009F890000}"/>
    <cellStyle name="Notas 3 7 2 10" xfId="35289" xr:uid="{00000000-0005-0000-0000-0000A0890000}"/>
    <cellStyle name="Notas 3 7 2 10 2" xfId="35290" xr:uid="{00000000-0005-0000-0000-0000A1890000}"/>
    <cellStyle name="Notas 3 7 2 11" xfId="35291" xr:uid="{00000000-0005-0000-0000-0000A2890000}"/>
    <cellStyle name="Notas 3 7 2 2" xfId="35292" xr:uid="{00000000-0005-0000-0000-0000A3890000}"/>
    <cellStyle name="Notas 3 7 2 2 2" xfId="35293" xr:uid="{00000000-0005-0000-0000-0000A4890000}"/>
    <cellStyle name="Notas 3 7 2 3" xfId="35294" xr:uid="{00000000-0005-0000-0000-0000A5890000}"/>
    <cellStyle name="Notas 3 7 2 3 2" xfId="35295" xr:uid="{00000000-0005-0000-0000-0000A6890000}"/>
    <cellStyle name="Notas 3 7 2 4" xfId="35296" xr:uid="{00000000-0005-0000-0000-0000A7890000}"/>
    <cellStyle name="Notas 3 7 2 4 2" xfId="35297" xr:uid="{00000000-0005-0000-0000-0000A8890000}"/>
    <cellStyle name="Notas 3 7 2 5" xfId="35298" xr:uid="{00000000-0005-0000-0000-0000A9890000}"/>
    <cellStyle name="Notas 3 7 2 5 2" xfId="35299" xr:uid="{00000000-0005-0000-0000-0000AA890000}"/>
    <cellStyle name="Notas 3 7 2 6" xfId="35300" xr:uid="{00000000-0005-0000-0000-0000AB890000}"/>
    <cellStyle name="Notas 3 7 2 6 2" xfId="35301" xr:uid="{00000000-0005-0000-0000-0000AC890000}"/>
    <cellStyle name="Notas 3 7 2 7" xfId="35302" xr:uid="{00000000-0005-0000-0000-0000AD890000}"/>
    <cellStyle name="Notas 3 7 2 7 2" xfId="35303" xr:uid="{00000000-0005-0000-0000-0000AE890000}"/>
    <cellStyle name="Notas 3 7 2 8" xfId="35304" xr:uid="{00000000-0005-0000-0000-0000AF890000}"/>
    <cellStyle name="Notas 3 7 2 8 2" xfId="35305" xr:uid="{00000000-0005-0000-0000-0000B0890000}"/>
    <cellStyle name="Notas 3 7 2 9" xfId="35306" xr:uid="{00000000-0005-0000-0000-0000B1890000}"/>
    <cellStyle name="Notas 3 7 2 9 2" xfId="35307" xr:uid="{00000000-0005-0000-0000-0000B2890000}"/>
    <cellStyle name="Notas 3 7 3" xfId="35308" xr:uid="{00000000-0005-0000-0000-0000B3890000}"/>
    <cellStyle name="Notas 3 7 3 10" xfId="35309" xr:uid="{00000000-0005-0000-0000-0000B4890000}"/>
    <cellStyle name="Notas 3 7 3 10 2" xfId="35310" xr:uid="{00000000-0005-0000-0000-0000B5890000}"/>
    <cellStyle name="Notas 3 7 3 11" xfId="35311" xr:uid="{00000000-0005-0000-0000-0000B6890000}"/>
    <cellStyle name="Notas 3 7 3 2" xfId="35312" xr:uid="{00000000-0005-0000-0000-0000B7890000}"/>
    <cellStyle name="Notas 3 7 3 2 2" xfId="35313" xr:uid="{00000000-0005-0000-0000-0000B8890000}"/>
    <cellStyle name="Notas 3 7 3 3" xfId="35314" xr:uid="{00000000-0005-0000-0000-0000B9890000}"/>
    <cellStyle name="Notas 3 7 3 3 2" xfId="35315" xr:uid="{00000000-0005-0000-0000-0000BA890000}"/>
    <cellStyle name="Notas 3 7 3 4" xfId="35316" xr:uid="{00000000-0005-0000-0000-0000BB890000}"/>
    <cellStyle name="Notas 3 7 3 4 2" xfId="35317" xr:uid="{00000000-0005-0000-0000-0000BC890000}"/>
    <cellStyle name="Notas 3 7 3 5" xfId="35318" xr:uid="{00000000-0005-0000-0000-0000BD890000}"/>
    <cellStyle name="Notas 3 7 3 5 2" xfId="35319" xr:uid="{00000000-0005-0000-0000-0000BE890000}"/>
    <cellStyle name="Notas 3 7 3 6" xfId="35320" xr:uid="{00000000-0005-0000-0000-0000BF890000}"/>
    <cellStyle name="Notas 3 7 3 6 2" xfId="35321" xr:uid="{00000000-0005-0000-0000-0000C0890000}"/>
    <cellStyle name="Notas 3 7 3 7" xfId="35322" xr:uid="{00000000-0005-0000-0000-0000C1890000}"/>
    <cellStyle name="Notas 3 7 3 7 2" xfId="35323" xr:uid="{00000000-0005-0000-0000-0000C2890000}"/>
    <cellStyle name="Notas 3 7 3 8" xfId="35324" xr:uid="{00000000-0005-0000-0000-0000C3890000}"/>
    <cellStyle name="Notas 3 7 3 8 2" xfId="35325" xr:uid="{00000000-0005-0000-0000-0000C4890000}"/>
    <cellStyle name="Notas 3 7 3 9" xfId="35326" xr:uid="{00000000-0005-0000-0000-0000C5890000}"/>
    <cellStyle name="Notas 3 7 3 9 2" xfId="35327" xr:uid="{00000000-0005-0000-0000-0000C6890000}"/>
    <cellStyle name="Notas 3 7 4" xfId="35328" xr:uid="{00000000-0005-0000-0000-0000C7890000}"/>
    <cellStyle name="Notas 3 7 4 2" xfId="35329" xr:uid="{00000000-0005-0000-0000-0000C8890000}"/>
    <cellStyle name="Notas 3 7 5" xfId="35330" xr:uid="{00000000-0005-0000-0000-0000C9890000}"/>
    <cellStyle name="Notas 3 7 5 2" xfId="35331" xr:uid="{00000000-0005-0000-0000-0000CA890000}"/>
    <cellStyle name="Notas 3 7 6" xfId="35332" xr:uid="{00000000-0005-0000-0000-0000CB890000}"/>
    <cellStyle name="Notas 3 7 6 2" xfId="35333" xr:uid="{00000000-0005-0000-0000-0000CC890000}"/>
    <cellStyle name="Notas 3 7 7" xfId="35334" xr:uid="{00000000-0005-0000-0000-0000CD890000}"/>
    <cellStyle name="Notas 3 7 7 2" xfId="35335" xr:uid="{00000000-0005-0000-0000-0000CE890000}"/>
    <cellStyle name="Notas 3 7 8" xfId="35336" xr:uid="{00000000-0005-0000-0000-0000CF890000}"/>
    <cellStyle name="Notas 3 7 8 2" xfId="35337" xr:uid="{00000000-0005-0000-0000-0000D0890000}"/>
    <cellStyle name="Notas 3 7 9" xfId="35338" xr:uid="{00000000-0005-0000-0000-0000D1890000}"/>
    <cellStyle name="Notas 3 7 9 2" xfId="35339" xr:uid="{00000000-0005-0000-0000-0000D2890000}"/>
    <cellStyle name="Notas 3 8" xfId="35340" xr:uid="{00000000-0005-0000-0000-0000D3890000}"/>
    <cellStyle name="Notas 3 8 2" xfId="35341" xr:uid="{00000000-0005-0000-0000-0000D4890000}"/>
    <cellStyle name="Notas 3 9" xfId="35342" xr:uid="{00000000-0005-0000-0000-0000D5890000}"/>
    <cellStyle name="Notas 3 9 2" xfId="35343" xr:uid="{00000000-0005-0000-0000-0000D6890000}"/>
    <cellStyle name="Notas 4" xfId="35344" xr:uid="{00000000-0005-0000-0000-0000D7890000}"/>
    <cellStyle name="Notas 4 10" xfId="35345" xr:uid="{00000000-0005-0000-0000-0000D8890000}"/>
    <cellStyle name="Notas 4 10 2" xfId="35346" xr:uid="{00000000-0005-0000-0000-0000D9890000}"/>
    <cellStyle name="Notas 4 11" xfId="35347" xr:uid="{00000000-0005-0000-0000-0000DA890000}"/>
    <cellStyle name="Notas 4 11 2" xfId="35348" xr:uid="{00000000-0005-0000-0000-0000DB890000}"/>
    <cellStyle name="Notas 4 12" xfId="35349" xr:uid="{00000000-0005-0000-0000-0000DC890000}"/>
    <cellStyle name="Notas 4 12 2" xfId="35350" xr:uid="{00000000-0005-0000-0000-0000DD890000}"/>
    <cellStyle name="Notas 4 13" xfId="35351" xr:uid="{00000000-0005-0000-0000-0000DE890000}"/>
    <cellStyle name="Notas 4 13 2" xfId="35352" xr:uid="{00000000-0005-0000-0000-0000DF890000}"/>
    <cellStyle name="Notas 4 14" xfId="35353" xr:uid="{00000000-0005-0000-0000-0000E0890000}"/>
    <cellStyle name="Notas 4 14 2" xfId="35354" xr:uid="{00000000-0005-0000-0000-0000E1890000}"/>
    <cellStyle name="Notas 4 15" xfId="35355" xr:uid="{00000000-0005-0000-0000-0000E2890000}"/>
    <cellStyle name="Notas 4 15 2" xfId="35356" xr:uid="{00000000-0005-0000-0000-0000E3890000}"/>
    <cellStyle name="Notas 4 16" xfId="35357" xr:uid="{00000000-0005-0000-0000-0000E4890000}"/>
    <cellStyle name="Notas 4 16 2" xfId="35358" xr:uid="{00000000-0005-0000-0000-0000E5890000}"/>
    <cellStyle name="Notas 4 17" xfId="35359" xr:uid="{00000000-0005-0000-0000-0000E6890000}"/>
    <cellStyle name="Notas 4 17 2" xfId="35360" xr:uid="{00000000-0005-0000-0000-0000E7890000}"/>
    <cellStyle name="Notas 4 18" xfId="35361" xr:uid="{00000000-0005-0000-0000-0000E8890000}"/>
    <cellStyle name="Notas 4 19" xfId="35362" xr:uid="{00000000-0005-0000-0000-0000E9890000}"/>
    <cellStyle name="Notas 4 2" xfId="35363" xr:uid="{00000000-0005-0000-0000-0000EA890000}"/>
    <cellStyle name="Notas 4 2 10" xfId="35364" xr:uid="{00000000-0005-0000-0000-0000EB890000}"/>
    <cellStyle name="Notas 4 2 10 2" xfId="35365" xr:uid="{00000000-0005-0000-0000-0000EC890000}"/>
    <cellStyle name="Notas 4 2 11" xfId="35366" xr:uid="{00000000-0005-0000-0000-0000ED890000}"/>
    <cellStyle name="Notas 4 2 11 2" xfId="35367" xr:uid="{00000000-0005-0000-0000-0000EE890000}"/>
    <cellStyle name="Notas 4 2 12" xfId="35368" xr:uid="{00000000-0005-0000-0000-0000EF890000}"/>
    <cellStyle name="Notas 4 2 12 2" xfId="35369" xr:uid="{00000000-0005-0000-0000-0000F0890000}"/>
    <cellStyle name="Notas 4 2 13" xfId="35370" xr:uid="{00000000-0005-0000-0000-0000F1890000}"/>
    <cellStyle name="Notas 4 2 13 2" xfId="35371" xr:uid="{00000000-0005-0000-0000-0000F2890000}"/>
    <cellStyle name="Notas 4 2 14" xfId="35372" xr:uid="{00000000-0005-0000-0000-0000F3890000}"/>
    <cellStyle name="Notas 4 2 14 2" xfId="35373" xr:uid="{00000000-0005-0000-0000-0000F4890000}"/>
    <cellStyle name="Notas 4 2 15" xfId="35374" xr:uid="{00000000-0005-0000-0000-0000F5890000}"/>
    <cellStyle name="Notas 4 2 2" xfId="35375" xr:uid="{00000000-0005-0000-0000-0000F6890000}"/>
    <cellStyle name="Notas 4 2 2 10" xfId="35376" xr:uid="{00000000-0005-0000-0000-0000F7890000}"/>
    <cellStyle name="Notas 4 2 2 10 2" xfId="35377" xr:uid="{00000000-0005-0000-0000-0000F8890000}"/>
    <cellStyle name="Notas 4 2 2 11" xfId="35378" xr:uid="{00000000-0005-0000-0000-0000F9890000}"/>
    <cellStyle name="Notas 4 2 2 11 2" xfId="35379" xr:uid="{00000000-0005-0000-0000-0000FA890000}"/>
    <cellStyle name="Notas 4 2 2 12" xfId="35380" xr:uid="{00000000-0005-0000-0000-0000FB890000}"/>
    <cellStyle name="Notas 4 2 2 12 2" xfId="35381" xr:uid="{00000000-0005-0000-0000-0000FC890000}"/>
    <cellStyle name="Notas 4 2 2 13" xfId="35382" xr:uid="{00000000-0005-0000-0000-0000FD890000}"/>
    <cellStyle name="Notas 4 2 2 2" xfId="35383" xr:uid="{00000000-0005-0000-0000-0000FE890000}"/>
    <cellStyle name="Notas 4 2 2 2 10" xfId="35384" xr:uid="{00000000-0005-0000-0000-0000FF890000}"/>
    <cellStyle name="Notas 4 2 2 2 10 2" xfId="35385" xr:uid="{00000000-0005-0000-0000-0000008A0000}"/>
    <cellStyle name="Notas 4 2 2 2 11" xfId="35386" xr:uid="{00000000-0005-0000-0000-0000018A0000}"/>
    <cellStyle name="Notas 4 2 2 2 2" xfId="35387" xr:uid="{00000000-0005-0000-0000-0000028A0000}"/>
    <cellStyle name="Notas 4 2 2 2 2 2" xfId="35388" xr:uid="{00000000-0005-0000-0000-0000038A0000}"/>
    <cellStyle name="Notas 4 2 2 2 3" xfId="35389" xr:uid="{00000000-0005-0000-0000-0000048A0000}"/>
    <cellStyle name="Notas 4 2 2 2 3 2" xfId="35390" xr:uid="{00000000-0005-0000-0000-0000058A0000}"/>
    <cellStyle name="Notas 4 2 2 2 4" xfId="35391" xr:uid="{00000000-0005-0000-0000-0000068A0000}"/>
    <cellStyle name="Notas 4 2 2 2 4 2" xfId="35392" xr:uid="{00000000-0005-0000-0000-0000078A0000}"/>
    <cellStyle name="Notas 4 2 2 2 5" xfId="35393" xr:uid="{00000000-0005-0000-0000-0000088A0000}"/>
    <cellStyle name="Notas 4 2 2 2 5 2" xfId="35394" xr:uid="{00000000-0005-0000-0000-0000098A0000}"/>
    <cellStyle name="Notas 4 2 2 2 6" xfId="35395" xr:uid="{00000000-0005-0000-0000-00000A8A0000}"/>
    <cellStyle name="Notas 4 2 2 2 6 2" xfId="35396" xr:uid="{00000000-0005-0000-0000-00000B8A0000}"/>
    <cellStyle name="Notas 4 2 2 2 7" xfId="35397" xr:uid="{00000000-0005-0000-0000-00000C8A0000}"/>
    <cellStyle name="Notas 4 2 2 2 7 2" xfId="35398" xr:uid="{00000000-0005-0000-0000-00000D8A0000}"/>
    <cellStyle name="Notas 4 2 2 2 8" xfId="35399" xr:uid="{00000000-0005-0000-0000-00000E8A0000}"/>
    <cellStyle name="Notas 4 2 2 2 8 2" xfId="35400" xr:uid="{00000000-0005-0000-0000-00000F8A0000}"/>
    <cellStyle name="Notas 4 2 2 2 9" xfId="35401" xr:uid="{00000000-0005-0000-0000-0000108A0000}"/>
    <cellStyle name="Notas 4 2 2 2 9 2" xfId="35402" xr:uid="{00000000-0005-0000-0000-0000118A0000}"/>
    <cellStyle name="Notas 4 2 2 3" xfId="35403" xr:uid="{00000000-0005-0000-0000-0000128A0000}"/>
    <cellStyle name="Notas 4 2 2 3 10" xfId="35404" xr:uid="{00000000-0005-0000-0000-0000138A0000}"/>
    <cellStyle name="Notas 4 2 2 3 10 2" xfId="35405" xr:uid="{00000000-0005-0000-0000-0000148A0000}"/>
    <cellStyle name="Notas 4 2 2 3 11" xfId="35406" xr:uid="{00000000-0005-0000-0000-0000158A0000}"/>
    <cellStyle name="Notas 4 2 2 3 2" xfId="35407" xr:uid="{00000000-0005-0000-0000-0000168A0000}"/>
    <cellStyle name="Notas 4 2 2 3 2 2" xfId="35408" xr:uid="{00000000-0005-0000-0000-0000178A0000}"/>
    <cellStyle name="Notas 4 2 2 3 3" xfId="35409" xr:uid="{00000000-0005-0000-0000-0000188A0000}"/>
    <cellStyle name="Notas 4 2 2 3 3 2" xfId="35410" xr:uid="{00000000-0005-0000-0000-0000198A0000}"/>
    <cellStyle name="Notas 4 2 2 3 4" xfId="35411" xr:uid="{00000000-0005-0000-0000-00001A8A0000}"/>
    <cellStyle name="Notas 4 2 2 3 4 2" xfId="35412" xr:uid="{00000000-0005-0000-0000-00001B8A0000}"/>
    <cellStyle name="Notas 4 2 2 3 5" xfId="35413" xr:uid="{00000000-0005-0000-0000-00001C8A0000}"/>
    <cellStyle name="Notas 4 2 2 3 5 2" xfId="35414" xr:uid="{00000000-0005-0000-0000-00001D8A0000}"/>
    <cellStyle name="Notas 4 2 2 3 6" xfId="35415" xr:uid="{00000000-0005-0000-0000-00001E8A0000}"/>
    <cellStyle name="Notas 4 2 2 3 6 2" xfId="35416" xr:uid="{00000000-0005-0000-0000-00001F8A0000}"/>
    <cellStyle name="Notas 4 2 2 3 7" xfId="35417" xr:uid="{00000000-0005-0000-0000-0000208A0000}"/>
    <cellStyle name="Notas 4 2 2 3 7 2" xfId="35418" xr:uid="{00000000-0005-0000-0000-0000218A0000}"/>
    <cellStyle name="Notas 4 2 2 3 8" xfId="35419" xr:uid="{00000000-0005-0000-0000-0000228A0000}"/>
    <cellStyle name="Notas 4 2 2 3 8 2" xfId="35420" xr:uid="{00000000-0005-0000-0000-0000238A0000}"/>
    <cellStyle name="Notas 4 2 2 3 9" xfId="35421" xr:uid="{00000000-0005-0000-0000-0000248A0000}"/>
    <cellStyle name="Notas 4 2 2 3 9 2" xfId="35422" xr:uid="{00000000-0005-0000-0000-0000258A0000}"/>
    <cellStyle name="Notas 4 2 2 4" xfId="35423" xr:uid="{00000000-0005-0000-0000-0000268A0000}"/>
    <cellStyle name="Notas 4 2 2 4 2" xfId="35424" xr:uid="{00000000-0005-0000-0000-0000278A0000}"/>
    <cellStyle name="Notas 4 2 2 5" xfId="35425" xr:uid="{00000000-0005-0000-0000-0000288A0000}"/>
    <cellStyle name="Notas 4 2 2 5 2" xfId="35426" xr:uid="{00000000-0005-0000-0000-0000298A0000}"/>
    <cellStyle name="Notas 4 2 2 6" xfId="35427" xr:uid="{00000000-0005-0000-0000-00002A8A0000}"/>
    <cellStyle name="Notas 4 2 2 6 2" xfId="35428" xr:uid="{00000000-0005-0000-0000-00002B8A0000}"/>
    <cellStyle name="Notas 4 2 2 7" xfId="35429" xr:uid="{00000000-0005-0000-0000-00002C8A0000}"/>
    <cellStyle name="Notas 4 2 2 7 2" xfId="35430" xr:uid="{00000000-0005-0000-0000-00002D8A0000}"/>
    <cellStyle name="Notas 4 2 2 8" xfId="35431" xr:uid="{00000000-0005-0000-0000-00002E8A0000}"/>
    <cellStyle name="Notas 4 2 2 8 2" xfId="35432" xr:uid="{00000000-0005-0000-0000-00002F8A0000}"/>
    <cellStyle name="Notas 4 2 2 9" xfId="35433" xr:uid="{00000000-0005-0000-0000-0000308A0000}"/>
    <cellStyle name="Notas 4 2 2 9 2" xfId="35434" xr:uid="{00000000-0005-0000-0000-0000318A0000}"/>
    <cellStyle name="Notas 4 2 3" xfId="35435" xr:uid="{00000000-0005-0000-0000-0000328A0000}"/>
    <cellStyle name="Notas 4 2 3 10" xfId="35436" xr:uid="{00000000-0005-0000-0000-0000338A0000}"/>
    <cellStyle name="Notas 4 2 3 10 2" xfId="35437" xr:uid="{00000000-0005-0000-0000-0000348A0000}"/>
    <cellStyle name="Notas 4 2 3 11" xfId="35438" xr:uid="{00000000-0005-0000-0000-0000358A0000}"/>
    <cellStyle name="Notas 4 2 3 11 2" xfId="35439" xr:uid="{00000000-0005-0000-0000-0000368A0000}"/>
    <cellStyle name="Notas 4 2 3 12" xfId="35440" xr:uid="{00000000-0005-0000-0000-0000378A0000}"/>
    <cellStyle name="Notas 4 2 3 12 2" xfId="35441" xr:uid="{00000000-0005-0000-0000-0000388A0000}"/>
    <cellStyle name="Notas 4 2 3 13" xfId="35442" xr:uid="{00000000-0005-0000-0000-0000398A0000}"/>
    <cellStyle name="Notas 4 2 3 2" xfId="35443" xr:uid="{00000000-0005-0000-0000-00003A8A0000}"/>
    <cellStyle name="Notas 4 2 3 2 10" xfId="35444" xr:uid="{00000000-0005-0000-0000-00003B8A0000}"/>
    <cellStyle name="Notas 4 2 3 2 10 2" xfId="35445" xr:uid="{00000000-0005-0000-0000-00003C8A0000}"/>
    <cellStyle name="Notas 4 2 3 2 11" xfId="35446" xr:uid="{00000000-0005-0000-0000-00003D8A0000}"/>
    <cellStyle name="Notas 4 2 3 2 2" xfId="35447" xr:uid="{00000000-0005-0000-0000-00003E8A0000}"/>
    <cellStyle name="Notas 4 2 3 2 2 2" xfId="35448" xr:uid="{00000000-0005-0000-0000-00003F8A0000}"/>
    <cellStyle name="Notas 4 2 3 2 3" xfId="35449" xr:uid="{00000000-0005-0000-0000-0000408A0000}"/>
    <cellStyle name="Notas 4 2 3 2 3 2" xfId="35450" xr:uid="{00000000-0005-0000-0000-0000418A0000}"/>
    <cellStyle name="Notas 4 2 3 2 4" xfId="35451" xr:uid="{00000000-0005-0000-0000-0000428A0000}"/>
    <cellStyle name="Notas 4 2 3 2 4 2" xfId="35452" xr:uid="{00000000-0005-0000-0000-0000438A0000}"/>
    <cellStyle name="Notas 4 2 3 2 5" xfId="35453" xr:uid="{00000000-0005-0000-0000-0000448A0000}"/>
    <cellStyle name="Notas 4 2 3 2 5 2" xfId="35454" xr:uid="{00000000-0005-0000-0000-0000458A0000}"/>
    <cellStyle name="Notas 4 2 3 2 6" xfId="35455" xr:uid="{00000000-0005-0000-0000-0000468A0000}"/>
    <cellStyle name="Notas 4 2 3 2 6 2" xfId="35456" xr:uid="{00000000-0005-0000-0000-0000478A0000}"/>
    <cellStyle name="Notas 4 2 3 2 7" xfId="35457" xr:uid="{00000000-0005-0000-0000-0000488A0000}"/>
    <cellStyle name="Notas 4 2 3 2 7 2" xfId="35458" xr:uid="{00000000-0005-0000-0000-0000498A0000}"/>
    <cellStyle name="Notas 4 2 3 2 8" xfId="35459" xr:uid="{00000000-0005-0000-0000-00004A8A0000}"/>
    <cellStyle name="Notas 4 2 3 2 8 2" xfId="35460" xr:uid="{00000000-0005-0000-0000-00004B8A0000}"/>
    <cellStyle name="Notas 4 2 3 2 9" xfId="35461" xr:uid="{00000000-0005-0000-0000-00004C8A0000}"/>
    <cellStyle name="Notas 4 2 3 2 9 2" xfId="35462" xr:uid="{00000000-0005-0000-0000-00004D8A0000}"/>
    <cellStyle name="Notas 4 2 3 3" xfId="35463" xr:uid="{00000000-0005-0000-0000-00004E8A0000}"/>
    <cellStyle name="Notas 4 2 3 3 10" xfId="35464" xr:uid="{00000000-0005-0000-0000-00004F8A0000}"/>
    <cellStyle name="Notas 4 2 3 3 10 2" xfId="35465" xr:uid="{00000000-0005-0000-0000-0000508A0000}"/>
    <cellStyle name="Notas 4 2 3 3 11" xfId="35466" xr:uid="{00000000-0005-0000-0000-0000518A0000}"/>
    <cellStyle name="Notas 4 2 3 3 2" xfId="35467" xr:uid="{00000000-0005-0000-0000-0000528A0000}"/>
    <cellStyle name="Notas 4 2 3 3 2 2" xfId="35468" xr:uid="{00000000-0005-0000-0000-0000538A0000}"/>
    <cellStyle name="Notas 4 2 3 3 3" xfId="35469" xr:uid="{00000000-0005-0000-0000-0000548A0000}"/>
    <cellStyle name="Notas 4 2 3 3 3 2" xfId="35470" xr:uid="{00000000-0005-0000-0000-0000558A0000}"/>
    <cellStyle name="Notas 4 2 3 3 4" xfId="35471" xr:uid="{00000000-0005-0000-0000-0000568A0000}"/>
    <cellStyle name="Notas 4 2 3 3 4 2" xfId="35472" xr:uid="{00000000-0005-0000-0000-0000578A0000}"/>
    <cellStyle name="Notas 4 2 3 3 5" xfId="35473" xr:uid="{00000000-0005-0000-0000-0000588A0000}"/>
    <cellStyle name="Notas 4 2 3 3 5 2" xfId="35474" xr:uid="{00000000-0005-0000-0000-0000598A0000}"/>
    <cellStyle name="Notas 4 2 3 3 6" xfId="35475" xr:uid="{00000000-0005-0000-0000-00005A8A0000}"/>
    <cellStyle name="Notas 4 2 3 3 6 2" xfId="35476" xr:uid="{00000000-0005-0000-0000-00005B8A0000}"/>
    <cellStyle name="Notas 4 2 3 3 7" xfId="35477" xr:uid="{00000000-0005-0000-0000-00005C8A0000}"/>
    <cellStyle name="Notas 4 2 3 3 7 2" xfId="35478" xr:uid="{00000000-0005-0000-0000-00005D8A0000}"/>
    <cellStyle name="Notas 4 2 3 3 8" xfId="35479" xr:uid="{00000000-0005-0000-0000-00005E8A0000}"/>
    <cellStyle name="Notas 4 2 3 3 8 2" xfId="35480" xr:uid="{00000000-0005-0000-0000-00005F8A0000}"/>
    <cellStyle name="Notas 4 2 3 3 9" xfId="35481" xr:uid="{00000000-0005-0000-0000-0000608A0000}"/>
    <cellStyle name="Notas 4 2 3 3 9 2" xfId="35482" xr:uid="{00000000-0005-0000-0000-0000618A0000}"/>
    <cellStyle name="Notas 4 2 3 4" xfId="35483" xr:uid="{00000000-0005-0000-0000-0000628A0000}"/>
    <cellStyle name="Notas 4 2 3 4 2" xfId="35484" xr:uid="{00000000-0005-0000-0000-0000638A0000}"/>
    <cellStyle name="Notas 4 2 3 5" xfId="35485" xr:uid="{00000000-0005-0000-0000-0000648A0000}"/>
    <cellStyle name="Notas 4 2 3 5 2" xfId="35486" xr:uid="{00000000-0005-0000-0000-0000658A0000}"/>
    <cellStyle name="Notas 4 2 3 6" xfId="35487" xr:uid="{00000000-0005-0000-0000-0000668A0000}"/>
    <cellStyle name="Notas 4 2 3 6 2" xfId="35488" xr:uid="{00000000-0005-0000-0000-0000678A0000}"/>
    <cellStyle name="Notas 4 2 3 7" xfId="35489" xr:uid="{00000000-0005-0000-0000-0000688A0000}"/>
    <cellStyle name="Notas 4 2 3 7 2" xfId="35490" xr:uid="{00000000-0005-0000-0000-0000698A0000}"/>
    <cellStyle name="Notas 4 2 3 8" xfId="35491" xr:uid="{00000000-0005-0000-0000-00006A8A0000}"/>
    <cellStyle name="Notas 4 2 3 8 2" xfId="35492" xr:uid="{00000000-0005-0000-0000-00006B8A0000}"/>
    <cellStyle name="Notas 4 2 3 9" xfId="35493" xr:uid="{00000000-0005-0000-0000-00006C8A0000}"/>
    <cellStyle name="Notas 4 2 3 9 2" xfId="35494" xr:uid="{00000000-0005-0000-0000-00006D8A0000}"/>
    <cellStyle name="Notas 4 2 4" xfId="35495" xr:uid="{00000000-0005-0000-0000-00006E8A0000}"/>
    <cellStyle name="Notas 4 2 4 10" xfId="35496" xr:uid="{00000000-0005-0000-0000-00006F8A0000}"/>
    <cellStyle name="Notas 4 2 4 10 2" xfId="35497" xr:uid="{00000000-0005-0000-0000-0000708A0000}"/>
    <cellStyle name="Notas 4 2 4 11" xfId="35498" xr:uid="{00000000-0005-0000-0000-0000718A0000}"/>
    <cellStyle name="Notas 4 2 4 2" xfId="35499" xr:uid="{00000000-0005-0000-0000-0000728A0000}"/>
    <cellStyle name="Notas 4 2 4 2 2" xfId="35500" xr:uid="{00000000-0005-0000-0000-0000738A0000}"/>
    <cellStyle name="Notas 4 2 4 3" xfId="35501" xr:uid="{00000000-0005-0000-0000-0000748A0000}"/>
    <cellStyle name="Notas 4 2 4 3 2" xfId="35502" xr:uid="{00000000-0005-0000-0000-0000758A0000}"/>
    <cellStyle name="Notas 4 2 4 4" xfId="35503" xr:uid="{00000000-0005-0000-0000-0000768A0000}"/>
    <cellStyle name="Notas 4 2 4 4 2" xfId="35504" xr:uid="{00000000-0005-0000-0000-0000778A0000}"/>
    <cellStyle name="Notas 4 2 4 5" xfId="35505" xr:uid="{00000000-0005-0000-0000-0000788A0000}"/>
    <cellStyle name="Notas 4 2 4 5 2" xfId="35506" xr:uid="{00000000-0005-0000-0000-0000798A0000}"/>
    <cellStyle name="Notas 4 2 4 6" xfId="35507" xr:uid="{00000000-0005-0000-0000-00007A8A0000}"/>
    <cellStyle name="Notas 4 2 4 6 2" xfId="35508" xr:uid="{00000000-0005-0000-0000-00007B8A0000}"/>
    <cellStyle name="Notas 4 2 4 7" xfId="35509" xr:uid="{00000000-0005-0000-0000-00007C8A0000}"/>
    <cellStyle name="Notas 4 2 4 7 2" xfId="35510" xr:uid="{00000000-0005-0000-0000-00007D8A0000}"/>
    <cellStyle name="Notas 4 2 4 8" xfId="35511" xr:uid="{00000000-0005-0000-0000-00007E8A0000}"/>
    <cellStyle name="Notas 4 2 4 8 2" xfId="35512" xr:uid="{00000000-0005-0000-0000-00007F8A0000}"/>
    <cellStyle name="Notas 4 2 4 9" xfId="35513" xr:uid="{00000000-0005-0000-0000-0000808A0000}"/>
    <cellStyle name="Notas 4 2 4 9 2" xfId="35514" xr:uid="{00000000-0005-0000-0000-0000818A0000}"/>
    <cellStyle name="Notas 4 2 5" xfId="35515" xr:uid="{00000000-0005-0000-0000-0000828A0000}"/>
    <cellStyle name="Notas 4 2 5 10" xfId="35516" xr:uid="{00000000-0005-0000-0000-0000838A0000}"/>
    <cellStyle name="Notas 4 2 5 10 2" xfId="35517" xr:uid="{00000000-0005-0000-0000-0000848A0000}"/>
    <cellStyle name="Notas 4 2 5 11" xfId="35518" xr:uid="{00000000-0005-0000-0000-0000858A0000}"/>
    <cellStyle name="Notas 4 2 5 2" xfId="35519" xr:uid="{00000000-0005-0000-0000-0000868A0000}"/>
    <cellStyle name="Notas 4 2 5 2 2" xfId="35520" xr:uid="{00000000-0005-0000-0000-0000878A0000}"/>
    <cellStyle name="Notas 4 2 5 3" xfId="35521" xr:uid="{00000000-0005-0000-0000-0000888A0000}"/>
    <cellStyle name="Notas 4 2 5 3 2" xfId="35522" xr:uid="{00000000-0005-0000-0000-0000898A0000}"/>
    <cellStyle name="Notas 4 2 5 4" xfId="35523" xr:uid="{00000000-0005-0000-0000-00008A8A0000}"/>
    <cellStyle name="Notas 4 2 5 4 2" xfId="35524" xr:uid="{00000000-0005-0000-0000-00008B8A0000}"/>
    <cellStyle name="Notas 4 2 5 5" xfId="35525" xr:uid="{00000000-0005-0000-0000-00008C8A0000}"/>
    <cellStyle name="Notas 4 2 5 5 2" xfId="35526" xr:uid="{00000000-0005-0000-0000-00008D8A0000}"/>
    <cellStyle name="Notas 4 2 5 6" xfId="35527" xr:uid="{00000000-0005-0000-0000-00008E8A0000}"/>
    <cellStyle name="Notas 4 2 5 6 2" xfId="35528" xr:uid="{00000000-0005-0000-0000-00008F8A0000}"/>
    <cellStyle name="Notas 4 2 5 7" xfId="35529" xr:uid="{00000000-0005-0000-0000-0000908A0000}"/>
    <cellStyle name="Notas 4 2 5 7 2" xfId="35530" xr:uid="{00000000-0005-0000-0000-0000918A0000}"/>
    <cellStyle name="Notas 4 2 5 8" xfId="35531" xr:uid="{00000000-0005-0000-0000-0000928A0000}"/>
    <cellStyle name="Notas 4 2 5 8 2" xfId="35532" xr:uid="{00000000-0005-0000-0000-0000938A0000}"/>
    <cellStyle name="Notas 4 2 5 9" xfId="35533" xr:uid="{00000000-0005-0000-0000-0000948A0000}"/>
    <cellStyle name="Notas 4 2 5 9 2" xfId="35534" xr:uid="{00000000-0005-0000-0000-0000958A0000}"/>
    <cellStyle name="Notas 4 2 6" xfId="35535" xr:uid="{00000000-0005-0000-0000-0000968A0000}"/>
    <cellStyle name="Notas 4 2 6 2" xfId="35536" xr:uid="{00000000-0005-0000-0000-0000978A0000}"/>
    <cellStyle name="Notas 4 2 7" xfId="35537" xr:uid="{00000000-0005-0000-0000-0000988A0000}"/>
    <cellStyle name="Notas 4 2 7 2" xfId="35538" xr:uid="{00000000-0005-0000-0000-0000998A0000}"/>
    <cellStyle name="Notas 4 2 8" xfId="35539" xr:uid="{00000000-0005-0000-0000-00009A8A0000}"/>
    <cellStyle name="Notas 4 2 8 2" xfId="35540" xr:uid="{00000000-0005-0000-0000-00009B8A0000}"/>
    <cellStyle name="Notas 4 2 9" xfId="35541" xr:uid="{00000000-0005-0000-0000-00009C8A0000}"/>
    <cellStyle name="Notas 4 2 9 2" xfId="35542" xr:uid="{00000000-0005-0000-0000-00009D8A0000}"/>
    <cellStyle name="Notas 4 20" xfId="35543" xr:uid="{00000000-0005-0000-0000-00009E8A0000}"/>
    <cellStyle name="Notas 4 3" xfId="35544" xr:uid="{00000000-0005-0000-0000-00009F8A0000}"/>
    <cellStyle name="Notas 4 3 10" xfId="35545" xr:uid="{00000000-0005-0000-0000-0000A08A0000}"/>
    <cellStyle name="Notas 4 3 10 2" xfId="35546" xr:uid="{00000000-0005-0000-0000-0000A18A0000}"/>
    <cellStyle name="Notas 4 3 11" xfId="35547" xr:uid="{00000000-0005-0000-0000-0000A28A0000}"/>
    <cellStyle name="Notas 4 3 11 2" xfId="35548" xr:uid="{00000000-0005-0000-0000-0000A38A0000}"/>
    <cellStyle name="Notas 4 3 12" xfId="35549" xr:uid="{00000000-0005-0000-0000-0000A48A0000}"/>
    <cellStyle name="Notas 4 3 12 2" xfId="35550" xr:uid="{00000000-0005-0000-0000-0000A58A0000}"/>
    <cellStyle name="Notas 4 3 13" xfId="35551" xr:uid="{00000000-0005-0000-0000-0000A68A0000}"/>
    <cellStyle name="Notas 4 3 13 2" xfId="35552" xr:uid="{00000000-0005-0000-0000-0000A78A0000}"/>
    <cellStyle name="Notas 4 3 14" xfId="35553" xr:uid="{00000000-0005-0000-0000-0000A88A0000}"/>
    <cellStyle name="Notas 4 3 14 2" xfId="35554" xr:uid="{00000000-0005-0000-0000-0000A98A0000}"/>
    <cellStyle name="Notas 4 3 15" xfId="35555" xr:uid="{00000000-0005-0000-0000-0000AA8A0000}"/>
    <cellStyle name="Notas 4 3 2" xfId="35556" xr:uid="{00000000-0005-0000-0000-0000AB8A0000}"/>
    <cellStyle name="Notas 4 3 2 10" xfId="35557" xr:uid="{00000000-0005-0000-0000-0000AC8A0000}"/>
    <cellStyle name="Notas 4 3 2 10 2" xfId="35558" xr:uid="{00000000-0005-0000-0000-0000AD8A0000}"/>
    <cellStyle name="Notas 4 3 2 11" xfId="35559" xr:uid="{00000000-0005-0000-0000-0000AE8A0000}"/>
    <cellStyle name="Notas 4 3 2 11 2" xfId="35560" xr:uid="{00000000-0005-0000-0000-0000AF8A0000}"/>
    <cellStyle name="Notas 4 3 2 12" xfId="35561" xr:uid="{00000000-0005-0000-0000-0000B08A0000}"/>
    <cellStyle name="Notas 4 3 2 12 2" xfId="35562" xr:uid="{00000000-0005-0000-0000-0000B18A0000}"/>
    <cellStyle name="Notas 4 3 2 13" xfId="35563" xr:uid="{00000000-0005-0000-0000-0000B28A0000}"/>
    <cellStyle name="Notas 4 3 2 2" xfId="35564" xr:uid="{00000000-0005-0000-0000-0000B38A0000}"/>
    <cellStyle name="Notas 4 3 2 2 10" xfId="35565" xr:uid="{00000000-0005-0000-0000-0000B48A0000}"/>
    <cellStyle name="Notas 4 3 2 2 10 2" xfId="35566" xr:uid="{00000000-0005-0000-0000-0000B58A0000}"/>
    <cellStyle name="Notas 4 3 2 2 11" xfId="35567" xr:uid="{00000000-0005-0000-0000-0000B68A0000}"/>
    <cellStyle name="Notas 4 3 2 2 2" xfId="35568" xr:uid="{00000000-0005-0000-0000-0000B78A0000}"/>
    <cellStyle name="Notas 4 3 2 2 2 2" xfId="35569" xr:uid="{00000000-0005-0000-0000-0000B88A0000}"/>
    <cellStyle name="Notas 4 3 2 2 3" xfId="35570" xr:uid="{00000000-0005-0000-0000-0000B98A0000}"/>
    <cellStyle name="Notas 4 3 2 2 3 2" xfId="35571" xr:uid="{00000000-0005-0000-0000-0000BA8A0000}"/>
    <cellStyle name="Notas 4 3 2 2 4" xfId="35572" xr:uid="{00000000-0005-0000-0000-0000BB8A0000}"/>
    <cellStyle name="Notas 4 3 2 2 4 2" xfId="35573" xr:uid="{00000000-0005-0000-0000-0000BC8A0000}"/>
    <cellStyle name="Notas 4 3 2 2 5" xfId="35574" xr:uid="{00000000-0005-0000-0000-0000BD8A0000}"/>
    <cellStyle name="Notas 4 3 2 2 5 2" xfId="35575" xr:uid="{00000000-0005-0000-0000-0000BE8A0000}"/>
    <cellStyle name="Notas 4 3 2 2 6" xfId="35576" xr:uid="{00000000-0005-0000-0000-0000BF8A0000}"/>
    <cellStyle name="Notas 4 3 2 2 6 2" xfId="35577" xr:uid="{00000000-0005-0000-0000-0000C08A0000}"/>
    <cellStyle name="Notas 4 3 2 2 7" xfId="35578" xr:uid="{00000000-0005-0000-0000-0000C18A0000}"/>
    <cellStyle name="Notas 4 3 2 2 7 2" xfId="35579" xr:uid="{00000000-0005-0000-0000-0000C28A0000}"/>
    <cellStyle name="Notas 4 3 2 2 8" xfId="35580" xr:uid="{00000000-0005-0000-0000-0000C38A0000}"/>
    <cellStyle name="Notas 4 3 2 2 8 2" xfId="35581" xr:uid="{00000000-0005-0000-0000-0000C48A0000}"/>
    <cellStyle name="Notas 4 3 2 2 9" xfId="35582" xr:uid="{00000000-0005-0000-0000-0000C58A0000}"/>
    <cellStyle name="Notas 4 3 2 2 9 2" xfId="35583" xr:uid="{00000000-0005-0000-0000-0000C68A0000}"/>
    <cellStyle name="Notas 4 3 2 3" xfId="35584" xr:uid="{00000000-0005-0000-0000-0000C78A0000}"/>
    <cellStyle name="Notas 4 3 2 3 10" xfId="35585" xr:uid="{00000000-0005-0000-0000-0000C88A0000}"/>
    <cellStyle name="Notas 4 3 2 3 10 2" xfId="35586" xr:uid="{00000000-0005-0000-0000-0000C98A0000}"/>
    <cellStyle name="Notas 4 3 2 3 11" xfId="35587" xr:uid="{00000000-0005-0000-0000-0000CA8A0000}"/>
    <cellStyle name="Notas 4 3 2 3 2" xfId="35588" xr:uid="{00000000-0005-0000-0000-0000CB8A0000}"/>
    <cellStyle name="Notas 4 3 2 3 2 2" xfId="35589" xr:uid="{00000000-0005-0000-0000-0000CC8A0000}"/>
    <cellStyle name="Notas 4 3 2 3 3" xfId="35590" xr:uid="{00000000-0005-0000-0000-0000CD8A0000}"/>
    <cellStyle name="Notas 4 3 2 3 3 2" xfId="35591" xr:uid="{00000000-0005-0000-0000-0000CE8A0000}"/>
    <cellStyle name="Notas 4 3 2 3 4" xfId="35592" xr:uid="{00000000-0005-0000-0000-0000CF8A0000}"/>
    <cellStyle name="Notas 4 3 2 3 4 2" xfId="35593" xr:uid="{00000000-0005-0000-0000-0000D08A0000}"/>
    <cellStyle name="Notas 4 3 2 3 5" xfId="35594" xr:uid="{00000000-0005-0000-0000-0000D18A0000}"/>
    <cellStyle name="Notas 4 3 2 3 5 2" xfId="35595" xr:uid="{00000000-0005-0000-0000-0000D28A0000}"/>
    <cellStyle name="Notas 4 3 2 3 6" xfId="35596" xr:uid="{00000000-0005-0000-0000-0000D38A0000}"/>
    <cellStyle name="Notas 4 3 2 3 6 2" xfId="35597" xr:uid="{00000000-0005-0000-0000-0000D48A0000}"/>
    <cellStyle name="Notas 4 3 2 3 7" xfId="35598" xr:uid="{00000000-0005-0000-0000-0000D58A0000}"/>
    <cellStyle name="Notas 4 3 2 3 7 2" xfId="35599" xr:uid="{00000000-0005-0000-0000-0000D68A0000}"/>
    <cellStyle name="Notas 4 3 2 3 8" xfId="35600" xr:uid="{00000000-0005-0000-0000-0000D78A0000}"/>
    <cellStyle name="Notas 4 3 2 3 8 2" xfId="35601" xr:uid="{00000000-0005-0000-0000-0000D88A0000}"/>
    <cellStyle name="Notas 4 3 2 3 9" xfId="35602" xr:uid="{00000000-0005-0000-0000-0000D98A0000}"/>
    <cellStyle name="Notas 4 3 2 3 9 2" xfId="35603" xr:uid="{00000000-0005-0000-0000-0000DA8A0000}"/>
    <cellStyle name="Notas 4 3 2 4" xfId="35604" xr:uid="{00000000-0005-0000-0000-0000DB8A0000}"/>
    <cellStyle name="Notas 4 3 2 4 2" xfId="35605" xr:uid="{00000000-0005-0000-0000-0000DC8A0000}"/>
    <cellStyle name="Notas 4 3 2 5" xfId="35606" xr:uid="{00000000-0005-0000-0000-0000DD8A0000}"/>
    <cellStyle name="Notas 4 3 2 5 2" xfId="35607" xr:uid="{00000000-0005-0000-0000-0000DE8A0000}"/>
    <cellStyle name="Notas 4 3 2 6" xfId="35608" xr:uid="{00000000-0005-0000-0000-0000DF8A0000}"/>
    <cellStyle name="Notas 4 3 2 6 2" xfId="35609" xr:uid="{00000000-0005-0000-0000-0000E08A0000}"/>
    <cellStyle name="Notas 4 3 2 7" xfId="35610" xr:uid="{00000000-0005-0000-0000-0000E18A0000}"/>
    <cellStyle name="Notas 4 3 2 7 2" xfId="35611" xr:uid="{00000000-0005-0000-0000-0000E28A0000}"/>
    <cellStyle name="Notas 4 3 2 8" xfId="35612" xr:uid="{00000000-0005-0000-0000-0000E38A0000}"/>
    <cellStyle name="Notas 4 3 2 8 2" xfId="35613" xr:uid="{00000000-0005-0000-0000-0000E48A0000}"/>
    <cellStyle name="Notas 4 3 2 9" xfId="35614" xr:uid="{00000000-0005-0000-0000-0000E58A0000}"/>
    <cellStyle name="Notas 4 3 2 9 2" xfId="35615" xr:uid="{00000000-0005-0000-0000-0000E68A0000}"/>
    <cellStyle name="Notas 4 3 3" xfId="35616" xr:uid="{00000000-0005-0000-0000-0000E78A0000}"/>
    <cellStyle name="Notas 4 3 3 10" xfId="35617" xr:uid="{00000000-0005-0000-0000-0000E88A0000}"/>
    <cellStyle name="Notas 4 3 3 10 2" xfId="35618" xr:uid="{00000000-0005-0000-0000-0000E98A0000}"/>
    <cellStyle name="Notas 4 3 3 11" xfId="35619" xr:uid="{00000000-0005-0000-0000-0000EA8A0000}"/>
    <cellStyle name="Notas 4 3 3 11 2" xfId="35620" xr:uid="{00000000-0005-0000-0000-0000EB8A0000}"/>
    <cellStyle name="Notas 4 3 3 12" xfId="35621" xr:uid="{00000000-0005-0000-0000-0000EC8A0000}"/>
    <cellStyle name="Notas 4 3 3 12 2" xfId="35622" xr:uid="{00000000-0005-0000-0000-0000ED8A0000}"/>
    <cellStyle name="Notas 4 3 3 13" xfId="35623" xr:uid="{00000000-0005-0000-0000-0000EE8A0000}"/>
    <cellStyle name="Notas 4 3 3 2" xfId="35624" xr:uid="{00000000-0005-0000-0000-0000EF8A0000}"/>
    <cellStyle name="Notas 4 3 3 2 10" xfId="35625" xr:uid="{00000000-0005-0000-0000-0000F08A0000}"/>
    <cellStyle name="Notas 4 3 3 2 10 2" xfId="35626" xr:uid="{00000000-0005-0000-0000-0000F18A0000}"/>
    <cellStyle name="Notas 4 3 3 2 11" xfId="35627" xr:uid="{00000000-0005-0000-0000-0000F28A0000}"/>
    <cellStyle name="Notas 4 3 3 2 2" xfId="35628" xr:uid="{00000000-0005-0000-0000-0000F38A0000}"/>
    <cellStyle name="Notas 4 3 3 2 2 2" xfId="35629" xr:uid="{00000000-0005-0000-0000-0000F48A0000}"/>
    <cellStyle name="Notas 4 3 3 2 3" xfId="35630" xr:uid="{00000000-0005-0000-0000-0000F58A0000}"/>
    <cellStyle name="Notas 4 3 3 2 3 2" xfId="35631" xr:uid="{00000000-0005-0000-0000-0000F68A0000}"/>
    <cellStyle name="Notas 4 3 3 2 4" xfId="35632" xr:uid="{00000000-0005-0000-0000-0000F78A0000}"/>
    <cellStyle name="Notas 4 3 3 2 4 2" xfId="35633" xr:uid="{00000000-0005-0000-0000-0000F88A0000}"/>
    <cellStyle name="Notas 4 3 3 2 5" xfId="35634" xr:uid="{00000000-0005-0000-0000-0000F98A0000}"/>
    <cellStyle name="Notas 4 3 3 2 5 2" xfId="35635" xr:uid="{00000000-0005-0000-0000-0000FA8A0000}"/>
    <cellStyle name="Notas 4 3 3 2 6" xfId="35636" xr:uid="{00000000-0005-0000-0000-0000FB8A0000}"/>
    <cellStyle name="Notas 4 3 3 2 6 2" xfId="35637" xr:uid="{00000000-0005-0000-0000-0000FC8A0000}"/>
    <cellStyle name="Notas 4 3 3 2 7" xfId="35638" xr:uid="{00000000-0005-0000-0000-0000FD8A0000}"/>
    <cellStyle name="Notas 4 3 3 2 7 2" xfId="35639" xr:uid="{00000000-0005-0000-0000-0000FE8A0000}"/>
    <cellStyle name="Notas 4 3 3 2 8" xfId="35640" xr:uid="{00000000-0005-0000-0000-0000FF8A0000}"/>
    <cellStyle name="Notas 4 3 3 2 8 2" xfId="35641" xr:uid="{00000000-0005-0000-0000-0000008B0000}"/>
    <cellStyle name="Notas 4 3 3 2 9" xfId="35642" xr:uid="{00000000-0005-0000-0000-0000018B0000}"/>
    <cellStyle name="Notas 4 3 3 2 9 2" xfId="35643" xr:uid="{00000000-0005-0000-0000-0000028B0000}"/>
    <cellStyle name="Notas 4 3 3 3" xfId="35644" xr:uid="{00000000-0005-0000-0000-0000038B0000}"/>
    <cellStyle name="Notas 4 3 3 3 10" xfId="35645" xr:uid="{00000000-0005-0000-0000-0000048B0000}"/>
    <cellStyle name="Notas 4 3 3 3 10 2" xfId="35646" xr:uid="{00000000-0005-0000-0000-0000058B0000}"/>
    <cellStyle name="Notas 4 3 3 3 11" xfId="35647" xr:uid="{00000000-0005-0000-0000-0000068B0000}"/>
    <cellStyle name="Notas 4 3 3 3 2" xfId="35648" xr:uid="{00000000-0005-0000-0000-0000078B0000}"/>
    <cellStyle name="Notas 4 3 3 3 2 2" xfId="35649" xr:uid="{00000000-0005-0000-0000-0000088B0000}"/>
    <cellStyle name="Notas 4 3 3 3 3" xfId="35650" xr:uid="{00000000-0005-0000-0000-0000098B0000}"/>
    <cellStyle name="Notas 4 3 3 3 3 2" xfId="35651" xr:uid="{00000000-0005-0000-0000-00000A8B0000}"/>
    <cellStyle name="Notas 4 3 3 3 4" xfId="35652" xr:uid="{00000000-0005-0000-0000-00000B8B0000}"/>
    <cellStyle name="Notas 4 3 3 3 4 2" xfId="35653" xr:uid="{00000000-0005-0000-0000-00000C8B0000}"/>
    <cellStyle name="Notas 4 3 3 3 5" xfId="35654" xr:uid="{00000000-0005-0000-0000-00000D8B0000}"/>
    <cellStyle name="Notas 4 3 3 3 5 2" xfId="35655" xr:uid="{00000000-0005-0000-0000-00000E8B0000}"/>
    <cellStyle name="Notas 4 3 3 3 6" xfId="35656" xr:uid="{00000000-0005-0000-0000-00000F8B0000}"/>
    <cellStyle name="Notas 4 3 3 3 6 2" xfId="35657" xr:uid="{00000000-0005-0000-0000-0000108B0000}"/>
    <cellStyle name="Notas 4 3 3 3 7" xfId="35658" xr:uid="{00000000-0005-0000-0000-0000118B0000}"/>
    <cellStyle name="Notas 4 3 3 3 7 2" xfId="35659" xr:uid="{00000000-0005-0000-0000-0000128B0000}"/>
    <cellStyle name="Notas 4 3 3 3 8" xfId="35660" xr:uid="{00000000-0005-0000-0000-0000138B0000}"/>
    <cellStyle name="Notas 4 3 3 3 8 2" xfId="35661" xr:uid="{00000000-0005-0000-0000-0000148B0000}"/>
    <cellStyle name="Notas 4 3 3 3 9" xfId="35662" xr:uid="{00000000-0005-0000-0000-0000158B0000}"/>
    <cellStyle name="Notas 4 3 3 3 9 2" xfId="35663" xr:uid="{00000000-0005-0000-0000-0000168B0000}"/>
    <cellStyle name="Notas 4 3 3 4" xfId="35664" xr:uid="{00000000-0005-0000-0000-0000178B0000}"/>
    <cellStyle name="Notas 4 3 3 4 2" xfId="35665" xr:uid="{00000000-0005-0000-0000-0000188B0000}"/>
    <cellStyle name="Notas 4 3 3 5" xfId="35666" xr:uid="{00000000-0005-0000-0000-0000198B0000}"/>
    <cellStyle name="Notas 4 3 3 5 2" xfId="35667" xr:uid="{00000000-0005-0000-0000-00001A8B0000}"/>
    <cellStyle name="Notas 4 3 3 6" xfId="35668" xr:uid="{00000000-0005-0000-0000-00001B8B0000}"/>
    <cellStyle name="Notas 4 3 3 6 2" xfId="35669" xr:uid="{00000000-0005-0000-0000-00001C8B0000}"/>
    <cellStyle name="Notas 4 3 3 7" xfId="35670" xr:uid="{00000000-0005-0000-0000-00001D8B0000}"/>
    <cellStyle name="Notas 4 3 3 7 2" xfId="35671" xr:uid="{00000000-0005-0000-0000-00001E8B0000}"/>
    <cellStyle name="Notas 4 3 3 8" xfId="35672" xr:uid="{00000000-0005-0000-0000-00001F8B0000}"/>
    <cellStyle name="Notas 4 3 3 8 2" xfId="35673" xr:uid="{00000000-0005-0000-0000-0000208B0000}"/>
    <cellStyle name="Notas 4 3 3 9" xfId="35674" xr:uid="{00000000-0005-0000-0000-0000218B0000}"/>
    <cellStyle name="Notas 4 3 3 9 2" xfId="35675" xr:uid="{00000000-0005-0000-0000-0000228B0000}"/>
    <cellStyle name="Notas 4 3 4" xfId="35676" xr:uid="{00000000-0005-0000-0000-0000238B0000}"/>
    <cellStyle name="Notas 4 3 4 10" xfId="35677" xr:uid="{00000000-0005-0000-0000-0000248B0000}"/>
    <cellStyle name="Notas 4 3 4 10 2" xfId="35678" xr:uid="{00000000-0005-0000-0000-0000258B0000}"/>
    <cellStyle name="Notas 4 3 4 11" xfId="35679" xr:uid="{00000000-0005-0000-0000-0000268B0000}"/>
    <cellStyle name="Notas 4 3 4 2" xfId="35680" xr:uid="{00000000-0005-0000-0000-0000278B0000}"/>
    <cellStyle name="Notas 4 3 4 2 2" xfId="35681" xr:uid="{00000000-0005-0000-0000-0000288B0000}"/>
    <cellStyle name="Notas 4 3 4 3" xfId="35682" xr:uid="{00000000-0005-0000-0000-0000298B0000}"/>
    <cellStyle name="Notas 4 3 4 3 2" xfId="35683" xr:uid="{00000000-0005-0000-0000-00002A8B0000}"/>
    <cellStyle name="Notas 4 3 4 4" xfId="35684" xr:uid="{00000000-0005-0000-0000-00002B8B0000}"/>
    <cellStyle name="Notas 4 3 4 4 2" xfId="35685" xr:uid="{00000000-0005-0000-0000-00002C8B0000}"/>
    <cellStyle name="Notas 4 3 4 5" xfId="35686" xr:uid="{00000000-0005-0000-0000-00002D8B0000}"/>
    <cellStyle name="Notas 4 3 4 5 2" xfId="35687" xr:uid="{00000000-0005-0000-0000-00002E8B0000}"/>
    <cellStyle name="Notas 4 3 4 6" xfId="35688" xr:uid="{00000000-0005-0000-0000-00002F8B0000}"/>
    <cellStyle name="Notas 4 3 4 6 2" xfId="35689" xr:uid="{00000000-0005-0000-0000-0000308B0000}"/>
    <cellStyle name="Notas 4 3 4 7" xfId="35690" xr:uid="{00000000-0005-0000-0000-0000318B0000}"/>
    <cellStyle name="Notas 4 3 4 7 2" xfId="35691" xr:uid="{00000000-0005-0000-0000-0000328B0000}"/>
    <cellStyle name="Notas 4 3 4 8" xfId="35692" xr:uid="{00000000-0005-0000-0000-0000338B0000}"/>
    <cellStyle name="Notas 4 3 4 8 2" xfId="35693" xr:uid="{00000000-0005-0000-0000-0000348B0000}"/>
    <cellStyle name="Notas 4 3 4 9" xfId="35694" xr:uid="{00000000-0005-0000-0000-0000358B0000}"/>
    <cellStyle name="Notas 4 3 4 9 2" xfId="35695" xr:uid="{00000000-0005-0000-0000-0000368B0000}"/>
    <cellStyle name="Notas 4 3 5" xfId="35696" xr:uid="{00000000-0005-0000-0000-0000378B0000}"/>
    <cellStyle name="Notas 4 3 5 10" xfId="35697" xr:uid="{00000000-0005-0000-0000-0000388B0000}"/>
    <cellStyle name="Notas 4 3 5 10 2" xfId="35698" xr:uid="{00000000-0005-0000-0000-0000398B0000}"/>
    <cellStyle name="Notas 4 3 5 11" xfId="35699" xr:uid="{00000000-0005-0000-0000-00003A8B0000}"/>
    <cellStyle name="Notas 4 3 5 2" xfId="35700" xr:uid="{00000000-0005-0000-0000-00003B8B0000}"/>
    <cellStyle name="Notas 4 3 5 2 2" xfId="35701" xr:uid="{00000000-0005-0000-0000-00003C8B0000}"/>
    <cellStyle name="Notas 4 3 5 3" xfId="35702" xr:uid="{00000000-0005-0000-0000-00003D8B0000}"/>
    <cellStyle name="Notas 4 3 5 3 2" xfId="35703" xr:uid="{00000000-0005-0000-0000-00003E8B0000}"/>
    <cellStyle name="Notas 4 3 5 4" xfId="35704" xr:uid="{00000000-0005-0000-0000-00003F8B0000}"/>
    <cellStyle name="Notas 4 3 5 4 2" xfId="35705" xr:uid="{00000000-0005-0000-0000-0000408B0000}"/>
    <cellStyle name="Notas 4 3 5 5" xfId="35706" xr:uid="{00000000-0005-0000-0000-0000418B0000}"/>
    <cellStyle name="Notas 4 3 5 5 2" xfId="35707" xr:uid="{00000000-0005-0000-0000-0000428B0000}"/>
    <cellStyle name="Notas 4 3 5 6" xfId="35708" xr:uid="{00000000-0005-0000-0000-0000438B0000}"/>
    <cellStyle name="Notas 4 3 5 6 2" xfId="35709" xr:uid="{00000000-0005-0000-0000-0000448B0000}"/>
    <cellStyle name="Notas 4 3 5 7" xfId="35710" xr:uid="{00000000-0005-0000-0000-0000458B0000}"/>
    <cellStyle name="Notas 4 3 5 7 2" xfId="35711" xr:uid="{00000000-0005-0000-0000-0000468B0000}"/>
    <cellStyle name="Notas 4 3 5 8" xfId="35712" xr:uid="{00000000-0005-0000-0000-0000478B0000}"/>
    <cellStyle name="Notas 4 3 5 8 2" xfId="35713" xr:uid="{00000000-0005-0000-0000-0000488B0000}"/>
    <cellStyle name="Notas 4 3 5 9" xfId="35714" xr:uid="{00000000-0005-0000-0000-0000498B0000}"/>
    <cellStyle name="Notas 4 3 5 9 2" xfId="35715" xr:uid="{00000000-0005-0000-0000-00004A8B0000}"/>
    <cellStyle name="Notas 4 3 6" xfId="35716" xr:uid="{00000000-0005-0000-0000-00004B8B0000}"/>
    <cellStyle name="Notas 4 3 6 2" xfId="35717" xr:uid="{00000000-0005-0000-0000-00004C8B0000}"/>
    <cellStyle name="Notas 4 3 7" xfId="35718" xr:uid="{00000000-0005-0000-0000-00004D8B0000}"/>
    <cellStyle name="Notas 4 3 7 2" xfId="35719" xr:uid="{00000000-0005-0000-0000-00004E8B0000}"/>
    <cellStyle name="Notas 4 3 8" xfId="35720" xr:uid="{00000000-0005-0000-0000-00004F8B0000}"/>
    <cellStyle name="Notas 4 3 8 2" xfId="35721" xr:uid="{00000000-0005-0000-0000-0000508B0000}"/>
    <cellStyle name="Notas 4 3 9" xfId="35722" xr:uid="{00000000-0005-0000-0000-0000518B0000}"/>
    <cellStyle name="Notas 4 3 9 2" xfId="35723" xr:uid="{00000000-0005-0000-0000-0000528B0000}"/>
    <cellStyle name="Notas 4 4" xfId="35724" xr:uid="{00000000-0005-0000-0000-0000538B0000}"/>
    <cellStyle name="Notas 4 4 10" xfId="35725" xr:uid="{00000000-0005-0000-0000-0000548B0000}"/>
    <cellStyle name="Notas 4 4 10 2" xfId="35726" xr:uid="{00000000-0005-0000-0000-0000558B0000}"/>
    <cellStyle name="Notas 4 4 11" xfId="35727" xr:uid="{00000000-0005-0000-0000-0000568B0000}"/>
    <cellStyle name="Notas 4 4 11 2" xfId="35728" xr:uid="{00000000-0005-0000-0000-0000578B0000}"/>
    <cellStyle name="Notas 4 4 12" xfId="35729" xr:uid="{00000000-0005-0000-0000-0000588B0000}"/>
    <cellStyle name="Notas 4 4 12 2" xfId="35730" xr:uid="{00000000-0005-0000-0000-0000598B0000}"/>
    <cellStyle name="Notas 4 4 13" xfId="35731" xr:uid="{00000000-0005-0000-0000-00005A8B0000}"/>
    <cellStyle name="Notas 4 4 13 2" xfId="35732" xr:uid="{00000000-0005-0000-0000-00005B8B0000}"/>
    <cellStyle name="Notas 4 4 14" xfId="35733" xr:uid="{00000000-0005-0000-0000-00005C8B0000}"/>
    <cellStyle name="Notas 4 4 14 2" xfId="35734" xr:uid="{00000000-0005-0000-0000-00005D8B0000}"/>
    <cellStyle name="Notas 4 4 15" xfId="35735" xr:uid="{00000000-0005-0000-0000-00005E8B0000}"/>
    <cellStyle name="Notas 4 4 2" xfId="35736" xr:uid="{00000000-0005-0000-0000-00005F8B0000}"/>
    <cellStyle name="Notas 4 4 2 10" xfId="35737" xr:uid="{00000000-0005-0000-0000-0000608B0000}"/>
    <cellStyle name="Notas 4 4 2 10 2" xfId="35738" xr:uid="{00000000-0005-0000-0000-0000618B0000}"/>
    <cellStyle name="Notas 4 4 2 11" xfId="35739" xr:uid="{00000000-0005-0000-0000-0000628B0000}"/>
    <cellStyle name="Notas 4 4 2 11 2" xfId="35740" xr:uid="{00000000-0005-0000-0000-0000638B0000}"/>
    <cellStyle name="Notas 4 4 2 12" xfId="35741" xr:uid="{00000000-0005-0000-0000-0000648B0000}"/>
    <cellStyle name="Notas 4 4 2 12 2" xfId="35742" xr:uid="{00000000-0005-0000-0000-0000658B0000}"/>
    <cellStyle name="Notas 4 4 2 13" xfId="35743" xr:uid="{00000000-0005-0000-0000-0000668B0000}"/>
    <cellStyle name="Notas 4 4 2 2" xfId="35744" xr:uid="{00000000-0005-0000-0000-0000678B0000}"/>
    <cellStyle name="Notas 4 4 2 2 10" xfId="35745" xr:uid="{00000000-0005-0000-0000-0000688B0000}"/>
    <cellStyle name="Notas 4 4 2 2 10 2" xfId="35746" xr:uid="{00000000-0005-0000-0000-0000698B0000}"/>
    <cellStyle name="Notas 4 4 2 2 11" xfId="35747" xr:uid="{00000000-0005-0000-0000-00006A8B0000}"/>
    <cellStyle name="Notas 4 4 2 2 2" xfId="35748" xr:uid="{00000000-0005-0000-0000-00006B8B0000}"/>
    <cellStyle name="Notas 4 4 2 2 2 2" xfId="35749" xr:uid="{00000000-0005-0000-0000-00006C8B0000}"/>
    <cellStyle name="Notas 4 4 2 2 3" xfId="35750" xr:uid="{00000000-0005-0000-0000-00006D8B0000}"/>
    <cellStyle name="Notas 4 4 2 2 3 2" xfId="35751" xr:uid="{00000000-0005-0000-0000-00006E8B0000}"/>
    <cellStyle name="Notas 4 4 2 2 4" xfId="35752" xr:uid="{00000000-0005-0000-0000-00006F8B0000}"/>
    <cellStyle name="Notas 4 4 2 2 4 2" xfId="35753" xr:uid="{00000000-0005-0000-0000-0000708B0000}"/>
    <cellStyle name="Notas 4 4 2 2 5" xfId="35754" xr:uid="{00000000-0005-0000-0000-0000718B0000}"/>
    <cellStyle name="Notas 4 4 2 2 5 2" xfId="35755" xr:uid="{00000000-0005-0000-0000-0000728B0000}"/>
    <cellStyle name="Notas 4 4 2 2 6" xfId="35756" xr:uid="{00000000-0005-0000-0000-0000738B0000}"/>
    <cellStyle name="Notas 4 4 2 2 6 2" xfId="35757" xr:uid="{00000000-0005-0000-0000-0000748B0000}"/>
    <cellStyle name="Notas 4 4 2 2 7" xfId="35758" xr:uid="{00000000-0005-0000-0000-0000758B0000}"/>
    <cellStyle name="Notas 4 4 2 2 7 2" xfId="35759" xr:uid="{00000000-0005-0000-0000-0000768B0000}"/>
    <cellStyle name="Notas 4 4 2 2 8" xfId="35760" xr:uid="{00000000-0005-0000-0000-0000778B0000}"/>
    <cellStyle name="Notas 4 4 2 2 8 2" xfId="35761" xr:uid="{00000000-0005-0000-0000-0000788B0000}"/>
    <cellStyle name="Notas 4 4 2 2 9" xfId="35762" xr:uid="{00000000-0005-0000-0000-0000798B0000}"/>
    <cellStyle name="Notas 4 4 2 2 9 2" xfId="35763" xr:uid="{00000000-0005-0000-0000-00007A8B0000}"/>
    <cellStyle name="Notas 4 4 2 3" xfId="35764" xr:uid="{00000000-0005-0000-0000-00007B8B0000}"/>
    <cellStyle name="Notas 4 4 2 3 10" xfId="35765" xr:uid="{00000000-0005-0000-0000-00007C8B0000}"/>
    <cellStyle name="Notas 4 4 2 3 10 2" xfId="35766" xr:uid="{00000000-0005-0000-0000-00007D8B0000}"/>
    <cellStyle name="Notas 4 4 2 3 11" xfId="35767" xr:uid="{00000000-0005-0000-0000-00007E8B0000}"/>
    <cellStyle name="Notas 4 4 2 3 2" xfId="35768" xr:uid="{00000000-0005-0000-0000-00007F8B0000}"/>
    <cellStyle name="Notas 4 4 2 3 2 2" xfId="35769" xr:uid="{00000000-0005-0000-0000-0000808B0000}"/>
    <cellStyle name="Notas 4 4 2 3 3" xfId="35770" xr:uid="{00000000-0005-0000-0000-0000818B0000}"/>
    <cellStyle name="Notas 4 4 2 3 3 2" xfId="35771" xr:uid="{00000000-0005-0000-0000-0000828B0000}"/>
    <cellStyle name="Notas 4 4 2 3 4" xfId="35772" xr:uid="{00000000-0005-0000-0000-0000838B0000}"/>
    <cellStyle name="Notas 4 4 2 3 4 2" xfId="35773" xr:uid="{00000000-0005-0000-0000-0000848B0000}"/>
    <cellStyle name="Notas 4 4 2 3 5" xfId="35774" xr:uid="{00000000-0005-0000-0000-0000858B0000}"/>
    <cellStyle name="Notas 4 4 2 3 5 2" xfId="35775" xr:uid="{00000000-0005-0000-0000-0000868B0000}"/>
    <cellStyle name="Notas 4 4 2 3 6" xfId="35776" xr:uid="{00000000-0005-0000-0000-0000878B0000}"/>
    <cellStyle name="Notas 4 4 2 3 6 2" xfId="35777" xr:uid="{00000000-0005-0000-0000-0000888B0000}"/>
    <cellStyle name="Notas 4 4 2 3 7" xfId="35778" xr:uid="{00000000-0005-0000-0000-0000898B0000}"/>
    <cellStyle name="Notas 4 4 2 3 7 2" xfId="35779" xr:uid="{00000000-0005-0000-0000-00008A8B0000}"/>
    <cellStyle name="Notas 4 4 2 3 8" xfId="35780" xr:uid="{00000000-0005-0000-0000-00008B8B0000}"/>
    <cellStyle name="Notas 4 4 2 3 8 2" xfId="35781" xr:uid="{00000000-0005-0000-0000-00008C8B0000}"/>
    <cellStyle name="Notas 4 4 2 3 9" xfId="35782" xr:uid="{00000000-0005-0000-0000-00008D8B0000}"/>
    <cellStyle name="Notas 4 4 2 3 9 2" xfId="35783" xr:uid="{00000000-0005-0000-0000-00008E8B0000}"/>
    <cellStyle name="Notas 4 4 2 4" xfId="35784" xr:uid="{00000000-0005-0000-0000-00008F8B0000}"/>
    <cellStyle name="Notas 4 4 2 4 2" xfId="35785" xr:uid="{00000000-0005-0000-0000-0000908B0000}"/>
    <cellStyle name="Notas 4 4 2 5" xfId="35786" xr:uid="{00000000-0005-0000-0000-0000918B0000}"/>
    <cellStyle name="Notas 4 4 2 5 2" xfId="35787" xr:uid="{00000000-0005-0000-0000-0000928B0000}"/>
    <cellStyle name="Notas 4 4 2 6" xfId="35788" xr:uid="{00000000-0005-0000-0000-0000938B0000}"/>
    <cellStyle name="Notas 4 4 2 6 2" xfId="35789" xr:uid="{00000000-0005-0000-0000-0000948B0000}"/>
    <cellStyle name="Notas 4 4 2 7" xfId="35790" xr:uid="{00000000-0005-0000-0000-0000958B0000}"/>
    <cellStyle name="Notas 4 4 2 7 2" xfId="35791" xr:uid="{00000000-0005-0000-0000-0000968B0000}"/>
    <cellStyle name="Notas 4 4 2 8" xfId="35792" xr:uid="{00000000-0005-0000-0000-0000978B0000}"/>
    <cellStyle name="Notas 4 4 2 8 2" xfId="35793" xr:uid="{00000000-0005-0000-0000-0000988B0000}"/>
    <cellStyle name="Notas 4 4 2 9" xfId="35794" xr:uid="{00000000-0005-0000-0000-0000998B0000}"/>
    <cellStyle name="Notas 4 4 2 9 2" xfId="35795" xr:uid="{00000000-0005-0000-0000-00009A8B0000}"/>
    <cellStyle name="Notas 4 4 3" xfId="35796" xr:uid="{00000000-0005-0000-0000-00009B8B0000}"/>
    <cellStyle name="Notas 4 4 3 10" xfId="35797" xr:uid="{00000000-0005-0000-0000-00009C8B0000}"/>
    <cellStyle name="Notas 4 4 3 10 2" xfId="35798" xr:uid="{00000000-0005-0000-0000-00009D8B0000}"/>
    <cellStyle name="Notas 4 4 3 11" xfId="35799" xr:uid="{00000000-0005-0000-0000-00009E8B0000}"/>
    <cellStyle name="Notas 4 4 3 11 2" xfId="35800" xr:uid="{00000000-0005-0000-0000-00009F8B0000}"/>
    <cellStyle name="Notas 4 4 3 12" xfId="35801" xr:uid="{00000000-0005-0000-0000-0000A08B0000}"/>
    <cellStyle name="Notas 4 4 3 12 2" xfId="35802" xr:uid="{00000000-0005-0000-0000-0000A18B0000}"/>
    <cellStyle name="Notas 4 4 3 13" xfId="35803" xr:uid="{00000000-0005-0000-0000-0000A28B0000}"/>
    <cellStyle name="Notas 4 4 3 2" xfId="35804" xr:uid="{00000000-0005-0000-0000-0000A38B0000}"/>
    <cellStyle name="Notas 4 4 3 2 10" xfId="35805" xr:uid="{00000000-0005-0000-0000-0000A48B0000}"/>
    <cellStyle name="Notas 4 4 3 2 10 2" xfId="35806" xr:uid="{00000000-0005-0000-0000-0000A58B0000}"/>
    <cellStyle name="Notas 4 4 3 2 11" xfId="35807" xr:uid="{00000000-0005-0000-0000-0000A68B0000}"/>
    <cellStyle name="Notas 4 4 3 2 2" xfId="35808" xr:uid="{00000000-0005-0000-0000-0000A78B0000}"/>
    <cellStyle name="Notas 4 4 3 2 2 2" xfId="35809" xr:uid="{00000000-0005-0000-0000-0000A88B0000}"/>
    <cellStyle name="Notas 4 4 3 2 3" xfId="35810" xr:uid="{00000000-0005-0000-0000-0000A98B0000}"/>
    <cellStyle name="Notas 4 4 3 2 3 2" xfId="35811" xr:uid="{00000000-0005-0000-0000-0000AA8B0000}"/>
    <cellStyle name="Notas 4 4 3 2 4" xfId="35812" xr:uid="{00000000-0005-0000-0000-0000AB8B0000}"/>
    <cellStyle name="Notas 4 4 3 2 4 2" xfId="35813" xr:uid="{00000000-0005-0000-0000-0000AC8B0000}"/>
    <cellStyle name="Notas 4 4 3 2 5" xfId="35814" xr:uid="{00000000-0005-0000-0000-0000AD8B0000}"/>
    <cellStyle name="Notas 4 4 3 2 5 2" xfId="35815" xr:uid="{00000000-0005-0000-0000-0000AE8B0000}"/>
    <cellStyle name="Notas 4 4 3 2 6" xfId="35816" xr:uid="{00000000-0005-0000-0000-0000AF8B0000}"/>
    <cellStyle name="Notas 4 4 3 2 6 2" xfId="35817" xr:uid="{00000000-0005-0000-0000-0000B08B0000}"/>
    <cellStyle name="Notas 4 4 3 2 7" xfId="35818" xr:uid="{00000000-0005-0000-0000-0000B18B0000}"/>
    <cellStyle name="Notas 4 4 3 2 7 2" xfId="35819" xr:uid="{00000000-0005-0000-0000-0000B28B0000}"/>
    <cellStyle name="Notas 4 4 3 2 8" xfId="35820" xr:uid="{00000000-0005-0000-0000-0000B38B0000}"/>
    <cellStyle name="Notas 4 4 3 2 8 2" xfId="35821" xr:uid="{00000000-0005-0000-0000-0000B48B0000}"/>
    <cellStyle name="Notas 4 4 3 2 9" xfId="35822" xr:uid="{00000000-0005-0000-0000-0000B58B0000}"/>
    <cellStyle name="Notas 4 4 3 2 9 2" xfId="35823" xr:uid="{00000000-0005-0000-0000-0000B68B0000}"/>
    <cellStyle name="Notas 4 4 3 3" xfId="35824" xr:uid="{00000000-0005-0000-0000-0000B78B0000}"/>
    <cellStyle name="Notas 4 4 3 3 10" xfId="35825" xr:uid="{00000000-0005-0000-0000-0000B88B0000}"/>
    <cellStyle name="Notas 4 4 3 3 10 2" xfId="35826" xr:uid="{00000000-0005-0000-0000-0000B98B0000}"/>
    <cellStyle name="Notas 4 4 3 3 11" xfId="35827" xr:uid="{00000000-0005-0000-0000-0000BA8B0000}"/>
    <cellStyle name="Notas 4 4 3 3 2" xfId="35828" xr:uid="{00000000-0005-0000-0000-0000BB8B0000}"/>
    <cellStyle name="Notas 4 4 3 3 2 2" xfId="35829" xr:uid="{00000000-0005-0000-0000-0000BC8B0000}"/>
    <cellStyle name="Notas 4 4 3 3 3" xfId="35830" xr:uid="{00000000-0005-0000-0000-0000BD8B0000}"/>
    <cellStyle name="Notas 4 4 3 3 3 2" xfId="35831" xr:uid="{00000000-0005-0000-0000-0000BE8B0000}"/>
    <cellStyle name="Notas 4 4 3 3 4" xfId="35832" xr:uid="{00000000-0005-0000-0000-0000BF8B0000}"/>
    <cellStyle name="Notas 4 4 3 3 4 2" xfId="35833" xr:uid="{00000000-0005-0000-0000-0000C08B0000}"/>
    <cellStyle name="Notas 4 4 3 3 5" xfId="35834" xr:uid="{00000000-0005-0000-0000-0000C18B0000}"/>
    <cellStyle name="Notas 4 4 3 3 5 2" xfId="35835" xr:uid="{00000000-0005-0000-0000-0000C28B0000}"/>
    <cellStyle name="Notas 4 4 3 3 6" xfId="35836" xr:uid="{00000000-0005-0000-0000-0000C38B0000}"/>
    <cellStyle name="Notas 4 4 3 3 6 2" xfId="35837" xr:uid="{00000000-0005-0000-0000-0000C48B0000}"/>
    <cellStyle name="Notas 4 4 3 3 7" xfId="35838" xr:uid="{00000000-0005-0000-0000-0000C58B0000}"/>
    <cellStyle name="Notas 4 4 3 3 7 2" xfId="35839" xr:uid="{00000000-0005-0000-0000-0000C68B0000}"/>
    <cellStyle name="Notas 4 4 3 3 8" xfId="35840" xr:uid="{00000000-0005-0000-0000-0000C78B0000}"/>
    <cellStyle name="Notas 4 4 3 3 8 2" xfId="35841" xr:uid="{00000000-0005-0000-0000-0000C88B0000}"/>
    <cellStyle name="Notas 4 4 3 3 9" xfId="35842" xr:uid="{00000000-0005-0000-0000-0000C98B0000}"/>
    <cellStyle name="Notas 4 4 3 3 9 2" xfId="35843" xr:uid="{00000000-0005-0000-0000-0000CA8B0000}"/>
    <cellStyle name="Notas 4 4 3 4" xfId="35844" xr:uid="{00000000-0005-0000-0000-0000CB8B0000}"/>
    <cellStyle name="Notas 4 4 3 4 2" xfId="35845" xr:uid="{00000000-0005-0000-0000-0000CC8B0000}"/>
    <cellStyle name="Notas 4 4 3 5" xfId="35846" xr:uid="{00000000-0005-0000-0000-0000CD8B0000}"/>
    <cellStyle name="Notas 4 4 3 5 2" xfId="35847" xr:uid="{00000000-0005-0000-0000-0000CE8B0000}"/>
    <cellStyle name="Notas 4 4 3 6" xfId="35848" xr:uid="{00000000-0005-0000-0000-0000CF8B0000}"/>
    <cellStyle name="Notas 4 4 3 6 2" xfId="35849" xr:uid="{00000000-0005-0000-0000-0000D08B0000}"/>
    <cellStyle name="Notas 4 4 3 7" xfId="35850" xr:uid="{00000000-0005-0000-0000-0000D18B0000}"/>
    <cellStyle name="Notas 4 4 3 7 2" xfId="35851" xr:uid="{00000000-0005-0000-0000-0000D28B0000}"/>
    <cellStyle name="Notas 4 4 3 8" xfId="35852" xr:uid="{00000000-0005-0000-0000-0000D38B0000}"/>
    <cellStyle name="Notas 4 4 3 8 2" xfId="35853" xr:uid="{00000000-0005-0000-0000-0000D48B0000}"/>
    <cellStyle name="Notas 4 4 3 9" xfId="35854" xr:uid="{00000000-0005-0000-0000-0000D58B0000}"/>
    <cellStyle name="Notas 4 4 3 9 2" xfId="35855" xr:uid="{00000000-0005-0000-0000-0000D68B0000}"/>
    <cellStyle name="Notas 4 4 4" xfId="35856" xr:uid="{00000000-0005-0000-0000-0000D78B0000}"/>
    <cellStyle name="Notas 4 4 4 10" xfId="35857" xr:uid="{00000000-0005-0000-0000-0000D88B0000}"/>
    <cellStyle name="Notas 4 4 4 10 2" xfId="35858" xr:uid="{00000000-0005-0000-0000-0000D98B0000}"/>
    <cellStyle name="Notas 4 4 4 11" xfId="35859" xr:uid="{00000000-0005-0000-0000-0000DA8B0000}"/>
    <cellStyle name="Notas 4 4 4 2" xfId="35860" xr:uid="{00000000-0005-0000-0000-0000DB8B0000}"/>
    <cellStyle name="Notas 4 4 4 2 2" xfId="35861" xr:uid="{00000000-0005-0000-0000-0000DC8B0000}"/>
    <cellStyle name="Notas 4 4 4 3" xfId="35862" xr:uid="{00000000-0005-0000-0000-0000DD8B0000}"/>
    <cellStyle name="Notas 4 4 4 3 2" xfId="35863" xr:uid="{00000000-0005-0000-0000-0000DE8B0000}"/>
    <cellStyle name="Notas 4 4 4 4" xfId="35864" xr:uid="{00000000-0005-0000-0000-0000DF8B0000}"/>
    <cellStyle name="Notas 4 4 4 4 2" xfId="35865" xr:uid="{00000000-0005-0000-0000-0000E08B0000}"/>
    <cellStyle name="Notas 4 4 4 5" xfId="35866" xr:uid="{00000000-0005-0000-0000-0000E18B0000}"/>
    <cellStyle name="Notas 4 4 4 5 2" xfId="35867" xr:uid="{00000000-0005-0000-0000-0000E28B0000}"/>
    <cellStyle name="Notas 4 4 4 6" xfId="35868" xr:uid="{00000000-0005-0000-0000-0000E38B0000}"/>
    <cellStyle name="Notas 4 4 4 6 2" xfId="35869" xr:uid="{00000000-0005-0000-0000-0000E48B0000}"/>
    <cellStyle name="Notas 4 4 4 7" xfId="35870" xr:uid="{00000000-0005-0000-0000-0000E58B0000}"/>
    <cellStyle name="Notas 4 4 4 7 2" xfId="35871" xr:uid="{00000000-0005-0000-0000-0000E68B0000}"/>
    <cellStyle name="Notas 4 4 4 8" xfId="35872" xr:uid="{00000000-0005-0000-0000-0000E78B0000}"/>
    <cellStyle name="Notas 4 4 4 8 2" xfId="35873" xr:uid="{00000000-0005-0000-0000-0000E88B0000}"/>
    <cellStyle name="Notas 4 4 4 9" xfId="35874" xr:uid="{00000000-0005-0000-0000-0000E98B0000}"/>
    <cellStyle name="Notas 4 4 4 9 2" xfId="35875" xr:uid="{00000000-0005-0000-0000-0000EA8B0000}"/>
    <cellStyle name="Notas 4 4 5" xfId="35876" xr:uid="{00000000-0005-0000-0000-0000EB8B0000}"/>
    <cellStyle name="Notas 4 4 5 10" xfId="35877" xr:uid="{00000000-0005-0000-0000-0000EC8B0000}"/>
    <cellStyle name="Notas 4 4 5 10 2" xfId="35878" xr:uid="{00000000-0005-0000-0000-0000ED8B0000}"/>
    <cellStyle name="Notas 4 4 5 11" xfId="35879" xr:uid="{00000000-0005-0000-0000-0000EE8B0000}"/>
    <cellStyle name="Notas 4 4 5 2" xfId="35880" xr:uid="{00000000-0005-0000-0000-0000EF8B0000}"/>
    <cellStyle name="Notas 4 4 5 2 2" xfId="35881" xr:uid="{00000000-0005-0000-0000-0000F08B0000}"/>
    <cellStyle name="Notas 4 4 5 3" xfId="35882" xr:uid="{00000000-0005-0000-0000-0000F18B0000}"/>
    <cellStyle name="Notas 4 4 5 3 2" xfId="35883" xr:uid="{00000000-0005-0000-0000-0000F28B0000}"/>
    <cellStyle name="Notas 4 4 5 4" xfId="35884" xr:uid="{00000000-0005-0000-0000-0000F38B0000}"/>
    <cellStyle name="Notas 4 4 5 4 2" xfId="35885" xr:uid="{00000000-0005-0000-0000-0000F48B0000}"/>
    <cellStyle name="Notas 4 4 5 5" xfId="35886" xr:uid="{00000000-0005-0000-0000-0000F58B0000}"/>
    <cellStyle name="Notas 4 4 5 5 2" xfId="35887" xr:uid="{00000000-0005-0000-0000-0000F68B0000}"/>
    <cellStyle name="Notas 4 4 5 6" xfId="35888" xr:uid="{00000000-0005-0000-0000-0000F78B0000}"/>
    <cellStyle name="Notas 4 4 5 6 2" xfId="35889" xr:uid="{00000000-0005-0000-0000-0000F88B0000}"/>
    <cellStyle name="Notas 4 4 5 7" xfId="35890" xr:uid="{00000000-0005-0000-0000-0000F98B0000}"/>
    <cellStyle name="Notas 4 4 5 7 2" xfId="35891" xr:uid="{00000000-0005-0000-0000-0000FA8B0000}"/>
    <cellStyle name="Notas 4 4 5 8" xfId="35892" xr:uid="{00000000-0005-0000-0000-0000FB8B0000}"/>
    <cellStyle name="Notas 4 4 5 8 2" xfId="35893" xr:uid="{00000000-0005-0000-0000-0000FC8B0000}"/>
    <cellStyle name="Notas 4 4 5 9" xfId="35894" xr:uid="{00000000-0005-0000-0000-0000FD8B0000}"/>
    <cellStyle name="Notas 4 4 5 9 2" xfId="35895" xr:uid="{00000000-0005-0000-0000-0000FE8B0000}"/>
    <cellStyle name="Notas 4 4 6" xfId="35896" xr:uid="{00000000-0005-0000-0000-0000FF8B0000}"/>
    <cellStyle name="Notas 4 4 6 2" xfId="35897" xr:uid="{00000000-0005-0000-0000-0000008C0000}"/>
    <cellStyle name="Notas 4 4 7" xfId="35898" xr:uid="{00000000-0005-0000-0000-0000018C0000}"/>
    <cellStyle name="Notas 4 4 7 2" xfId="35899" xr:uid="{00000000-0005-0000-0000-0000028C0000}"/>
    <cellStyle name="Notas 4 4 8" xfId="35900" xr:uid="{00000000-0005-0000-0000-0000038C0000}"/>
    <cellStyle name="Notas 4 4 8 2" xfId="35901" xr:uid="{00000000-0005-0000-0000-0000048C0000}"/>
    <cellStyle name="Notas 4 4 9" xfId="35902" xr:uid="{00000000-0005-0000-0000-0000058C0000}"/>
    <cellStyle name="Notas 4 4 9 2" xfId="35903" xr:uid="{00000000-0005-0000-0000-0000068C0000}"/>
    <cellStyle name="Notas 4 5" xfId="35904" xr:uid="{00000000-0005-0000-0000-0000078C0000}"/>
    <cellStyle name="Notas 4 5 10" xfId="35905" xr:uid="{00000000-0005-0000-0000-0000088C0000}"/>
    <cellStyle name="Notas 4 5 10 2" xfId="35906" xr:uid="{00000000-0005-0000-0000-0000098C0000}"/>
    <cellStyle name="Notas 4 5 11" xfId="35907" xr:uid="{00000000-0005-0000-0000-00000A8C0000}"/>
    <cellStyle name="Notas 4 5 11 2" xfId="35908" xr:uid="{00000000-0005-0000-0000-00000B8C0000}"/>
    <cellStyle name="Notas 4 5 12" xfId="35909" xr:uid="{00000000-0005-0000-0000-00000C8C0000}"/>
    <cellStyle name="Notas 4 5 12 2" xfId="35910" xr:uid="{00000000-0005-0000-0000-00000D8C0000}"/>
    <cellStyle name="Notas 4 5 13" xfId="35911" xr:uid="{00000000-0005-0000-0000-00000E8C0000}"/>
    <cellStyle name="Notas 4 5 2" xfId="35912" xr:uid="{00000000-0005-0000-0000-00000F8C0000}"/>
    <cellStyle name="Notas 4 5 2 10" xfId="35913" xr:uid="{00000000-0005-0000-0000-0000108C0000}"/>
    <cellStyle name="Notas 4 5 2 10 2" xfId="35914" xr:uid="{00000000-0005-0000-0000-0000118C0000}"/>
    <cellStyle name="Notas 4 5 2 11" xfId="35915" xr:uid="{00000000-0005-0000-0000-0000128C0000}"/>
    <cellStyle name="Notas 4 5 2 2" xfId="35916" xr:uid="{00000000-0005-0000-0000-0000138C0000}"/>
    <cellStyle name="Notas 4 5 2 2 2" xfId="35917" xr:uid="{00000000-0005-0000-0000-0000148C0000}"/>
    <cellStyle name="Notas 4 5 2 3" xfId="35918" xr:uid="{00000000-0005-0000-0000-0000158C0000}"/>
    <cellStyle name="Notas 4 5 2 3 2" xfId="35919" xr:uid="{00000000-0005-0000-0000-0000168C0000}"/>
    <cellStyle name="Notas 4 5 2 4" xfId="35920" xr:uid="{00000000-0005-0000-0000-0000178C0000}"/>
    <cellStyle name="Notas 4 5 2 4 2" xfId="35921" xr:uid="{00000000-0005-0000-0000-0000188C0000}"/>
    <cellStyle name="Notas 4 5 2 5" xfId="35922" xr:uid="{00000000-0005-0000-0000-0000198C0000}"/>
    <cellStyle name="Notas 4 5 2 5 2" xfId="35923" xr:uid="{00000000-0005-0000-0000-00001A8C0000}"/>
    <cellStyle name="Notas 4 5 2 6" xfId="35924" xr:uid="{00000000-0005-0000-0000-00001B8C0000}"/>
    <cellStyle name="Notas 4 5 2 6 2" xfId="35925" xr:uid="{00000000-0005-0000-0000-00001C8C0000}"/>
    <cellStyle name="Notas 4 5 2 7" xfId="35926" xr:uid="{00000000-0005-0000-0000-00001D8C0000}"/>
    <cellStyle name="Notas 4 5 2 7 2" xfId="35927" xr:uid="{00000000-0005-0000-0000-00001E8C0000}"/>
    <cellStyle name="Notas 4 5 2 8" xfId="35928" xr:uid="{00000000-0005-0000-0000-00001F8C0000}"/>
    <cellStyle name="Notas 4 5 2 8 2" xfId="35929" xr:uid="{00000000-0005-0000-0000-0000208C0000}"/>
    <cellStyle name="Notas 4 5 2 9" xfId="35930" xr:uid="{00000000-0005-0000-0000-0000218C0000}"/>
    <cellStyle name="Notas 4 5 2 9 2" xfId="35931" xr:uid="{00000000-0005-0000-0000-0000228C0000}"/>
    <cellStyle name="Notas 4 5 3" xfId="35932" xr:uid="{00000000-0005-0000-0000-0000238C0000}"/>
    <cellStyle name="Notas 4 5 3 10" xfId="35933" xr:uid="{00000000-0005-0000-0000-0000248C0000}"/>
    <cellStyle name="Notas 4 5 3 10 2" xfId="35934" xr:uid="{00000000-0005-0000-0000-0000258C0000}"/>
    <cellStyle name="Notas 4 5 3 11" xfId="35935" xr:uid="{00000000-0005-0000-0000-0000268C0000}"/>
    <cellStyle name="Notas 4 5 3 2" xfId="35936" xr:uid="{00000000-0005-0000-0000-0000278C0000}"/>
    <cellStyle name="Notas 4 5 3 2 2" xfId="35937" xr:uid="{00000000-0005-0000-0000-0000288C0000}"/>
    <cellStyle name="Notas 4 5 3 3" xfId="35938" xr:uid="{00000000-0005-0000-0000-0000298C0000}"/>
    <cellStyle name="Notas 4 5 3 3 2" xfId="35939" xr:uid="{00000000-0005-0000-0000-00002A8C0000}"/>
    <cellStyle name="Notas 4 5 3 4" xfId="35940" xr:uid="{00000000-0005-0000-0000-00002B8C0000}"/>
    <cellStyle name="Notas 4 5 3 4 2" xfId="35941" xr:uid="{00000000-0005-0000-0000-00002C8C0000}"/>
    <cellStyle name="Notas 4 5 3 5" xfId="35942" xr:uid="{00000000-0005-0000-0000-00002D8C0000}"/>
    <cellStyle name="Notas 4 5 3 5 2" xfId="35943" xr:uid="{00000000-0005-0000-0000-00002E8C0000}"/>
    <cellStyle name="Notas 4 5 3 6" xfId="35944" xr:uid="{00000000-0005-0000-0000-00002F8C0000}"/>
    <cellStyle name="Notas 4 5 3 6 2" xfId="35945" xr:uid="{00000000-0005-0000-0000-0000308C0000}"/>
    <cellStyle name="Notas 4 5 3 7" xfId="35946" xr:uid="{00000000-0005-0000-0000-0000318C0000}"/>
    <cellStyle name="Notas 4 5 3 7 2" xfId="35947" xr:uid="{00000000-0005-0000-0000-0000328C0000}"/>
    <cellStyle name="Notas 4 5 3 8" xfId="35948" xr:uid="{00000000-0005-0000-0000-0000338C0000}"/>
    <cellStyle name="Notas 4 5 3 8 2" xfId="35949" xr:uid="{00000000-0005-0000-0000-0000348C0000}"/>
    <cellStyle name="Notas 4 5 3 9" xfId="35950" xr:uid="{00000000-0005-0000-0000-0000358C0000}"/>
    <cellStyle name="Notas 4 5 3 9 2" xfId="35951" xr:uid="{00000000-0005-0000-0000-0000368C0000}"/>
    <cellStyle name="Notas 4 5 4" xfId="35952" xr:uid="{00000000-0005-0000-0000-0000378C0000}"/>
    <cellStyle name="Notas 4 5 4 2" xfId="35953" xr:uid="{00000000-0005-0000-0000-0000388C0000}"/>
    <cellStyle name="Notas 4 5 5" xfId="35954" xr:uid="{00000000-0005-0000-0000-0000398C0000}"/>
    <cellStyle name="Notas 4 5 5 2" xfId="35955" xr:uid="{00000000-0005-0000-0000-00003A8C0000}"/>
    <cellStyle name="Notas 4 5 6" xfId="35956" xr:uid="{00000000-0005-0000-0000-00003B8C0000}"/>
    <cellStyle name="Notas 4 5 6 2" xfId="35957" xr:uid="{00000000-0005-0000-0000-00003C8C0000}"/>
    <cellStyle name="Notas 4 5 7" xfId="35958" xr:uid="{00000000-0005-0000-0000-00003D8C0000}"/>
    <cellStyle name="Notas 4 5 7 2" xfId="35959" xr:uid="{00000000-0005-0000-0000-00003E8C0000}"/>
    <cellStyle name="Notas 4 5 8" xfId="35960" xr:uid="{00000000-0005-0000-0000-00003F8C0000}"/>
    <cellStyle name="Notas 4 5 8 2" xfId="35961" xr:uid="{00000000-0005-0000-0000-0000408C0000}"/>
    <cellStyle name="Notas 4 5 9" xfId="35962" xr:uid="{00000000-0005-0000-0000-0000418C0000}"/>
    <cellStyle name="Notas 4 5 9 2" xfId="35963" xr:uid="{00000000-0005-0000-0000-0000428C0000}"/>
    <cellStyle name="Notas 4 6" xfId="35964" xr:uid="{00000000-0005-0000-0000-0000438C0000}"/>
    <cellStyle name="Notas 4 6 10" xfId="35965" xr:uid="{00000000-0005-0000-0000-0000448C0000}"/>
    <cellStyle name="Notas 4 6 10 2" xfId="35966" xr:uid="{00000000-0005-0000-0000-0000458C0000}"/>
    <cellStyle name="Notas 4 6 11" xfId="35967" xr:uid="{00000000-0005-0000-0000-0000468C0000}"/>
    <cellStyle name="Notas 4 6 11 2" xfId="35968" xr:uid="{00000000-0005-0000-0000-0000478C0000}"/>
    <cellStyle name="Notas 4 6 12" xfId="35969" xr:uid="{00000000-0005-0000-0000-0000488C0000}"/>
    <cellStyle name="Notas 4 6 12 2" xfId="35970" xr:uid="{00000000-0005-0000-0000-0000498C0000}"/>
    <cellStyle name="Notas 4 6 13" xfId="35971" xr:uid="{00000000-0005-0000-0000-00004A8C0000}"/>
    <cellStyle name="Notas 4 6 2" xfId="35972" xr:uid="{00000000-0005-0000-0000-00004B8C0000}"/>
    <cellStyle name="Notas 4 6 2 10" xfId="35973" xr:uid="{00000000-0005-0000-0000-00004C8C0000}"/>
    <cellStyle name="Notas 4 6 2 10 2" xfId="35974" xr:uid="{00000000-0005-0000-0000-00004D8C0000}"/>
    <cellStyle name="Notas 4 6 2 11" xfId="35975" xr:uid="{00000000-0005-0000-0000-00004E8C0000}"/>
    <cellStyle name="Notas 4 6 2 2" xfId="35976" xr:uid="{00000000-0005-0000-0000-00004F8C0000}"/>
    <cellStyle name="Notas 4 6 2 2 2" xfId="35977" xr:uid="{00000000-0005-0000-0000-0000508C0000}"/>
    <cellStyle name="Notas 4 6 2 3" xfId="35978" xr:uid="{00000000-0005-0000-0000-0000518C0000}"/>
    <cellStyle name="Notas 4 6 2 3 2" xfId="35979" xr:uid="{00000000-0005-0000-0000-0000528C0000}"/>
    <cellStyle name="Notas 4 6 2 4" xfId="35980" xr:uid="{00000000-0005-0000-0000-0000538C0000}"/>
    <cellStyle name="Notas 4 6 2 4 2" xfId="35981" xr:uid="{00000000-0005-0000-0000-0000548C0000}"/>
    <cellStyle name="Notas 4 6 2 5" xfId="35982" xr:uid="{00000000-0005-0000-0000-0000558C0000}"/>
    <cellStyle name="Notas 4 6 2 5 2" xfId="35983" xr:uid="{00000000-0005-0000-0000-0000568C0000}"/>
    <cellStyle name="Notas 4 6 2 6" xfId="35984" xr:uid="{00000000-0005-0000-0000-0000578C0000}"/>
    <cellStyle name="Notas 4 6 2 6 2" xfId="35985" xr:uid="{00000000-0005-0000-0000-0000588C0000}"/>
    <cellStyle name="Notas 4 6 2 7" xfId="35986" xr:uid="{00000000-0005-0000-0000-0000598C0000}"/>
    <cellStyle name="Notas 4 6 2 7 2" xfId="35987" xr:uid="{00000000-0005-0000-0000-00005A8C0000}"/>
    <cellStyle name="Notas 4 6 2 8" xfId="35988" xr:uid="{00000000-0005-0000-0000-00005B8C0000}"/>
    <cellStyle name="Notas 4 6 2 8 2" xfId="35989" xr:uid="{00000000-0005-0000-0000-00005C8C0000}"/>
    <cellStyle name="Notas 4 6 2 9" xfId="35990" xr:uid="{00000000-0005-0000-0000-00005D8C0000}"/>
    <cellStyle name="Notas 4 6 2 9 2" xfId="35991" xr:uid="{00000000-0005-0000-0000-00005E8C0000}"/>
    <cellStyle name="Notas 4 6 3" xfId="35992" xr:uid="{00000000-0005-0000-0000-00005F8C0000}"/>
    <cellStyle name="Notas 4 6 3 10" xfId="35993" xr:uid="{00000000-0005-0000-0000-0000608C0000}"/>
    <cellStyle name="Notas 4 6 3 10 2" xfId="35994" xr:uid="{00000000-0005-0000-0000-0000618C0000}"/>
    <cellStyle name="Notas 4 6 3 11" xfId="35995" xr:uid="{00000000-0005-0000-0000-0000628C0000}"/>
    <cellStyle name="Notas 4 6 3 2" xfId="35996" xr:uid="{00000000-0005-0000-0000-0000638C0000}"/>
    <cellStyle name="Notas 4 6 3 2 2" xfId="35997" xr:uid="{00000000-0005-0000-0000-0000648C0000}"/>
    <cellStyle name="Notas 4 6 3 3" xfId="35998" xr:uid="{00000000-0005-0000-0000-0000658C0000}"/>
    <cellStyle name="Notas 4 6 3 3 2" xfId="35999" xr:uid="{00000000-0005-0000-0000-0000668C0000}"/>
    <cellStyle name="Notas 4 6 3 4" xfId="36000" xr:uid="{00000000-0005-0000-0000-0000678C0000}"/>
    <cellStyle name="Notas 4 6 3 4 2" xfId="36001" xr:uid="{00000000-0005-0000-0000-0000688C0000}"/>
    <cellStyle name="Notas 4 6 3 5" xfId="36002" xr:uid="{00000000-0005-0000-0000-0000698C0000}"/>
    <cellStyle name="Notas 4 6 3 5 2" xfId="36003" xr:uid="{00000000-0005-0000-0000-00006A8C0000}"/>
    <cellStyle name="Notas 4 6 3 6" xfId="36004" xr:uid="{00000000-0005-0000-0000-00006B8C0000}"/>
    <cellStyle name="Notas 4 6 3 6 2" xfId="36005" xr:uid="{00000000-0005-0000-0000-00006C8C0000}"/>
    <cellStyle name="Notas 4 6 3 7" xfId="36006" xr:uid="{00000000-0005-0000-0000-00006D8C0000}"/>
    <cellStyle name="Notas 4 6 3 7 2" xfId="36007" xr:uid="{00000000-0005-0000-0000-00006E8C0000}"/>
    <cellStyle name="Notas 4 6 3 8" xfId="36008" xr:uid="{00000000-0005-0000-0000-00006F8C0000}"/>
    <cellStyle name="Notas 4 6 3 8 2" xfId="36009" xr:uid="{00000000-0005-0000-0000-0000708C0000}"/>
    <cellStyle name="Notas 4 6 3 9" xfId="36010" xr:uid="{00000000-0005-0000-0000-0000718C0000}"/>
    <cellStyle name="Notas 4 6 3 9 2" xfId="36011" xr:uid="{00000000-0005-0000-0000-0000728C0000}"/>
    <cellStyle name="Notas 4 6 4" xfId="36012" xr:uid="{00000000-0005-0000-0000-0000738C0000}"/>
    <cellStyle name="Notas 4 6 4 2" xfId="36013" xr:uid="{00000000-0005-0000-0000-0000748C0000}"/>
    <cellStyle name="Notas 4 6 5" xfId="36014" xr:uid="{00000000-0005-0000-0000-0000758C0000}"/>
    <cellStyle name="Notas 4 6 5 2" xfId="36015" xr:uid="{00000000-0005-0000-0000-0000768C0000}"/>
    <cellStyle name="Notas 4 6 6" xfId="36016" xr:uid="{00000000-0005-0000-0000-0000778C0000}"/>
    <cellStyle name="Notas 4 6 6 2" xfId="36017" xr:uid="{00000000-0005-0000-0000-0000788C0000}"/>
    <cellStyle name="Notas 4 6 7" xfId="36018" xr:uid="{00000000-0005-0000-0000-0000798C0000}"/>
    <cellStyle name="Notas 4 6 7 2" xfId="36019" xr:uid="{00000000-0005-0000-0000-00007A8C0000}"/>
    <cellStyle name="Notas 4 6 8" xfId="36020" xr:uid="{00000000-0005-0000-0000-00007B8C0000}"/>
    <cellStyle name="Notas 4 6 8 2" xfId="36021" xr:uid="{00000000-0005-0000-0000-00007C8C0000}"/>
    <cellStyle name="Notas 4 6 9" xfId="36022" xr:uid="{00000000-0005-0000-0000-00007D8C0000}"/>
    <cellStyle name="Notas 4 6 9 2" xfId="36023" xr:uid="{00000000-0005-0000-0000-00007E8C0000}"/>
    <cellStyle name="Notas 4 7" xfId="36024" xr:uid="{00000000-0005-0000-0000-00007F8C0000}"/>
    <cellStyle name="Notas 4 7 10" xfId="36025" xr:uid="{00000000-0005-0000-0000-0000808C0000}"/>
    <cellStyle name="Notas 4 7 10 2" xfId="36026" xr:uid="{00000000-0005-0000-0000-0000818C0000}"/>
    <cellStyle name="Notas 4 7 11" xfId="36027" xr:uid="{00000000-0005-0000-0000-0000828C0000}"/>
    <cellStyle name="Notas 4 7 2" xfId="36028" xr:uid="{00000000-0005-0000-0000-0000838C0000}"/>
    <cellStyle name="Notas 4 7 2 2" xfId="36029" xr:uid="{00000000-0005-0000-0000-0000848C0000}"/>
    <cellStyle name="Notas 4 7 3" xfId="36030" xr:uid="{00000000-0005-0000-0000-0000858C0000}"/>
    <cellStyle name="Notas 4 7 3 2" xfId="36031" xr:uid="{00000000-0005-0000-0000-0000868C0000}"/>
    <cellStyle name="Notas 4 7 4" xfId="36032" xr:uid="{00000000-0005-0000-0000-0000878C0000}"/>
    <cellStyle name="Notas 4 7 4 2" xfId="36033" xr:uid="{00000000-0005-0000-0000-0000888C0000}"/>
    <cellStyle name="Notas 4 7 5" xfId="36034" xr:uid="{00000000-0005-0000-0000-0000898C0000}"/>
    <cellStyle name="Notas 4 7 5 2" xfId="36035" xr:uid="{00000000-0005-0000-0000-00008A8C0000}"/>
    <cellStyle name="Notas 4 7 6" xfId="36036" xr:uid="{00000000-0005-0000-0000-00008B8C0000}"/>
    <cellStyle name="Notas 4 7 6 2" xfId="36037" xr:uid="{00000000-0005-0000-0000-00008C8C0000}"/>
    <cellStyle name="Notas 4 7 7" xfId="36038" xr:uid="{00000000-0005-0000-0000-00008D8C0000}"/>
    <cellStyle name="Notas 4 7 7 2" xfId="36039" xr:uid="{00000000-0005-0000-0000-00008E8C0000}"/>
    <cellStyle name="Notas 4 7 8" xfId="36040" xr:uid="{00000000-0005-0000-0000-00008F8C0000}"/>
    <cellStyle name="Notas 4 7 8 2" xfId="36041" xr:uid="{00000000-0005-0000-0000-0000908C0000}"/>
    <cellStyle name="Notas 4 7 9" xfId="36042" xr:uid="{00000000-0005-0000-0000-0000918C0000}"/>
    <cellStyle name="Notas 4 7 9 2" xfId="36043" xr:uid="{00000000-0005-0000-0000-0000928C0000}"/>
    <cellStyle name="Notas 4 8" xfId="36044" xr:uid="{00000000-0005-0000-0000-0000938C0000}"/>
    <cellStyle name="Notas 4 8 10" xfId="36045" xr:uid="{00000000-0005-0000-0000-0000948C0000}"/>
    <cellStyle name="Notas 4 8 10 2" xfId="36046" xr:uid="{00000000-0005-0000-0000-0000958C0000}"/>
    <cellStyle name="Notas 4 8 11" xfId="36047" xr:uid="{00000000-0005-0000-0000-0000968C0000}"/>
    <cellStyle name="Notas 4 8 2" xfId="36048" xr:uid="{00000000-0005-0000-0000-0000978C0000}"/>
    <cellStyle name="Notas 4 8 2 2" xfId="36049" xr:uid="{00000000-0005-0000-0000-0000988C0000}"/>
    <cellStyle name="Notas 4 8 3" xfId="36050" xr:uid="{00000000-0005-0000-0000-0000998C0000}"/>
    <cellStyle name="Notas 4 8 3 2" xfId="36051" xr:uid="{00000000-0005-0000-0000-00009A8C0000}"/>
    <cellStyle name="Notas 4 8 4" xfId="36052" xr:uid="{00000000-0005-0000-0000-00009B8C0000}"/>
    <cellStyle name="Notas 4 8 4 2" xfId="36053" xr:uid="{00000000-0005-0000-0000-00009C8C0000}"/>
    <cellStyle name="Notas 4 8 5" xfId="36054" xr:uid="{00000000-0005-0000-0000-00009D8C0000}"/>
    <cellStyle name="Notas 4 8 5 2" xfId="36055" xr:uid="{00000000-0005-0000-0000-00009E8C0000}"/>
    <cellStyle name="Notas 4 8 6" xfId="36056" xr:uid="{00000000-0005-0000-0000-00009F8C0000}"/>
    <cellStyle name="Notas 4 8 6 2" xfId="36057" xr:uid="{00000000-0005-0000-0000-0000A08C0000}"/>
    <cellStyle name="Notas 4 8 7" xfId="36058" xr:uid="{00000000-0005-0000-0000-0000A18C0000}"/>
    <cellStyle name="Notas 4 8 7 2" xfId="36059" xr:uid="{00000000-0005-0000-0000-0000A28C0000}"/>
    <cellStyle name="Notas 4 8 8" xfId="36060" xr:uid="{00000000-0005-0000-0000-0000A38C0000}"/>
    <cellStyle name="Notas 4 8 8 2" xfId="36061" xr:uid="{00000000-0005-0000-0000-0000A48C0000}"/>
    <cellStyle name="Notas 4 8 9" xfId="36062" xr:uid="{00000000-0005-0000-0000-0000A58C0000}"/>
    <cellStyle name="Notas 4 8 9 2" xfId="36063" xr:uid="{00000000-0005-0000-0000-0000A68C0000}"/>
    <cellStyle name="Notas 4 9" xfId="36064" xr:uid="{00000000-0005-0000-0000-0000A78C0000}"/>
    <cellStyle name="Notas 4 9 2" xfId="36065" xr:uid="{00000000-0005-0000-0000-0000A88C0000}"/>
    <cellStyle name="Notas 5" xfId="36066" xr:uid="{00000000-0005-0000-0000-0000A98C0000}"/>
    <cellStyle name="Notas 5 10" xfId="36067" xr:uid="{00000000-0005-0000-0000-0000AA8C0000}"/>
    <cellStyle name="Notas 5 10 2" xfId="36068" xr:uid="{00000000-0005-0000-0000-0000AB8C0000}"/>
    <cellStyle name="Notas 5 11" xfId="36069" xr:uid="{00000000-0005-0000-0000-0000AC8C0000}"/>
    <cellStyle name="Notas 5 11 2" xfId="36070" xr:uid="{00000000-0005-0000-0000-0000AD8C0000}"/>
    <cellStyle name="Notas 5 12" xfId="36071" xr:uid="{00000000-0005-0000-0000-0000AE8C0000}"/>
    <cellStyle name="Notas 5 12 2" xfId="36072" xr:uid="{00000000-0005-0000-0000-0000AF8C0000}"/>
    <cellStyle name="Notas 5 13" xfId="36073" xr:uid="{00000000-0005-0000-0000-0000B08C0000}"/>
    <cellStyle name="Notas 5 2" xfId="36074" xr:uid="{00000000-0005-0000-0000-0000B18C0000}"/>
    <cellStyle name="Notas 5 2 10" xfId="36075" xr:uid="{00000000-0005-0000-0000-0000B28C0000}"/>
    <cellStyle name="Notas 5 2 10 2" xfId="36076" xr:uid="{00000000-0005-0000-0000-0000B38C0000}"/>
    <cellStyle name="Notas 5 2 11" xfId="36077" xr:uid="{00000000-0005-0000-0000-0000B48C0000}"/>
    <cellStyle name="Notas 5 2 2" xfId="36078" xr:uid="{00000000-0005-0000-0000-0000B58C0000}"/>
    <cellStyle name="Notas 5 2 2 2" xfId="36079" xr:uid="{00000000-0005-0000-0000-0000B68C0000}"/>
    <cellStyle name="Notas 5 2 3" xfId="36080" xr:uid="{00000000-0005-0000-0000-0000B78C0000}"/>
    <cellStyle name="Notas 5 2 3 2" xfId="36081" xr:uid="{00000000-0005-0000-0000-0000B88C0000}"/>
    <cellStyle name="Notas 5 2 4" xfId="36082" xr:uid="{00000000-0005-0000-0000-0000B98C0000}"/>
    <cellStyle name="Notas 5 2 4 2" xfId="36083" xr:uid="{00000000-0005-0000-0000-0000BA8C0000}"/>
    <cellStyle name="Notas 5 2 5" xfId="36084" xr:uid="{00000000-0005-0000-0000-0000BB8C0000}"/>
    <cellStyle name="Notas 5 2 5 2" xfId="36085" xr:uid="{00000000-0005-0000-0000-0000BC8C0000}"/>
    <cellStyle name="Notas 5 2 6" xfId="36086" xr:uid="{00000000-0005-0000-0000-0000BD8C0000}"/>
    <cellStyle name="Notas 5 2 6 2" xfId="36087" xr:uid="{00000000-0005-0000-0000-0000BE8C0000}"/>
    <cellStyle name="Notas 5 2 7" xfId="36088" xr:uid="{00000000-0005-0000-0000-0000BF8C0000}"/>
    <cellStyle name="Notas 5 2 7 2" xfId="36089" xr:uid="{00000000-0005-0000-0000-0000C08C0000}"/>
    <cellStyle name="Notas 5 2 8" xfId="36090" xr:uid="{00000000-0005-0000-0000-0000C18C0000}"/>
    <cellStyle name="Notas 5 2 8 2" xfId="36091" xr:uid="{00000000-0005-0000-0000-0000C28C0000}"/>
    <cellStyle name="Notas 5 2 9" xfId="36092" xr:uid="{00000000-0005-0000-0000-0000C38C0000}"/>
    <cellStyle name="Notas 5 2 9 2" xfId="36093" xr:uid="{00000000-0005-0000-0000-0000C48C0000}"/>
    <cellStyle name="Notas 5 3" xfId="36094" xr:uid="{00000000-0005-0000-0000-0000C58C0000}"/>
    <cellStyle name="Notas 5 3 10" xfId="36095" xr:uid="{00000000-0005-0000-0000-0000C68C0000}"/>
    <cellStyle name="Notas 5 3 10 2" xfId="36096" xr:uid="{00000000-0005-0000-0000-0000C78C0000}"/>
    <cellStyle name="Notas 5 3 11" xfId="36097" xr:uid="{00000000-0005-0000-0000-0000C88C0000}"/>
    <cellStyle name="Notas 5 3 2" xfId="36098" xr:uid="{00000000-0005-0000-0000-0000C98C0000}"/>
    <cellStyle name="Notas 5 3 2 2" xfId="36099" xr:uid="{00000000-0005-0000-0000-0000CA8C0000}"/>
    <cellStyle name="Notas 5 3 3" xfId="36100" xr:uid="{00000000-0005-0000-0000-0000CB8C0000}"/>
    <cellStyle name="Notas 5 3 3 2" xfId="36101" xr:uid="{00000000-0005-0000-0000-0000CC8C0000}"/>
    <cellStyle name="Notas 5 3 4" xfId="36102" xr:uid="{00000000-0005-0000-0000-0000CD8C0000}"/>
    <cellStyle name="Notas 5 3 4 2" xfId="36103" xr:uid="{00000000-0005-0000-0000-0000CE8C0000}"/>
    <cellStyle name="Notas 5 3 5" xfId="36104" xr:uid="{00000000-0005-0000-0000-0000CF8C0000}"/>
    <cellStyle name="Notas 5 3 5 2" xfId="36105" xr:uid="{00000000-0005-0000-0000-0000D08C0000}"/>
    <cellStyle name="Notas 5 3 6" xfId="36106" xr:uid="{00000000-0005-0000-0000-0000D18C0000}"/>
    <cellStyle name="Notas 5 3 6 2" xfId="36107" xr:uid="{00000000-0005-0000-0000-0000D28C0000}"/>
    <cellStyle name="Notas 5 3 7" xfId="36108" xr:uid="{00000000-0005-0000-0000-0000D38C0000}"/>
    <cellStyle name="Notas 5 3 7 2" xfId="36109" xr:uid="{00000000-0005-0000-0000-0000D48C0000}"/>
    <cellStyle name="Notas 5 3 8" xfId="36110" xr:uid="{00000000-0005-0000-0000-0000D58C0000}"/>
    <cellStyle name="Notas 5 3 8 2" xfId="36111" xr:uid="{00000000-0005-0000-0000-0000D68C0000}"/>
    <cellStyle name="Notas 5 3 9" xfId="36112" xr:uid="{00000000-0005-0000-0000-0000D78C0000}"/>
    <cellStyle name="Notas 5 3 9 2" xfId="36113" xr:uid="{00000000-0005-0000-0000-0000D88C0000}"/>
    <cellStyle name="Notas 5 4" xfId="36114" xr:uid="{00000000-0005-0000-0000-0000D98C0000}"/>
    <cellStyle name="Notas 5 4 2" xfId="36115" xr:uid="{00000000-0005-0000-0000-0000DA8C0000}"/>
    <cellStyle name="Notas 5 5" xfId="36116" xr:uid="{00000000-0005-0000-0000-0000DB8C0000}"/>
    <cellStyle name="Notas 5 5 2" xfId="36117" xr:uid="{00000000-0005-0000-0000-0000DC8C0000}"/>
    <cellStyle name="Notas 5 6" xfId="36118" xr:uid="{00000000-0005-0000-0000-0000DD8C0000}"/>
    <cellStyle name="Notas 5 6 2" xfId="36119" xr:uid="{00000000-0005-0000-0000-0000DE8C0000}"/>
    <cellStyle name="Notas 5 7" xfId="36120" xr:uid="{00000000-0005-0000-0000-0000DF8C0000}"/>
    <cellStyle name="Notas 5 7 2" xfId="36121" xr:uid="{00000000-0005-0000-0000-0000E08C0000}"/>
    <cellStyle name="Notas 5 8" xfId="36122" xr:uid="{00000000-0005-0000-0000-0000E18C0000}"/>
    <cellStyle name="Notas 5 8 2" xfId="36123" xr:uid="{00000000-0005-0000-0000-0000E28C0000}"/>
    <cellStyle name="Notas 5 9" xfId="36124" xr:uid="{00000000-0005-0000-0000-0000E38C0000}"/>
    <cellStyle name="Notas 5 9 2" xfId="36125" xr:uid="{00000000-0005-0000-0000-0000E48C0000}"/>
    <cellStyle name="Notas 6" xfId="36126" xr:uid="{00000000-0005-0000-0000-0000E58C0000}"/>
    <cellStyle name="Notas 6 10" xfId="36127" xr:uid="{00000000-0005-0000-0000-0000E68C0000}"/>
    <cellStyle name="Notas 6 10 2" xfId="36128" xr:uid="{00000000-0005-0000-0000-0000E78C0000}"/>
    <cellStyle name="Notas 6 11" xfId="36129" xr:uid="{00000000-0005-0000-0000-0000E88C0000}"/>
    <cellStyle name="Notas 6 11 2" xfId="36130" xr:uid="{00000000-0005-0000-0000-0000E98C0000}"/>
    <cellStyle name="Notas 6 12" xfId="36131" xr:uid="{00000000-0005-0000-0000-0000EA8C0000}"/>
    <cellStyle name="Notas 6 12 2" xfId="36132" xr:uid="{00000000-0005-0000-0000-0000EB8C0000}"/>
    <cellStyle name="Notas 6 13" xfId="36133" xr:uid="{00000000-0005-0000-0000-0000EC8C0000}"/>
    <cellStyle name="Notas 6 2" xfId="36134" xr:uid="{00000000-0005-0000-0000-0000ED8C0000}"/>
    <cellStyle name="Notas 6 2 10" xfId="36135" xr:uid="{00000000-0005-0000-0000-0000EE8C0000}"/>
    <cellStyle name="Notas 6 2 10 2" xfId="36136" xr:uid="{00000000-0005-0000-0000-0000EF8C0000}"/>
    <cellStyle name="Notas 6 2 11" xfId="36137" xr:uid="{00000000-0005-0000-0000-0000F08C0000}"/>
    <cellStyle name="Notas 6 2 2" xfId="36138" xr:uid="{00000000-0005-0000-0000-0000F18C0000}"/>
    <cellStyle name="Notas 6 2 2 2" xfId="36139" xr:uid="{00000000-0005-0000-0000-0000F28C0000}"/>
    <cellStyle name="Notas 6 2 3" xfId="36140" xr:uid="{00000000-0005-0000-0000-0000F38C0000}"/>
    <cellStyle name="Notas 6 2 3 2" xfId="36141" xr:uid="{00000000-0005-0000-0000-0000F48C0000}"/>
    <cellStyle name="Notas 6 2 4" xfId="36142" xr:uid="{00000000-0005-0000-0000-0000F58C0000}"/>
    <cellStyle name="Notas 6 2 4 2" xfId="36143" xr:uid="{00000000-0005-0000-0000-0000F68C0000}"/>
    <cellStyle name="Notas 6 2 5" xfId="36144" xr:uid="{00000000-0005-0000-0000-0000F78C0000}"/>
    <cellStyle name="Notas 6 2 5 2" xfId="36145" xr:uid="{00000000-0005-0000-0000-0000F88C0000}"/>
    <cellStyle name="Notas 6 2 6" xfId="36146" xr:uid="{00000000-0005-0000-0000-0000F98C0000}"/>
    <cellStyle name="Notas 6 2 6 2" xfId="36147" xr:uid="{00000000-0005-0000-0000-0000FA8C0000}"/>
    <cellStyle name="Notas 6 2 7" xfId="36148" xr:uid="{00000000-0005-0000-0000-0000FB8C0000}"/>
    <cellStyle name="Notas 6 2 7 2" xfId="36149" xr:uid="{00000000-0005-0000-0000-0000FC8C0000}"/>
    <cellStyle name="Notas 6 2 8" xfId="36150" xr:uid="{00000000-0005-0000-0000-0000FD8C0000}"/>
    <cellStyle name="Notas 6 2 8 2" xfId="36151" xr:uid="{00000000-0005-0000-0000-0000FE8C0000}"/>
    <cellStyle name="Notas 6 2 9" xfId="36152" xr:uid="{00000000-0005-0000-0000-0000FF8C0000}"/>
    <cellStyle name="Notas 6 2 9 2" xfId="36153" xr:uid="{00000000-0005-0000-0000-0000008D0000}"/>
    <cellStyle name="Notas 6 3" xfId="36154" xr:uid="{00000000-0005-0000-0000-0000018D0000}"/>
    <cellStyle name="Notas 6 3 10" xfId="36155" xr:uid="{00000000-0005-0000-0000-0000028D0000}"/>
    <cellStyle name="Notas 6 3 10 2" xfId="36156" xr:uid="{00000000-0005-0000-0000-0000038D0000}"/>
    <cellStyle name="Notas 6 3 11" xfId="36157" xr:uid="{00000000-0005-0000-0000-0000048D0000}"/>
    <cellStyle name="Notas 6 3 2" xfId="36158" xr:uid="{00000000-0005-0000-0000-0000058D0000}"/>
    <cellStyle name="Notas 6 3 2 2" xfId="36159" xr:uid="{00000000-0005-0000-0000-0000068D0000}"/>
    <cellStyle name="Notas 6 3 3" xfId="36160" xr:uid="{00000000-0005-0000-0000-0000078D0000}"/>
    <cellStyle name="Notas 6 3 3 2" xfId="36161" xr:uid="{00000000-0005-0000-0000-0000088D0000}"/>
    <cellStyle name="Notas 6 3 4" xfId="36162" xr:uid="{00000000-0005-0000-0000-0000098D0000}"/>
    <cellStyle name="Notas 6 3 4 2" xfId="36163" xr:uid="{00000000-0005-0000-0000-00000A8D0000}"/>
    <cellStyle name="Notas 6 3 5" xfId="36164" xr:uid="{00000000-0005-0000-0000-00000B8D0000}"/>
    <cellStyle name="Notas 6 3 5 2" xfId="36165" xr:uid="{00000000-0005-0000-0000-00000C8D0000}"/>
    <cellStyle name="Notas 6 3 6" xfId="36166" xr:uid="{00000000-0005-0000-0000-00000D8D0000}"/>
    <cellStyle name="Notas 6 3 6 2" xfId="36167" xr:uid="{00000000-0005-0000-0000-00000E8D0000}"/>
    <cellStyle name="Notas 6 3 7" xfId="36168" xr:uid="{00000000-0005-0000-0000-00000F8D0000}"/>
    <cellStyle name="Notas 6 3 7 2" xfId="36169" xr:uid="{00000000-0005-0000-0000-0000108D0000}"/>
    <cellStyle name="Notas 6 3 8" xfId="36170" xr:uid="{00000000-0005-0000-0000-0000118D0000}"/>
    <cellStyle name="Notas 6 3 8 2" xfId="36171" xr:uid="{00000000-0005-0000-0000-0000128D0000}"/>
    <cellStyle name="Notas 6 3 9" xfId="36172" xr:uid="{00000000-0005-0000-0000-0000138D0000}"/>
    <cellStyle name="Notas 6 3 9 2" xfId="36173" xr:uid="{00000000-0005-0000-0000-0000148D0000}"/>
    <cellStyle name="Notas 6 4" xfId="36174" xr:uid="{00000000-0005-0000-0000-0000158D0000}"/>
    <cellStyle name="Notas 6 4 2" xfId="36175" xr:uid="{00000000-0005-0000-0000-0000168D0000}"/>
    <cellStyle name="Notas 6 5" xfId="36176" xr:uid="{00000000-0005-0000-0000-0000178D0000}"/>
    <cellStyle name="Notas 6 5 2" xfId="36177" xr:uid="{00000000-0005-0000-0000-0000188D0000}"/>
    <cellStyle name="Notas 6 6" xfId="36178" xr:uid="{00000000-0005-0000-0000-0000198D0000}"/>
    <cellStyle name="Notas 6 6 2" xfId="36179" xr:uid="{00000000-0005-0000-0000-00001A8D0000}"/>
    <cellStyle name="Notas 6 7" xfId="36180" xr:uid="{00000000-0005-0000-0000-00001B8D0000}"/>
    <cellStyle name="Notas 6 7 2" xfId="36181" xr:uid="{00000000-0005-0000-0000-00001C8D0000}"/>
    <cellStyle name="Notas 6 8" xfId="36182" xr:uid="{00000000-0005-0000-0000-00001D8D0000}"/>
    <cellStyle name="Notas 6 8 2" xfId="36183" xr:uid="{00000000-0005-0000-0000-00001E8D0000}"/>
    <cellStyle name="Notas 6 9" xfId="36184" xr:uid="{00000000-0005-0000-0000-00001F8D0000}"/>
    <cellStyle name="Notas 6 9 2" xfId="36185" xr:uid="{00000000-0005-0000-0000-0000208D0000}"/>
    <cellStyle name="Notas 7" xfId="36186" xr:uid="{00000000-0005-0000-0000-0000218D0000}"/>
    <cellStyle name="Notas 7 10" xfId="36187" xr:uid="{00000000-0005-0000-0000-0000228D0000}"/>
    <cellStyle name="Notas 7 10 2" xfId="36188" xr:uid="{00000000-0005-0000-0000-0000238D0000}"/>
    <cellStyle name="Notas 7 11" xfId="36189" xr:uid="{00000000-0005-0000-0000-0000248D0000}"/>
    <cellStyle name="Notas 7 11 2" xfId="36190" xr:uid="{00000000-0005-0000-0000-0000258D0000}"/>
    <cellStyle name="Notas 7 12" xfId="36191" xr:uid="{00000000-0005-0000-0000-0000268D0000}"/>
    <cellStyle name="Notas 7 12 2" xfId="36192" xr:uid="{00000000-0005-0000-0000-0000278D0000}"/>
    <cellStyle name="Notas 7 13" xfId="36193" xr:uid="{00000000-0005-0000-0000-0000288D0000}"/>
    <cellStyle name="Notas 7 2" xfId="36194" xr:uid="{00000000-0005-0000-0000-0000298D0000}"/>
    <cellStyle name="Notas 7 2 10" xfId="36195" xr:uid="{00000000-0005-0000-0000-00002A8D0000}"/>
    <cellStyle name="Notas 7 2 10 2" xfId="36196" xr:uid="{00000000-0005-0000-0000-00002B8D0000}"/>
    <cellStyle name="Notas 7 2 11" xfId="36197" xr:uid="{00000000-0005-0000-0000-00002C8D0000}"/>
    <cellStyle name="Notas 7 2 2" xfId="36198" xr:uid="{00000000-0005-0000-0000-00002D8D0000}"/>
    <cellStyle name="Notas 7 2 2 2" xfId="36199" xr:uid="{00000000-0005-0000-0000-00002E8D0000}"/>
    <cellStyle name="Notas 7 2 3" xfId="36200" xr:uid="{00000000-0005-0000-0000-00002F8D0000}"/>
    <cellStyle name="Notas 7 2 3 2" xfId="36201" xr:uid="{00000000-0005-0000-0000-0000308D0000}"/>
    <cellStyle name="Notas 7 2 4" xfId="36202" xr:uid="{00000000-0005-0000-0000-0000318D0000}"/>
    <cellStyle name="Notas 7 2 4 2" xfId="36203" xr:uid="{00000000-0005-0000-0000-0000328D0000}"/>
    <cellStyle name="Notas 7 2 5" xfId="36204" xr:uid="{00000000-0005-0000-0000-0000338D0000}"/>
    <cellStyle name="Notas 7 2 5 2" xfId="36205" xr:uid="{00000000-0005-0000-0000-0000348D0000}"/>
    <cellStyle name="Notas 7 2 6" xfId="36206" xr:uid="{00000000-0005-0000-0000-0000358D0000}"/>
    <cellStyle name="Notas 7 2 6 2" xfId="36207" xr:uid="{00000000-0005-0000-0000-0000368D0000}"/>
    <cellStyle name="Notas 7 2 7" xfId="36208" xr:uid="{00000000-0005-0000-0000-0000378D0000}"/>
    <cellStyle name="Notas 7 2 7 2" xfId="36209" xr:uid="{00000000-0005-0000-0000-0000388D0000}"/>
    <cellStyle name="Notas 7 2 8" xfId="36210" xr:uid="{00000000-0005-0000-0000-0000398D0000}"/>
    <cellStyle name="Notas 7 2 8 2" xfId="36211" xr:uid="{00000000-0005-0000-0000-00003A8D0000}"/>
    <cellStyle name="Notas 7 2 9" xfId="36212" xr:uid="{00000000-0005-0000-0000-00003B8D0000}"/>
    <cellStyle name="Notas 7 2 9 2" xfId="36213" xr:uid="{00000000-0005-0000-0000-00003C8D0000}"/>
    <cellStyle name="Notas 7 3" xfId="36214" xr:uid="{00000000-0005-0000-0000-00003D8D0000}"/>
    <cellStyle name="Notas 7 3 10" xfId="36215" xr:uid="{00000000-0005-0000-0000-00003E8D0000}"/>
    <cellStyle name="Notas 7 3 10 2" xfId="36216" xr:uid="{00000000-0005-0000-0000-00003F8D0000}"/>
    <cellStyle name="Notas 7 3 11" xfId="36217" xr:uid="{00000000-0005-0000-0000-0000408D0000}"/>
    <cellStyle name="Notas 7 3 2" xfId="36218" xr:uid="{00000000-0005-0000-0000-0000418D0000}"/>
    <cellStyle name="Notas 7 3 2 2" xfId="36219" xr:uid="{00000000-0005-0000-0000-0000428D0000}"/>
    <cellStyle name="Notas 7 3 3" xfId="36220" xr:uid="{00000000-0005-0000-0000-0000438D0000}"/>
    <cellStyle name="Notas 7 3 3 2" xfId="36221" xr:uid="{00000000-0005-0000-0000-0000448D0000}"/>
    <cellStyle name="Notas 7 3 4" xfId="36222" xr:uid="{00000000-0005-0000-0000-0000458D0000}"/>
    <cellStyle name="Notas 7 3 4 2" xfId="36223" xr:uid="{00000000-0005-0000-0000-0000468D0000}"/>
    <cellStyle name="Notas 7 3 5" xfId="36224" xr:uid="{00000000-0005-0000-0000-0000478D0000}"/>
    <cellStyle name="Notas 7 3 5 2" xfId="36225" xr:uid="{00000000-0005-0000-0000-0000488D0000}"/>
    <cellStyle name="Notas 7 3 6" xfId="36226" xr:uid="{00000000-0005-0000-0000-0000498D0000}"/>
    <cellStyle name="Notas 7 3 6 2" xfId="36227" xr:uid="{00000000-0005-0000-0000-00004A8D0000}"/>
    <cellStyle name="Notas 7 3 7" xfId="36228" xr:uid="{00000000-0005-0000-0000-00004B8D0000}"/>
    <cellStyle name="Notas 7 3 7 2" xfId="36229" xr:uid="{00000000-0005-0000-0000-00004C8D0000}"/>
    <cellStyle name="Notas 7 3 8" xfId="36230" xr:uid="{00000000-0005-0000-0000-00004D8D0000}"/>
    <cellStyle name="Notas 7 3 8 2" xfId="36231" xr:uid="{00000000-0005-0000-0000-00004E8D0000}"/>
    <cellStyle name="Notas 7 3 9" xfId="36232" xr:uid="{00000000-0005-0000-0000-00004F8D0000}"/>
    <cellStyle name="Notas 7 3 9 2" xfId="36233" xr:uid="{00000000-0005-0000-0000-0000508D0000}"/>
    <cellStyle name="Notas 7 4" xfId="36234" xr:uid="{00000000-0005-0000-0000-0000518D0000}"/>
    <cellStyle name="Notas 7 4 2" xfId="36235" xr:uid="{00000000-0005-0000-0000-0000528D0000}"/>
    <cellStyle name="Notas 7 5" xfId="36236" xr:uid="{00000000-0005-0000-0000-0000538D0000}"/>
    <cellStyle name="Notas 7 5 2" xfId="36237" xr:uid="{00000000-0005-0000-0000-0000548D0000}"/>
    <cellStyle name="Notas 7 6" xfId="36238" xr:uid="{00000000-0005-0000-0000-0000558D0000}"/>
    <cellStyle name="Notas 7 6 2" xfId="36239" xr:uid="{00000000-0005-0000-0000-0000568D0000}"/>
    <cellStyle name="Notas 7 7" xfId="36240" xr:uid="{00000000-0005-0000-0000-0000578D0000}"/>
    <cellStyle name="Notas 7 7 2" xfId="36241" xr:uid="{00000000-0005-0000-0000-0000588D0000}"/>
    <cellStyle name="Notas 7 8" xfId="36242" xr:uid="{00000000-0005-0000-0000-0000598D0000}"/>
    <cellStyle name="Notas 7 8 2" xfId="36243" xr:uid="{00000000-0005-0000-0000-00005A8D0000}"/>
    <cellStyle name="Notas 7 9" xfId="36244" xr:uid="{00000000-0005-0000-0000-00005B8D0000}"/>
    <cellStyle name="Notas 7 9 2" xfId="36245" xr:uid="{00000000-0005-0000-0000-00005C8D0000}"/>
    <cellStyle name="Notas 8" xfId="36246" xr:uid="{00000000-0005-0000-0000-00005D8D0000}"/>
    <cellStyle name="Notas 9" xfId="1120" xr:uid="{00000000-0005-0000-0000-00005E8D0000}"/>
    <cellStyle name="Porcentaje" xfId="1" builtinId="5"/>
    <cellStyle name="Porcentaje 2" xfId="42107" xr:uid="{00000000-0005-0000-0000-0000608D0000}"/>
    <cellStyle name="Porcentaje 3" xfId="42108" xr:uid="{00000000-0005-0000-0000-0000618D0000}"/>
    <cellStyle name="Porcentual 10" xfId="36247" xr:uid="{00000000-0005-0000-0000-0000628D0000}"/>
    <cellStyle name="Porcentual 10 10" xfId="36248" xr:uid="{00000000-0005-0000-0000-0000638D0000}"/>
    <cellStyle name="Porcentual 10 11" xfId="36249" xr:uid="{00000000-0005-0000-0000-0000648D0000}"/>
    <cellStyle name="Porcentual 10 12" xfId="36250" xr:uid="{00000000-0005-0000-0000-0000658D0000}"/>
    <cellStyle name="Porcentual 10 2" xfId="36251" xr:uid="{00000000-0005-0000-0000-0000668D0000}"/>
    <cellStyle name="Porcentual 10 3" xfId="36252" xr:uid="{00000000-0005-0000-0000-0000678D0000}"/>
    <cellStyle name="Porcentual 10 4" xfId="36253" xr:uid="{00000000-0005-0000-0000-0000688D0000}"/>
    <cellStyle name="Porcentual 10 5" xfId="36254" xr:uid="{00000000-0005-0000-0000-0000698D0000}"/>
    <cellStyle name="Porcentual 10 6" xfId="36255" xr:uid="{00000000-0005-0000-0000-00006A8D0000}"/>
    <cellStyle name="Porcentual 10 7" xfId="36256" xr:uid="{00000000-0005-0000-0000-00006B8D0000}"/>
    <cellStyle name="Porcentual 10 8" xfId="36257" xr:uid="{00000000-0005-0000-0000-00006C8D0000}"/>
    <cellStyle name="Porcentual 10 9" xfId="36258" xr:uid="{00000000-0005-0000-0000-00006D8D0000}"/>
    <cellStyle name="Porcentual 11" xfId="36259" xr:uid="{00000000-0005-0000-0000-00006E8D0000}"/>
    <cellStyle name="Porcentual 11 10" xfId="36260" xr:uid="{00000000-0005-0000-0000-00006F8D0000}"/>
    <cellStyle name="Porcentual 11 11" xfId="36261" xr:uid="{00000000-0005-0000-0000-0000708D0000}"/>
    <cellStyle name="Porcentual 11 12" xfId="36262" xr:uid="{00000000-0005-0000-0000-0000718D0000}"/>
    <cellStyle name="Porcentual 11 2" xfId="36263" xr:uid="{00000000-0005-0000-0000-0000728D0000}"/>
    <cellStyle name="Porcentual 11 3" xfId="36264" xr:uid="{00000000-0005-0000-0000-0000738D0000}"/>
    <cellStyle name="Porcentual 11 4" xfId="36265" xr:uid="{00000000-0005-0000-0000-0000748D0000}"/>
    <cellStyle name="Porcentual 11 5" xfId="36266" xr:uid="{00000000-0005-0000-0000-0000758D0000}"/>
    <cellStyle name="Porcentual 11 6" xfId="36267" xr:uid="{00000000-0005-0000-0000-0000768D0000}"/>
    <cellStyle name="Porcentual 11 7" xfId="36268" xr:uid="{00000000-0005-0000-0000-0000778D0000}"/>
    <cellStyle name="Porcentual 11 8" xfId="36269" xr:uid="{00000000-0005-0000-0000-0000788D0000}"/>
    <cellStyle name="Porcentual 11 9" xfId="36270" xr:uid="{00000000-0005-0000-0000-0000798D0000}"/>
    <cellStyle name="Porcentual 12" xfId="36271" xr:uid="{00000000-0005-0000-0000-00007A8D0000}"/>
    <cellStyle name="Porcentual 13" xfId="36272" xr:uid="{00000000-0005-0000-0000-00007B8D0000}"/>
    <cellStyle name="Porcentual 14" xfId="930" xr:uid="{00000000-0005-0000-0000-00007C8D0000}"/>
    <cellStyle name="Porcentual 2" xfId="931" xr:uid="{00000000-0005-0000-0000-00007D8D0000}"/>
    <cellStyle name="Porcentual 2 2" xfId="932" xr:uid="{00000000-0005-0000-0000-00007E8D0000}"/>
    <cellStyle name="Porcentual 2 2 10" xfId="36273" xr:uid="{00000000-0005-0000-0000-00007F8D0000}"/>
    <cellStyle name="Porcentual 2 2 11" xfId="36274" xr:uid="{00000000-0005-0000-0000-0000808D0000}"/>
    <cellStyle name="Porcentual 2 2 12" xfId="36275" xr:uid="{00000000-0005-0000-0000-0000818D0000}"/>
    <cellStyle name="Porcentual 2 2 13" xfId="36276" xr:uid="{00000000-0005-0000-0000-0000828D0000}"/>
    <cellStyle name="Porcentual 2 2 14" xfId="36277" xr:uid="{00000000-0005-0000-0000-0000838D0000}"/>
    <cellStyle name="Porcentual 2 2 15" xfId="36278" xr:uid="{00000000-0005-0000-0000-0000848D0000}"/>
    <cellStyle name="Porcentual 2 2 16" xfId="36279" xr:uid="{00000000-0005-0000-0000-0000858D0000}"/>
    <cellStyle name="Porcentual 2 2 2" xfId="36280" xr:uid="{00000000-0005-0000-0000-0000868D0000}"/>
    <cellStyle name="Porcentual 2 2 3" xfId="36281" xr:uid="{00000000-0005-0000-0000-0000878D0000}"/>
    <cellStyle name="Porcentual 2 2 4" xfId="36282" xr:uid="{00000000-0005-0000-0000-0000888D0000}"/>
    <cellStyle name="Porcentual 2 2 5" xfId="36283" xr:uid="{00000000-0005-0000-0000-0000898D0000}"/>
    <cellStyle name="Porcentual 2 2 6" xfId="36284" xr:uid="{00000000-0005-0000-0000-00008A8D0000}"/>
    <cellStyle name="Porcentual 2 2 7" xfId="36285" xr:uid="{00000000-0005-0000-0000-00008B8D0000}"/>
    <cellStyle name="Porcentual 2 2 8" xfId="36286" xr:uid="{00000000-0005-0000-0000-00008C8D0000}"/>
    <cellStyle name="Porcentual 2 2 9" xfId="36287" xr:uid="{00000000-0005-0000-0000-00008D8D0000}"/>
    <cellStyle name="Porcentual 2 3" xfId="1125" xr:uid="{00000000-0005-0000-0000-00008E8D0000}"/>
    <cellStyle name="Porcentual 2 3 10" xfId="36288" xr:uid="{00000000-0005-0000-0000-00008F8D0000}"/>
    <cellStyle name="Porcentual 2 3 11" xfId="36289" xr:uid="{00000000-0005-0000-0000-0000908D0000}"/>
    <cellStyle name="Porcentual 2 3 12" xfId="36290" xr:uid="{00000000-0005-0000-0000-0000918D0000}"/>
    <cellStyle name="Porcentual 2 3 13" xfId="36291" xr:uid="{00000000-0005-0000-0000-0000928D0000}"/>
    <cellStyle name="Porcentual 2 3 14" xfId="36292" xr:uid="{00000000-0005-0000-0000-0000938D0000}"/>
    <cellStyle name="Porcentual 2 3 2" xfId="36293" xr:uid="{00000000-0005-0000-0000-0000948D0000}"/>
    <cellStyle name="Porcentual 2 3 3" xfId="36294" xr:uid="{00000000-0005-0000-0000-0000958D0000}"/>
    <cellStyle name="Porcentual 2 3 4" xfId="36295" xr:uid="{00000000-0005-0000-0000-0000968D0000}"/>
    <cellStyle name="Porcentual 2 3 5" xfId="36296" xr:uid="{00000000-0005-0000-0000-0000978D0000}"/>
    <cellStyle name="Porcentual 2 3 6" xfId="36297" xr:uid="{00000000-0005-0000-0000-0000988D0000}"/>
    <cellStyle name="Porcentual 2 3 7" xfId="36298" xr:uid="{00000000-0005-0000-0000-0000998D0000}"/>
    <cellStyle name="Porcentual 2 3 8" xfId="36299" xr:uid="{00000000-0005-0000-0000-00009A8D0000}"/>
    <cellStyle name="Porcentual 2 3 9" xfId="36300" xr:uid="{00000000-0005-0000-0000-00009B8D0000}"/>
    <cellStyle name="Porcentual 2 4" xfId="36301" xr:uid="{00000000-0005-0000-0000-00009C8D0000}"/>
    <cellStyle name="Porcentual 2 5" xfId="36302" xr:uid="{00000000-0005-0000-0000-00009D8D0000}"/>
    <cellStyle name="Porcentual 2 6" xfId="36303" xr:uid="{00000000-0005-0000-0000-00009E8D0000}"/>
    <cellStyle name="Porcentual 2 7" xfId="36304" xr:uid="{00000000-0005-0000-0000-00009F8D0000}"/>
    <cellStyle name="Porcentual 3" xfId="934" xr:uid="{00000000-0005-0000-0000-0000A08D0000}"/>
    <cellStyle name="Porcentual 3 10" xfId="36305" xr:uid="{00000000-0005-0000-0000-0000A18D0000}"/>
    <cellStyle name="Porcentual 3 11" xfId="36306" xr:uid="{00000000-0005-0000-0000-0000A28D0000}"/>
    <cellStyle name="Porcentual 3 12" xfId="36307" xr:uid="{00000000-0005-0000-0000-0000A38D0000}"/>
    <cellStyle name="Porcentual 3 13" xfId="36308" xr:uid="{00000000-0005-0000-0000-0000A48D0000}"/>
    <cellStyle name="Porcentual 3 14" xfId="36309" xr:uid="{00000000-0005-0000-0000-0000A58D0000}"/>
    <cellStyle name="Porcentual 3 15" xfId="36310" xr:uid="{00000000-0005-0000-0000-0000A68D0000}"/>
    <cellStyle name="Porcentual 3 16" xfId="36311" xr:uid="{00000000-0005-0000-0000-0000A78D0000}"/>
    <cellStyle name="Porcentual 3 17" xfId="1126" xr:uid="{00000000-0005-0000-0000-0000A88D0000}"/>
    <cellStyle name="Porcentual 3 2" xfId="933" xr:uid="{00000000-0005-0000-0000-0000A98D0000}"/>
    <cellStyle name="Porcentual 3 2 2" xfId="36312" xr:uid="{00000000-0005-0000-0000-0000AA8D0000}"/>
    <cellStyle name="Porcentual 3 3" xfId="36313" xr:uid="{00000000-0005-0000-0000-0000AB8D0000}"/>
    <cellStyle name="Porcentual 3 4" xfId="36314" xr:uid="{00000000-0005-0000-0000-0000AC8D0000}"/>
    <cellStyle name="Porcentual 3 5" xfId="36315" xr:uid="{00000000-0005-0000-0000-0000AD8D0000}"/>
    <cellStyle name="Porcentual 3 6" xfId="36316" xr:uid="{00000000-0005-0000-0000-0000AE8D0000}"/>
    <cellStyle name="Porcentual 3 7" xfId="36317" xr:uid="{00000000-0005-0000-0000-0000AF8D0000}"/>
    <cellStyle name="Porcentual 3 8" xfId="36318" xr:uid="{00000000-0005-0000-0000-0000B08D0000}"/>
    <cellStyle name="Porcentual 3 9" xfId="36319" xr:uid="{00000000-0005-0000-0000-0000B18D0000}"/>
    <cellStyle name="Porcentual 4" xfId="938" xr:uid="{00000000-0005-0000-0000-0000B28D0000}"/>
    <cellStyle name="Porcentual 4 10" xfId="36320" xr:uid="{00000000-0005-0000-0000-0000B38D0000}"/>
    <cellStyle name="Porcentual 4 11" xfId="36321" xr:uid="{00000000-0005-0000-0000-0000B48D0000}"/>
    <cellStyle name="Porcentual 4 12" xfId="36322" xr:uid="{00000000-0005-0000-0000-0000B58D0000}"/>
    <cellStyle name="Porcentual 4 13" xfId="36323" xr:uid="{00000000-0005-0000-0000-0000B68D0000}"/>
    <cellStyle name="Porcentual 4 14" xfId="36324" xr:uid="{00000000-0005-0000-0000-0000B78D0000}"/>
    <cellStyle name="Porcentual 4 15" xfId="36325" xr:uid="{00000000-0005-0000-0000-0000B88D0000}"/>
    <cellStyle name="Porcentual 4 16" xfId="36326" xr:uid="{00000000-0005-0000-0000-0000B98D0000}"/>
    <cellStyle name="Porcentual 4 17" xfId="1127" xr:uid="{00000000-0005-0000-0000-0000BA8D0000}"/>
    <cellStyle name="Porcentual 4 2" xfId="36327" xr:uid="{00000000-0005-0000-0000-0000BB8D0000}"/>
    <cellStyle name="Porcentual 4 3" xfId="36328" xr:uid="{00000000-0005-0000-0000-0000BC8D0000}"/>
    <cellStyle name="Porcentual 4 4" xfId="36329" xr:uid="{00000000-0005-0000-0000-0000BD8D0000}"/>
    <cellStyle name="Porcentual 4 5" xfId="36330" xr:uid="{00000000-0005-0000-0000-0000BE8D0000}"/>
    <cellStyle name="Porcentual 4 6" xfId="36331" xr:uid="{00000000-0005-0000-0000-0000BF8D0000}"/>
    <cellStyle name="Porcentual 4 7" xfId="36332" xr:uid="{00000000-0005-0000-0000-0000C08D0000}"/>
    <cellStyle name="Porcentual 4 8" xfId="36333" xr:uid="{00000000-0005-0000-0000-0000C18D0000}"/>
    <cellStyle name="Porcentual 4 9" xfId="36334" xr:uid="{00000000-0005-0000-0000-0000C28D0000}"/>
    <cellStyle name="Porcentual 5" xfId="939" xr:uid="{00000000-0005-0000-0000-0000C38D0000}"/>
    <cellStyle name="Porcentual 5 10" xfId="36335" xr:uid="{00000000-0005-0000-0000-0000C48D0000}"/>
    <cellStyle name="Porcentual 5 11" xfId="36336" xr:uid="{00000000-0005-0000-0000-0000C58D0000}"/>
    <cellStyle name="Porcentual 5 12" xfId="36337" xr:uid="{00000000-0005-0000-0000-0000C68D0000}"/>
    <cellStyle name="Porcentual 5 13" xfId="36338" xr:uid="{00000000-0005-0000-0000-0000C78D0000}"/>
    <cellStyle name="Porcentual 5 14" xfId="36339" xr:uid="{00000000-0005-0000-0000-0000C88D0000}"/>
    <cellStyle name="Porcentual 5 15" xfId="36340" xr:uid="{00000000-0005-0000-0000-0000C98D0000}"/>
    <cellStyle name="Porcentual 5 16" xfId="36341" xr:uid="{00000000-0005-0000-0000-0000CA8D0000}"/>
    <cellStyle name="Porcentual 5 17" xfId="1128" xr:uid="{00000000-0005-0000-0000-0000CB8D0000}"/>
    <cellStyle name="Porcentual 5 2" xfId="36342" xr:uid="{00000000-0005-0000-0000-0000CC8D0000}"/>
    <cellStyle name="Porcentual 5 3" xfId="36343" xr:uid="{00000000-0005-0000-0000-0000CD8D0000}"/>
    <cellStyle name="Porcentual 5 4" xfId="36344" xr:uid="{00000000-0005-0000-0000-0000CE8D0000}"/>
    <cellStyle name="Porcentual 5 5" xfId="36345" xr:uid="{00000000-0005-0000-0000-0000CF8D0000}"/>
    <cellStyle name="Porcentual 5 6" xfId="36346" xr:uid="{00000000-0005-0000-0000-0000D08D0000}"/>
    <cellStyle name="Porcentual 5 7" xfId="36347" xr:uid="{00000000-0005-0000-0000-0000D18D0000}"/>
    <cellStyle name="Porcentual 5 8" xfId="36348" xr:uid="{00000000-0005-0000-0000-0000D28D0000}"/>
    <cellStyle name="Porcentual 5 9" xfId="36349" xr:uid="{00000000-0005-0000-0000-0000D38D0000}"/>
    <cellStyle name="Porcentual 6" xfId="941" xr:uid="{00000000-0005-0000-0000-0000D48D0000}"/>
    <cellStyle name="Porcentual 6 10" xfId="36350" xr:uid="{00000000-0005-0000-0000-0000D58D0000}"/>
    <cellStyle name="Porcentual 6 11" xfId="36351" xr:uid="{00000000-0005-0000-0000-0000D68D0000}"/>
    <cellStyle name="Porcentual 6 12" xfId="36352" xr:uid="{00000000-0005-0000-0000-0000D78D0000}"/>
    <cellStyle name="Porcentual 6 13" xfId="36353" xr:uid="{00000000-0005-0000-0000-0000D88D0000}"/>
    <cellStyle name="Porcentual 6 14" xfId="36354" xr:uid="{00000000-0005-0000-0000-0000D98D0000}"/>
    <cellStyle name="Porcentual 6 15" xfId="36355" xr:uid="{00000000-0005-0000-0000-0000DA8D0000}"/>
    <cellStyle name="Porcentual 6 16" xfId="36356" xr:uid="{00000000-0005-0000-0000-0000DB8D0000}"/>
    <cellStyle name="Porcentual 6 17" xfId="1129" xr:uid="{00000000-0005-0000-0000-0000DC8D0000}"/>
    <cellStyle name="Porcentual 6 2" xfId="36357" xr:uid="{00000000-0005-0000-0000-0000DD8D0000}"/>
    <cellStyle name="Porcentual 6 3" xfId="36358" xr:uid="{00000000-0005-0000-0000-0000DE8D0000}"/>
    <cellStyle name="Porcentual 6 4" xfId="36359" xr:uid="{00000000-0005-0000-0000-0000DF8D0000}"/>
    <cellStyle name="Porcentual 6 5" xfId="36360" xr:uid="{00000000-0005-0000-0000-0000E08D0000}"/>
    <cellStyle name="Porcentual 6 6" xfId="36361" xr:uid="{00000000-0005-0000-0000-0000E18D0000}"/>
    <cellStyle name="Porcentual 6 7" xfId="36362" xr:uid="{00000000-0005-0000-0000-0000E28D0000}"/>
    <cellStyle name="Porcentual 6 8" xfId="36363" xr:uid="{00000000-0005-0000-0000-0000E38D0000}"/>
    <cellStyle name="Porcentual 6 9" xfId="36364" xr:uid="{00000000-0005-0000-0000-0000E48D0000}"/>
    <cellStyle name="Porcentual 7" xfId="1130" xr:uid="{00000000-0005-0000-0000-0000E58D0000}"/>
    <cellStyle name="Porcentual 7 2" xfId="1131" xr:uid="{00000000-0005-0000-0000-0000E68D0000}"/>
    <cellStyle name="Porcentual 7 2 10" xfId="36365" xr:uid="{00000000-0005-0000-0000-0000E78D0000}"/>
    <cellStyle name="Porcentual 7 2 11" xfId="36366" xr:uid="{00000000-0005-0000-0000-0000E88D0000}"/>
    <cellStyle name="Porcentual 7 2 12" xfId="36367" xr:uid="{00000000-0005-0000-0000-0000E98D0000}"/>
    <cellStyle name="Porcentual 7 2 13" xfId="36368" xr:uid="{00000000-0005-0000-0000-0000EA8D0000}"/>
    <cellStyle name="Porcentual 7 2 14" xfId="36369" xr:uid="{00000000-0005-0000-0000-0000EB8D0000}"/>
    <cellStyle name="Porcentual 7 2 15" xfId="36370" xr:uid="{00000000-0005-0000-0000-0000EC8D0000}"/>
    <cellStyle name="Porcentual 7 2 2" xfId="36371" xr:uid="{00000000-0005-0000-0000-0000ED8D0000}"/>
    <cellStyle name="Porcentual 7 2 3" xfId="36372" xr:uid="{00000000-0005-0000-0000-0000EE8D0000}"/>
    <cellStyle name="Porcentual 7 2 4" xfId="36373" xr:uid="{00000000-0005-0000-0000-0000EF8D0000}"/>
    <cellStyle name="Porcentual 7 2 5" xfId="36374" xr:uid="{00000000-0005-0000-0000-0000F08D0000}"/>
    <cellStyle name="Porcentual 7 2 6" xfId="36375" xr:uid="{00000000-0005-0000-0000-0000F18D0000}"/>
    <cellStyle name="Porcentual 7 2 7" xfId="36376" xr:uid="{00000000-0005-0000-0000-0000F28D0000}"/>
    <cellStyle name="Porcentual 7 2 8" xfId="36377" xr:uid="{00000000-0005-0000-0000-0000F38D0000}"/>
    <cellStyle name="Porcentual 7 2 9" xfId="36378" xr:uid="{00000000-0005-0000-0000-0000F48D0000}"/>
    <cellStyle name="Porcentual 7 3" xfId="1132" xr:uid="{00000000-0005-0000-0000-0000F58D0000}"/>
    <cellStyle name="Porcentual 7 3 10" xfId="36379" xr:uid="{00000000-0005-0000-0000-0000F68D0000}"/>
    <cellStyle name="Porcentual 7 3 11" xfId="36380" xr:uid="{00000000-0005-0000-0000-0000F78D0000}"/>
    <cellStyle name="Porcentual 7 3 12" xfId="36381" xr:uid="{00000000-0005-0000-0000-0000F88D0000}"/>
    <cellStyle name="Porcentual 7 3 13" xfId="36382" xr:uid="{00000000-0005-0000-0000-0000F98D0000}"/>
    <cellStyle name="Porcentual 7 3 14" xfId="36383" xr:uid="{00000000-0005-0000-0000-0000FA8D0000}"/>
    <cellStyle name="Porcentual 7 3 2" xfId="36384" xr:uid="{00000000-0005-0000-0000-0000FB8D0000}"/>
    <cellStyle name="Porcentual 7 3 3" xfId="36385" xr:uid="{00000000-0005-0000-0000-0000FC8D0000}"/>
    <cellStyle name="Porcentual 7 3 4" xfId="36386" xr:uid="{00000000-0005-0000-0000-0000FD8D0000}"/>
    <cellStyle name="Porcentual 7 3 5" xfId="36387" xr:uid="{00000000-0005-0000-0000-0000FE8D0000}"/>
    <cellStyle name="Porcentual 7 3 6" xfId="36388" xr:uid="{00000000-0005-0000-0000-0000FF8D0000}"/>
    <cellStyle name="Porcentual 7 3 7" xfId="36389" xr:uid="{00000000-0005-0000-0000-0000008E0000}"/>
    <cellStyle name="Porcentual 7 3 8" xfId="36390" xr:uid="{00000000-0005-0000-0000-0000018E0000}"/>
    <cellStyle name="Porcentual 7 3 9" xfId="36391" xr:uid="{00000000-0005-0000-0000-0000028E0000}"/>
    <cellStyle name="Porcentual 8" xfId="36392" xr:uid="{00000000-0005-0000-0000-0000038E0000}"/>
    <cellStyle name="Porcentual 9" xfId="36393" xr:uid="{00000000-0005-0000-0000-0000048E0000}"/>
    <cellStyle name="Porcentual 9 10" xfId="36394" xr:uid="{00000000-0005-0000-0000-0000058E0000}"/>
    <cellStyle name="Porcentual 9 10 2" xfId="36395" xr:uid="{00000000-0005-0000-0000-0000068E0000}"/>
    <cellStyle name="Porcentual 9 11" xfId="36396" xr:uid="{00000000-0005-0000-0000-0000078E0000}"/>
    <cellStyle name="Porcentual 9 11 2" xfId="36397" xr:uid="{00000000-0005-0000-0000-0000088E0000}"/>
    <cellStyle name="Porcentual 9 12" xfId="36398" xr:uid="{00000000-0005-0000-0000-0000098E0000}"/>
    <cellStyle name="Porcentual 9 12 2" xfId="36399" xr:uid="{00000000-0005-0000-0000-00000A8E0000}"/>
    <cellStyle name="Porcentual 9 13" xfId="36400" xr:uid="{00000000-0005-0000-0000-00000B8E0000}"/>
    <cellStyle name="Porcentual 9 2" xfId="36401" xr:uid="{00000000-0005-0000-0000-00000C8E0000}"/>
    <cellStyle name="Porcentual 9 2 10" xfId="36402" xr:uid="{00000000-0005-0000-0000-00000D8E0000}"/>
    <cellStyle name="Porcentual 9 2 10 2" xfId="36403" xr:uid="{00000000-0005-0000-0000-00000E8E0000}"/>
    <cellStyle name="Porcentual 9 2 11" xfId="36404" xr:uid="{00000000-0005-0000-0000-00000F8E0000}"/>
    <cellStyle name="Porcentual 9 2 11 2" xfId="36405" xr:uid="{00000000-0005-0000-0000-0000108E0000}"/>
    <cellStyle name="Porcentual 9 2 12" xfId="36406" xr:uid="{00000000-0005-0000-0000-0000118E0000}"/>
    <cellStyle name="Porcentual 9 2 2" xfId="36407" xr:uid="{00000000-0005-0000-0000-0000128E0000}"/>
    <cellStyle name="Porcentual 9 2 2 10" xfId="36408" xr:uid="{00000000-0005-0000-0000-0000138E0000}"/>
    <cellStyle name="Porcentual 9 2 2 10 2" xfId="36409" xr:uid="{00000000-0005-0000-0000-0000148E0000}"/>
    <cellStyle name="Porcentual 9 2 2 11" xfId="36410" xr:uid="{00000000-0005-0000-0000-0000158E0000}"/>
    <cellStyle name="Porcentual 9 2 2 2" xfId="36411" xr:uid="{00000000-0005-0000-0000-0000168E0000}"/>
    <cellStyle name="Porcentual 9 2 2 2 2" xfId="36412" xr:uid="{00000000-0005-0000-0000-0000178E0000}"/>
    <cellStyle name="Porcentual 9 2 2 3" xfId="36413" xr:uid="{00000000-0005-0000-0000-0000188E0000}"/>
    <cellStyle name="Porcentual 9 2 2 3 2" xfId="36414" xr:uid="{00000000-0005-0000-0000-0000198E0000}"/>
    <cellStyle name="Porcentual 9 2 2 4" xfId="36415" xr:uid="{00000000-0005-0000-0000-00001A8E0000}"/>
    <cellStyle name="Porcentual 9 2 2 4 2" xfId="36416" xr:uid="{00000000-0005-0000-0000-00001B8E0000}"/>
    <cellStyle name="Porcentual 9 2 2 5" xfId="36417" xr:uid="{00000000-0005-0000-0000-00001C8E0000}"/>
    <cellStyle name="Porcentual 9 2 2 5 2" xfId="36418" xr:uid="{00000000-0005-0000-0000-00001D8E0000}"/>
    <cellStyle name="Porcentual 9 2 2 6" xfId="36419" xr:uid="{00000000-0005-0000-0000-00001E8E0000}"/>
    <cellStyle name="Porcentual 9 2 2 6 2" xfId="36420" xr:uid="{00000000-0005-0000-0000-00001F8E0000}"/>
    <cellStyle name="Porcentual 9 2 2 7" xfId="36421" xr:uid="{00000000-0005-0000-0000-0000208E0000}"/>
    <cellStyle name="Porcentual 9 2 2 7 2" xfId="36422" xr:uid="{00000000-0005-0000-0000-0000218E0000}"/>
    <cellStyle name="Porcentual 9 2 2 8" xfId="36423" xr:uid="{00000000-0005-0000-0000-0000228E0000}"/>
    <cellStyle name="Porcentual 9 2 2 8 2" xfId="36424" xr:uid="{00000000-0005-0000-0000-0000238E0000}"/>
    <cellStyle name="Porcentual 9 2 2 9" xfId="36425" xr:uid="{00000000-0005-0000-0000-0000248E0000}"/>
    <cellStyle name="Porcentual 9 2 2 9 2" xfId="36426" xr:uid="{00000000-0005-0000-0000-0000258E0000}"/>
    <cellStyle name="Porcentual 9 2 3" xfId="36427" xr:uid="{00000000-0005-0000-0000-0000268E0000}"/>
    <cellStyle name="Porcentual 9 2 3 2" xfId="36428" xr:uid="{00000000-0005-0000-0000-0000278E0000}"/>
    <cellStyle name="Porcentual 9 2 4" xfId="36429" xr:uid="{00000000-0005-0000-0000-0000288E0000}"/>
    <cellStyle name="Porcentual 9 2 4 2" xfId="36430" xr:uid="{00000000-0005-0000-0000-0000298E0000}"/>
    <cellStyle name="Porcentual 9 2 5" xfId="36431" xr:uid="{00000000-0005-0000-0000-00002A8E0000}"/>
    <cellStyle name="Porcentual 9 2 5 2" xfId="36432" xr:uid="{00000000-0005-0000-0000-00002B8E0000}"/>
    <cellStyle name="Porcentual 9 2 6" xfId="36433" xr:uid="{00000000-0005-0000-0000-00002C8E0000}"/>
    <cellStyle name="Porcentual 9 2 6 2" xfId="36434" xr:uid="{00000000-0005-0000-0000-00002D8E0000}"/>
    <cellStyle name="Porcentual 9 2 7" xfId="36435" xr:uid="{00000000-0005-0000-0000-00002E8E0000}"/>
    <cellStyle name="Porcentual 9 2 7 2" xfId="36436" xr:uid="{00000000-0005-0000-0000-00002F8E0000}"/>
    <cellStyle name="Porcentual 9 2 8" xfId="36437" xr:uid="{00000000-0005-0000-0000-0000308E0000}"/>
    <cellStyle name="Porcentual 9 2 8 2" xfId="36438" xr:uid="{00000000-0005-0000-0000-0000318E0000}"/>
    <cellStyle name="Porcentual 9 2 9" xfId="36439" xr:uid="{00000000-0005-0000-0000-0000328E0000}"/>
    <cellStyle name="Porcentual 9 2 9 2" xfId="36440" xr:uid="{00000000-0005-0000-0000-0000338E0000}"/>
    <cellStyle name="Porcentual 9 3" xfId="36441" xr:uid="{00000000-0005-0000-0000-0000348E0000}"/>
    <cellStyle name="Porcentual 9 3 10" xfId="36442" xr:uid="{00000000-0005-0000-0000-0000358E0000}"/>
    <cellStyle name="Porcentual 9 3 10 2" xfId="36443" xr:uid="{00000000-0005-0000-0000-0000368E0000}"/>
    <cellStyle name="Porcentual 9 3 11" xfId="36444" xr:uid="{00000000-0005-0000-0000-0000378E0000}"/>
    <cellStyle name="Porcentual 9 3 2" xfId="36445" xr:uid="{00000000-0005-0000-0000-0000388E0000}"/>
    <cellStyle name="Porcentual 9 3 2 2" xfId="36446" xr:uid="{00000000-0005-0000-0000-0000398E0000}"/>
    <cellStyle name="Porcentual 9 3 3" xfId="36447" xr:uid="{00000000-0005-0000-0000-00003A8E0000}"/>
    <cellStyle name="Porcentual 9 3 3 2" xfId="36448" xr:uid="{00000000-0005-0000-0000-00003B8E0000}"/>
    <cellStyle name="Porcentual 9 3 4" xfId="36449" xr:uid="{00000000-0005-0000-0000-00003C8E0000}"/>
    <cellStyle name="Porcentual 9 3 4 2" xfId="36450" xr:uid="{00000000-0005-0000-0000-00003D8E0000}"/>
    <cellStyle name="Porcentual 9 3 5" xfId="36451" xr:uid="{00000000-0005-0000-0000-00003E8E0000}"/>
    <cellStyle name="Porcentual 9 3 5 2" xfId="36452" xr:uid="{00000000-0005-0000-0000-00003F8E0000}"/>
    <cellStyle name="Porcentual 9 3 6" xfId="36453" xr:uid="{00000000-0005-0000-0000-0000408E0000}"/>
    <cellStyle name="Porcentual 9 3 6 2" xfId="36454" xr:uid="{00000000-0005-0000-0000-0000418E0000}"/>
    <cellStyle name="Porcentual 9 3 7" xfId="36455" xr:uid="{00000000-0005-0000-0000-0000428E0000}"/>
    <cellStyle name="Porcentual 9 3 7 2" xfId="36456" xr:uid="{00000000-0005-0000-0000-0000438E0000}"/>
    <cellStyle name="Porcentual 9 3 8" xfId="36457" xr:uid="{00000000-0005-0000-0000-0000448E0000}"/>
    <cellStyle name="Porcentual 9 3 8 2" xfId="36458" xr:uid="{00000000-0005-0000-0000-0000458E0000}"/>
    <cellStyle name="Porcentual 9 3 9" xfId="36459" xr:uid="{00000000-0005-0000-0000-0000468E0000}"/>
    <cellStyle name="Porcentual 9 3 9 2" xfId="36460" xr:uid="{00000000-0005-0000-0000-0000478E0000}"/>
    <cellStyle name="Porcentual 9 4" xfId="36461" xr:uid="{00000000-0005-0000-0000-0000488E0000}"/>
    <cellStyle name="Porcentual 9 4 2" xfId="36462" xr:uid="{00000000-0005-0000-0000-0000498E0000}"/>
    <cellStyle name="Porcentual 9 5" xfId="36463" xr:uid="{00000000-0005-0000-0000-00004A8E0000}"/>
    <cellStyle name="Porcentual 9 5 2" xfId="36464" xr:uid="{00000000-0005-0000-0000-00004B8E0000}"/>
    <cellStyle name="Porcentual 9 6" xfId="36465" xr:uid="{00000000-0005-0000-0000-00004C8E0000}"/>
    <cellStyle name="Porcentual 9 6 2" xfId="36466" xr:uid="{00000000-0005-0000-0000-00004D8E0000}"/>
    <cellStyle name="Porcentual 9 7" xfId="36467" xr:uid="{00000000-0005-0000-0000-00004E8E0000}"/>
    <cellStyle name="Porcentual 9 7 2" xfId="36468" xr:uid="{00000000-0005-0000-0000-00004F8E0000}"/>
    <cellStyle name="Porcentual 9 8" xfId="36469" xr:uid="{00000000-0005-0000-0000-0000508E0000}"/>
    <cellStyle name="Porcentual 9 8 2" xfId="36470" xr:uid="{00000000-0005-0000-0000-0000518E0000}"/>
    <cellStyle name="Porcentual 9 9" xfId="36471" xr:uid="{00000000-0005-0000-0000-0000528E0000}"/>
    <cellStyle name="Porcentual 9 9 2" xfId="36472" xr:uid="{00000000-0005-0000-0000-0000538E0000}"/>
    <cellStyle name="Salida" xfId="11" builtinId="21" customBuiltin="1"/>
    <cellStyle name="Salida 2" xfId="1134" xr:uid="{00000000-0005-0000-0000-0000558E0000}"/>
    <cellStyle name="Salida 2 10" xfId="36473" xr:uid="{00000000-0005-0000-0000-0000568E0000}"/>
    <cellStyle name="Salida 2 10 2" xfId="36474" xr:uid="{00000000-0005-0000-0000-0000578E0000}"/>
    <cellStyle name="Salida 2 11" xfId="36475" xr:uid="{00000000-0005-0000-0000-0000588E0000}"/>
    <cellStyle name="Salida 2 11 2" xfId="36476" xr:uid="{00000000-0005-0000-0000-0000598E0000}"/>
    <cellStyle name="Salida 2 12" xfId="36477" xr:uid="{00000000-0005-0000-0000-00005A8E0000}"/>
    <cellStyle name="Salida 2 12 2" xfId="36478" xr:uid="{00000000-0005-0000-0000-00005B8E0000}"/>
    <cellStyle name="Salida 2 13" xfId="36479" xr:uid="{00000000-0005-0000-0000-00005C8E0000}"/>
    <cellStyle name="Salida 2 13 2" xfId="36480" xr:uid="{00000000-0005-0000-0000-00005D8E0000}"/>
    <cellStyle name="Salida 2 14" xfId="36481" xr:uid="{00000000-0005-0000-0000-00005E8E0000}"/>
    <cellStyle name="Salida 2 14 2" xfId="36482" xr:uid="{00000000-0005-0000-0000-00005F8E0000}"/>
    <cellStyle name="Salida 2 15" xfId="36483" xr:uid="{00000000-0005-0000-0000-0000608E0000}"/>
    <cellStyle name="Salida 2 15 2" xfId="36484" xr:uid="{00000000-0005-0000-0000-0000618E0000}"/>
    <cellStyle name="Salida 2 16" xfId="36485" xr:uid="{00000000-0005-0000-0000-0000628E0000}"/>
    <cellStyle name="Salida 2 16 2" xfId="36486" xr:uid="{00000000-0005-0000-0000-0000638E0000}"/>
    <cellStyle name="Salida 2 17" xfId="36487" xr:uid="{00000000-0005-0000-0000-0000648E0000}"/>
    <cellStyle name="Salida 2 17 2" xfId="36488" xr:uid="{00000000-0005-0000-0000-0000658E0000}"/>
    <cellStyle name="Salida 2 18" xfId="36489" xr:uid="{00000000-0005-0000-0000-0000668E0000}"/>
    <cellStyle name="Salida 2 18 2" xfId="36490" xr:uid="{00000000-0005-0000-0000-0000678E0000}"/>
    <cellStyle name="Salida 2 19" xfId="36491" xr:uid="{00000000-0005-0000-0000-0000688E0000}"/>
    <cellStyle name="Salida 2 2" xfId="1135" xr:uid="{00000000-0005-0000-0000-0000698E0000}"/>
    <cellStyle name="Salida 2 2 10" xfId="36492" xr:uid="{00000000-0005-0000-0000-00006A8E0000}"/>
    <cellStyle name="Salida 2 2 10 2" xfId="36493" xr:uid="{00000000-0005-0000-0000-00006B8E0000}"/>
    <cellStyle name="Salida 2 2 11" xfId="36494" xr:uid="{00000000-0005-0000-0000-00006C8E0000}"/>
    <cellStyle name="Salida 2 2 11 2" xfId="36495" xr:uid="{00000000-0005-0000-0000-00006D8E0000}"/>
    <cellStyle name="Salida 2 2 12" xfId="36496" xr:uid="{00000000-0005-0000-0000-00006E8E0000}"/>
    <cellStyle name="Salida 2 2 12 2" xfId="36497" xr:uid="{00000000-0005-0000-0000-00006F8E0000}"/>
    <cellStyle name="Salida 2 2 13" xfId="36498" xr:uid="{00000000-0005-0000-0000-0000708E0000}"/>
    <cellStyle name="Salida 2 2 13 2" xfId="36499" xr:uid="{00000000-0005-0000-0000-0000718E0000}"/>
    <cellStyle name="Salida 2 2 14" xfId="36500" xr:uid="{00000000-0005-0000-0000-0000728E0000}"/>
    <cellStyle name="Salida 2 2 14 2" xfId="36501" xr:uid="{00000000-0005-0000-0000-0000738E0000}"/>
    <cellStyle name="Salida 2 2 15" xfId="36502" xr:uid="{00000000-0005-0000-0000-0000748E0000}"/>
    <cellStyle name="Salida 2 2 15 2" xfId="36503" xr:uid="{00000000-0005-0000-0000-0000758E0000}"/>
    <cellStyle name="Salida 2 2 16" xfId="36504" xr:uid="{00000000-0005-0000-0000-0000768E0000}"/>
    <cellStyle name="Salida 2 2 17" xfId="36505" xr:uid="{00000000-0005-0000-0000-0000778E0000}"/>
    <cellStyle name="Salida 2 2 18" xfId="36506" xr:uid="{00000000-0005-0000-0000-0000788E0000}"/>
    <cellStyle name="Salida 2 2 2" xfId="36507" xr:uid="{00000000-0005-0000-0000-0000798E0000}"/>
    <cellStyle name="Salida 2 2 2 10" xfId="36508" xr:uid="{00000000-0005-0000-0000-00007A8E0000}"/>
    <cellStyle name="Salida 2 2 2 10 2" xfId="36509" xr:uid="{00000000-0005-0000-0000-00007B8E0000}"/>
    <cellStyle name="Salida 2 2 2 11" xfId="36510" xr:uid="{00000000-0005-0000-0000-00007C8E0000}"/>
    <cellStyle name="Salida 2 2 2 11 2" xfId="36511" xr:uid="{00000000-0005-0000-0000-00007D8E0000}"/>
    <cellStyle name="Salida 2 2 2 12" xfId="36512" xr:uid="{00000000-0005-0000-0000-00007E8E0000}"/>
    <cellStyle name="Salida 2 2 2 12 2" xfId="36513" xr:uid="{00000000-0005-0000-0000-00007F8E0000}"/>
    <cellStyle name="Salida 2 2 2 13" xfId="36514" xr:uid="{00000000-0005-0000-0000-0000808E0000}"/>
    <cellStyle name="Salida 2 2 2 13 2" xfId="36515" xr:uid="{00000000-0005-0000-0000-0000818E0000}"/>
    <cellStyle name="Salida 2 2 2 14" xfId="36516" xr:uid="{00000000-0005-0000-0000-0000828E0000}"/>
    <cellStyle name="Salida 2 2 2 14 2" xfId="36517" xr:uid="{00000000-0005-0000-0000-0000838E0000}"/>
    <cellStyle name="Salida 2 2 2 15" xfId="36518" xr:uid="{00000000-0005-0000-0000-0000848E0000}"/>
    <cellStyle name="Salida 2 2 2 2" xfId="36519" xr:uid="{00000000-0005-0000-0000-0000858E0000}"/>
    <cellStyle name="Salida 2 2 2 2 10" xfId="36520" xr:uid="{00000000-0005-0000-0000-0000868E0000}"/>
    <cellStyle name="Salida 2 2 2 2 10 2" xfId="36521" xr:uid="{00000000-0005-0000-0000-0000878E0000}"/>
    <cellStyle name="Salida 2 2 2 2 11" xfId="36522" xr:uid="{00000000-0005-0000-0000-0000888E0000}"/>
    <cellStyle name="Salida 2 2 2 2 11 2" xfId="36523" xr:uid="{00000000-0005-0000-0000-0000898E0000}"/>
    <cellStyle name="Salida 2 2 2 2 12" xfId="36524" xr:uid="{00000000-0005-0000-0000-00008A8E0000}"/>
    <cellStyle name="Salida 2 2 2 2 12 2" xfId="36525" xr:uid="{00000000-0005-0000-0000-00008B8E0000}"/>
    <cellStyle name="Salida 2 2 2 2 13" xfId="36526" xr:uid="{00000000-0005-0000-0000-00008C8E0000}"/>
    <cellStyle name="Salida 2 2 2 2 2" xfId="36527" xr:uid="{00000000-0005-0000-0000-00008D8E0000}"/>
    <cellStyle name="Salida 2 2 2 2 2 10" xfId="36528" xr:uid="{00000000-0005-0000-0000-00008E8E0000}"/>
    <cellStyle name="Salida 2 2 2 2 2 10 2" xfId="36529" xr:uid="{00000000-0005-0000-0000-00008F8E0000}"/>
    <cellStyle name="Salida 2 2 2 2 2 11" xfId="36530" xr:uid="{00000000-0005-0000-0000-0000908E0000}"/>
    <cellStyle name="Salida 2 2 2 2 2 2" xfId="36531" xr:uid="{00000000-0005-0000-0000-0000918E0000}"/>
    <cellStyle name="Salida 2 2 2 2 2 2 2" xfId="36532" xr:uid="{00000000-0005-0000-0000-0000928E0000}"/>
    <cellStyle name="Salida 2 2 2 2 2 3" xfId="36533" xr:uid="{00000000-0005-0000-0000-0000938E0000}"/>
    <cellStyle name="Salida 2 2 2 2 2 3 2" xfId="36534" xr:uid="{00000000-0005-0000-0000-0000948E0000}"/>
    <cellStyle name="Salida 2 2 2 2 2 4" xfId="36535" xr:uid="{00000000-0005-0000-0000-0000958E0000}"/>
    <cellStyle name="Salida 2 2 2 2 2 4 2" xfId="36536" xr:uid="{00000000-0005-0000-0000-0000968E0000}"/>
    <cellStyle name="Salida 2 2 2 2 2 5" xfId="36537" xr:uid="{00000000-0005-0000-0000-0000978E0000}"/>
    <cellStyle name="Salida 2 2 2 2 2 5 2" xfId="36538" xr:uid="{00000000-0005-0000-0000-0000988E0000}"/>
    <cellStyle name="Salida 2 2 2 2 2 6" xfId="36539" xr:uid="{00000000-0005-0000-0000-0000998E0000}"/>
    <cellStyle name="Salida 2 2 2 2 2 6 2" xfId="36540" xr:uid="{00000000-0005-0000-0000-00009A8E0000}"/>
    <cellStyle name="Salida 2 2 2 2 2 7" xfId="36541" xr:uid="{00000000-0005-0000-0000-00009B8E0000}"/>
    <cellStyle name="Salida 2 2 2 2 2 7 2" xfId="36542" xr:uid="{00000000-0005-0000-0000-00009C8E0000}"/>
    <cellStyle name="Salida 2 2 2 2 2 8" xfId="36543" xr:uid="{00000000-0005-0000-0000-00009D8E0000}"/>
    <cellStyle name="Salida 2 2 2 2 2 8 2" xfId="36544" xr:uid="{00000000-0005-0000-0000-00009E8E0000}"/>
    <cellStyle name="Salida 2 2 2 2 2 9" xfId="36545" xr:uid="{00000000-0005-0000-0000-00009F8E0000}"/>
    <cellStyle name="Salida 2 2 2 2 2 9 2" xfId="36546" xr:uid="{00000000-0005-0000-0000-0000A08E0000}"/>
    <cellStyle name="Salida 2 2 2 2 3" xfId="36547" xr:uid="{00000000-0005-0000-0000-0000A18E0000}"/>
    <cellStyle name="Salida 2 2 2 2 3 10" xfId="36548" xr:uid="{00000000-0005-0000-0000-0000A28E0000}"/>
    <cellStyle name="Salida 2 2 2 2 3 10 2" xfId="36549" xr:uid="{00000000-0005-0000-0000-0000A38E0000}"/>
    <cellStyle name="Salida 2 2 2 2 3 11" xfId="36550" xr:uid="{00000000-0005-0000-0000-0000A48E0000}"/>
    <cellStyle name="Salida 2 2 2 2 3 2" xfId="36551" xr:uid="{00000000-0005-0000-0000-0000A58E0000}"/>
    <cellStyle name="Salida 2 2 2 2 3 2 2" xfId="36552" xr:uid="{00000000-0005-0000-0000-0000A68E0000}"/>
    <cellStyle name="Salida 2 2 2 2 3 3" xfId="36553" xr:uid="{00000000-0005-0000-0000-0000A78E0000}"/>
    <cellStyle name="Salida 2 2 2 2 3 3 2" xfId="36554" xr:uid="{00000000-0005-0000-0000-0000A88E0000}"/>
    <cellStyle name="Salida 2 2 2 2 3 4" xfId="36555" xr:uid="{00000000-0005-0000-0000-0000A98E0000}"/>
    <cellStyle name="Salida 2 2 2 2 3 4 2" xfId="36556" xr:uid="{00000000-0005-0000-0000-0000AA8E0000}"/>
    <cellStyle name="Salida 2 2 2 2 3 5" xfId="36557" xr:uid="{00000000-0005-0000-0000-0000AB8E0000}"/>
    <cellStyle name="Salida 2 2 2 2 3 5 2" xfId="36558" xr:uid="{00000000-0005-0000-0000-0000AC8E0000}"/>
    <cellStyle name="Salida 2 2 2 2 3 6" xfId="36559" xr:uid="{00000000-0005-0000-0000-0000AD8E0000}"/>
    <cellStyle name="Salida 2 2 2 2 3 6 2" xfId="36560" xr:uid="{00000000-0005-0000-0000-0000AE8E0000}"/>
    <cellStyle name="Salida 2 2 2 2 3 7" xfId="36561" xr:uid="{00000000-0005-0000-0000-0000AF8E0000}"/>
    <cellStyle name="Salida 2 2 2 2 3 7 2" xfId="36562" xr:uid="{00000000-0005-0000-0000-0000B08E0000}"/>
    <cellStyle name="Salida 2 2 2 2 3 8" xfId="36563" xr:uid="{00000000-0005-0000-0000-0000B18E0000}"/>
    <cellStyle name="Salida 2 2 2 2 3 8 2" xfId="36564" xr:uid="{00000000-0005-0000-0000-0000B28E0000}"/>
    <cellStyle name="Salida 2 2 2 2 3 9" xfId="36565" xr:uid="{00000000-0005-0000-0000-0000B38E0000}"/>
    <cellStyle name="Salida 2 2 2 2 3 9 2" xfId="36566" xr:uid="{00000000-0005-0000-0000-0000B48E0000}"/>
    <cellStyle name="Salida 2 2 2 2 4" xfId="36567" xr:uid="{00000000-0005-0000-0000-0000B58E0000}"/>
    <cellStyle name="Salida 2 2 2 2 4 2" xfId="36568" xr:uid="{00000000-0005-0000-0000-0000B68E0000}"/>
    <cellStyle name="Salida 2 2 2 2 5" xfId="36569" xr:uid="{00000000-0005-0000-0000-0000B78E0000}"/>
    <cellStyle name="Salida 2 2 2 2 5 2" xfId="36570" xr:uid="{00000000-0005-0000-0000-0000B88E0000}"/>
    <cellStyle name="Salida 2 2 2 2 6" xfId="36571" xr:uid="{00000000-0005-0000-0000-0000B98E0000}"/>
    <cellStyle name="Salida 2 2 2 2 6 2" xfId="36572" xr:uid="{00000000-0005-0000-0000-0000BA8E0000}"/>
    <cellStyle name="Salida 2 2 2 2 7" xfId="36573" xr:uid="{00000000-0005-0000-0000-0000BB8E0000}"/>
    <cellStyle name="Salida 2 2 2 2 7 2" xfId="36574" xr:uid="{00000000-0005-0000-0000-0000BC8E0000}"/>
    <cellStyle name="Salida 2 2 2 2 8" xfId="36575" xr:uid="{00000000-0005-0000-0000-0000BD8E0000}"/>
    <cellStyle name="Salida 2 2 2 2 8 2" xfId="36576" xr:uid="{00000000-0005-0000-0000-0000BE8E0000}"/>
    <cellStyle name="Salida 2 2 2 2 9" xfId="36577" xr:uid="{00000000-0005-0000-0000-0000BF8E0000}"/>
    <cellStyle name="Salida 2 2 2 2 9 2" xfId="36578" xr:uid="{00000000-0005-0000-0000-0000C08E0000}"/>
    <cellStyle name="Salida 2 2 2 3" xfId="36579" xr:uid="{00000000-0005-0000-0000-0000C18E0000}"/>
    <cellStyle name="Salida 2 2 2 3 10" xfId="36580" xr:uid="{00000000-0005-0000-0000-0000C28E0000}"/>
    <cellStyle name="Salida 2 2 2 3 10 2" xfId="36581" xr:uid="{00000000-0005-0000-0000-0000C38E0000}"/>
    <cellStyle name="Salida 2 2 2 3 11" xfId="36582" xr:uid="{00000000-0005-0000-0000-0000C48E0000}"/>
    <cellStyle name="Salida 2 2 2 3 11 2" xfId="36583" xr:uid="{00000000-0005-0000-0000-0000C58E0000}"/>
    <cellStyle name="Salida 2 2 2 3 12" xfId="36584" xr:uid="{00000000-0005-0000-0000-0000C68E0000}"/>
    <cellStyle name="Salida 2 2 2 3 12 2" xfId="36585" xr:uid="{00000000-0005-0000-0000-0000C78E0000}"/>
    <cellStyle name="Salida 2 2 2 3 13" xfId="36586" xr:uid="{00000000-0005-0000-0000-0000C88E0000}"/>
    <cellStyle name="Salida 2 2 2 3 2" xfId="36587" xr:uid="{00000000-0005-0000-0000-0000C98E0000}"/>
    <cellStyle name="Salida 2 2 2 3 2 10" xfId="36588" xr:uid="{00000000-0005-0000-0000-0000CA8E0000}"/>
    <cellStyle name="Salida 2 2 2 3 2 10 2" xfId="36589" xr:uid="{00000000-0005-0000-0000-0000CB8E0000}"/>
    <cellStyle name="Salida 2 2 2 3 2 11" xfId="36590" xr:uid="{00000000-0005-0000-0000-0000CC8E0000}"/>
    <cellStyle name="Salida 2 2 2 3 2 2" xfId="36591" xr:uid="{00000000-0005-0000-0000-0000CD8E0000}"/>
    <cellStyle name="Salida 2 2 2 3 2 2 2" xfId="36592" xr:uid="{00000000-0005-0000-0000-0000CE8E0000}"/>
    <cellStyle name="Salida 2 2 2 3 2 3" xfId="36593" xr:uid="{00000000-0005-0000-0000-0000CF8E0000}"/>
    <cellStyle name="Salida 2 2 2 3 2 3 2" xfId="36594" xr:uid="{00000000-0005-0000-0000-0000D08E0000}"/>
    <cellStyle name="Salida 2 2 2 3 2 4" xfId="36595" xr:uid="{00000000-0005-0000-0000-0000D18E0000}"/>
    <cellStyle name="Salida 2 2 2 3 2 4 2" xfId="36596" xr:uid="{00000000-0005-0000-0000-0000D28E0000}"/>
    <cellStyle name="Salida 2 2 2 3 2 5" xfId="36597" xr:uid="{00000000-0005-0000-0000-0000D38E0000}"/>
    <cellStyle name="Salida 2 2 2 3 2 5 2" xfId="36598" xr:uid="{00000000-0005-0000-0000-0000D48E0000}"/>
    <cellStyle name="Salida 2 2 2 3 2 6" xfId="36599" xr:uid="{00000000-0005-0000-0000-0000D58E0000}"/>
    <cellStyle name="Salida 2 2 2 3 2 6 2" xfId="36600" xr:uid="{00000000-0005-0000-0000-0000D68E0000}"/>
    <cellStyle name="Salida 2 2 2 3 2 7" xfId="36601" xr:uid="{00000000-0005-0000-0000-0000D78E0000}"/>
    <cellStyle name="Salida 2 2 2 3 2 7 2" xfId="36602" xr:uid="{00000000-0005-0000-0000-0000D88E0000}"/>
    <cellStyle name="Salida 2 2 2 3 2 8" xfId="36603" xr:uid="{00000000-0005-0000-0000-0000D98E0000}"/>
    <cellStyle name="Salida 2 2 2 3 2 8 2" xfId="36604" xr:uid="{00000000-0005-0000-0000-0000DA8E0000}"/>
    <cellStyle name="Salida 2 2 2 3 2 9" xfId="36605" xr:uid="{00000000-0005-0000-0000-0000DB8E0000}"/>
    <cellStyle name="Salida 2 2 2 3 2 9 2" xfId="36606" xr:uid="{00000000-0005-0000-0000-0000DC8E0000}"/>
    <cellStyle name="Salida 2 2 2 3 3" xfId="36607" xr:uid="{00000000-0005-0000-0000-0000DD8E0000}"/>
    <cellStyle name="Salida 2 2 2 3 3 10" xfId="36608" xr:uid="{00000000-0005-0000-0000-0000DE8E0000}"/>
    <cellStyle name="Salida 2 2 2 3 3 10 2" xfId="36609" xr:uid="{00000000-0005-0000-0000-0000DF8E0000}"/>
    <cellStyle name="Salida 2 2 2 3 3 11" xfId="36610" xr:uid="{00000000-0005-0000-0000-0000E08E0000}"/>
    <cellStyle name="Salida 2 2 2 3 3 2" xfId="36611" xr:uid="{00000000-0005-0000-0000-0000E18E0000}"/>
    <cellStyle name="Salida 2 2 2 3 3 2 2" xfId="36612" xr:uid="{00000000-0005-0000-0000-0000E28E0000}"/>
    <cellStyle name="Salida 2 2 2 3 3 3" xfId="36613" xr:uid="{00000000-0005-0000-0000-0000E38E0000}"/>
    <cellStyle name="Salida 2 2 2 3 3 3 2" xfId="36614" xr:uid="{00000000-0005-0000-0000-0000E48E0000}"/>
    <cellStyle name="Salida 2 2 2 3 3 4" xfId="36615" xr:uid="{00000000-0005-0000-0000-0000E58E0000}"/>
    <cellStyle name="Salida 2 2 2 3 3 4 2" xfId="36616" xr:uid="{00000000-0005-0000-0000-0000E68E0000}"/>
    <cellStyle name="Salida 2 2 2 3 3 5" xfId="36617" xr:uid="{00000000-0005-0000-0000-0000E78E0000}"/>
    <cellStyle name="Salida 2 2 2 3 3 5 2" xfId="36618" xr:uid="{00000000-0005-0000-0000-0000E88E0000}"/>
    <cellStyle name="Salida 2 2 2 3 3 6" xfId="36619" xr:uid="{00000000-0005-0000-0000-0000E98E0000}"/>
    <cellStyle name="Salida 2 2 2 3 3 6 2" xfId="36620" xr:uid="{00000000-0005-0000-0000-0000EA8E0000}"/>
    <cellStyle name="Salida 2 2 2 3 3 7" xfId="36621" xr:uid="{00000000-0005-0000-0000-0000EB8E0000}"/>
    <cellStyle name="Salida 2 2 2 3 3 7 2" xfId="36622" xr:uid="{00000000-0005-0000-0000-0000EC8E0000}"/>
    <cellStyle name="Salida 2 2 2 3 3 8" xfId="36623" xr:uid="{00000000-0005-0000-0000-0000ED8E0000}"/>
    <cellStyle name="Salida 2 2 2 3 3 8 2" xfId="36624" xr:uid="{00000000-0005-0000-0000-0000EE8E0000}"/>
    <cellStyle name="Salida 2 2 2 3 3 9" xfId="36625" xr:uid="{00000000-0005-0000-0000-0000EF8E0000}"/>
    <cellStyle name="Salida 2 2 2 3 3 9 2" xfId="36626" xr:uid="{00000000-0005-0000-0000-0000F08E0000}"/>
    <cellStyle name="Salida 2 2 2 3 4" xfId="36627" xr:uid="{00000000-0005-0000-0000-0000F18E0000}"/>
    <cellStyle name="Salida 2 2 2 3 4 2" xfId="36628" xr:uid="{00000000-0005-0000-0000-0000F28E0000}"/>
    <cellStyle name="Salida 2 2 2 3 5" xfId="36629" xr:uid="{00000000-0005-0000-0000-0000F38E0000}"/>
    <cellStyle name="Salida 2 2 2 3 5 2" xfId="36630" xr:uid="{00000000-0005-0000-0000-0000F48E0000}"/>
    <cellStyle name="Salida 2 2 2 3 6" xfId="36631" xr:uid="{00000000-0005-0000-0000-0000F58E0000}"/>
    <cellStyle name="Salida 2 2 2 3 6 2" xfId="36632" xr:uid="{00000000-0005-0000-0000-0000F68E0000}"/>
    <cellStyle name="Salida 2 2 2 3 7" xfId="36633" xr:uid="{00000000-0005-0000-0000-0000F78E0000}"/>
    <cellStyle name="Salida 2 2 2 3 7 2" xfId="36634" xr:uid="{00000000-0005-0000-0000-0000F88E0000}"/>
    <cellStyle name="Salida 2 2 2 3 8" xfId="36635" xr:uid="{00000000-0005-0000-0000-0000F98E0000}"/>
    <cellStyle name="Salida 2 2 2 3 8 2" xfId="36636" xr:uid="{00000000-0005-0000-0000-0000FA8E0000}"/>
    <cellStyle name="Salida 2 2 2 3 9" xfId="36637" xr:uid="{00000000-0005-0000-0000-0000FB8E0000}"/>
    <cellStyle name="Salida 2 2 2 3 9 2" xfId="36638" xr:uid="{00000000-0005-0000-0000-0000FC8E0000}"/>
    <cellStyle name="Salida 2 2 2 4" xfId="36639" xr:uid="{00000000-0005-0000-0000-0000FD8E0000}"/>
    <cellStyle name="Salida 2 2 2 4 10" xfId="36640" xr:uid="{00000000-0005-0000-0000-0000FE8E0000}"/>
    <cellStyle name="Salida 2 2 2 4 10 2" xfId="36641" xr:uid="{00000000-0005-0000-0000-0000FF8E0000}"/>
    <cellStyle name="Salida 2 2 2 4 11" xfId="36642" xr:uid="{00000000-0005-0000-0000-0000008F0000}"/>
    <cellStyle name="Salida 2 2 2 4 2" xfId="36643" xr:uid="{00000000-0005-0000-0000-0000018F0000}"/>
    <cellStyle name="Salida 2 2 2 4 2 2" xfId="36644" xr:uid="{00000000-0005-0000-0000-0000028F0000}"/>
    <cellStyle name="Salida 2 2 2 4 3" xfId="36645" xr:uid="{00000000-0005-0000-0000-0000038F0000}"/>
    <cellStyle name="Salida 2 2 2 4 3 2" xfId="36646" xr:uid="{00000000-0005-0000-0000-0000048F0000}"/>
    <cellStyle name="Salida 2 2 2 4 4" xfId="36647" xr:uid="{00000000-0005-0000-0000-0000058F0000}"/>
    <cellStyle name="Salida 2 2 2 4 4 2" xfId="36648" xr:uid="{00000000-0005-0000-0000-0000068F0000}"/>
    <cellStyle name="Salida 2 2 2 4 5" xfId="36649" xr:uid="{00000000-0005-0000-0000-0000078F0000}"/>
    <cellStyle name="Salida 2 2 2 4 5 2" xfId="36650" xr:uid="{00000000-0005-0000-0000-0000088F0000}"/>
    <cellStyle name="Salida 2 2 2 4 6" xfId="36651" xr:uid="{00000000-0005-0000-0000-0000098F0000}"/>
    <cellStyle name="Salida 2 2 2 4 6 2" xfId="36652" xr:uid="{00000000-0005-0000-0000-00000A8F0000}"/>
    <cellStyle name="Salida 2 2 2 4 7" xfId="36653" xr:uid="{00000000-0005-0000-0000-00000B8F0000}"/>
    <cellStyle name="Salida 2 2 2 4 7 2" xfId="36654" xr:uid="{00000000-0005-0000-0000-00000C8F0000}"/>
    <cellStyle name="Salida 2 2 2 4 8" xfId="36655" xr:uid="{00000000-0005-0000-0000-00000D8F0000}"/>
    <cellStyle name="Salida 2 2 2 4 8 2" xfId="36656" xr:uid="{00000000-0005-0000-0000-00000E8F0000}"/>
    <cellStyle name="Salida 2 2 2 4 9" xfId="36657" xr:uid="{00000000-0005-0000-0000-00000F8F0000}"/>
    <cellStyle name="Salida 2 2 2 4 9 2" xfId="36658" xr:uid="{00000000-0005-0000-0000-0000108F0000}"/>
    <cellStyle name="Salida 2 2 2 5" xfId="36659" xr:uid="{00000000-0005-0000-0000-0000118F0000}"/>
    <cellStyle name="Salida 2 2 2 5 10" xfId="36660" xr:uid="{00000000-0005-0000-0000-0000128F0000}"/>
    <cellStyle name="Salida 2 2 2 5 10 2" xfId="36661" xr:uid="{00000000-0005-0000-0000-0000138F0000}"/>
    <cellStyle name="Salida 2 2 2 5 11" xfId="36662" xr:uid="{00000000-0005-0000-0000-0000148F0000}"/>
    <cellStyle name="Salida 2 2 2 5 2" xfId="36663" xr:uid="{00000000-0005-0000-0000-0000158F0000}"/>
    <cellStyle name="Salida 2 2 2 5 2 2" xfId="36664" xr:uid="{00000000-0005-0000-0000-0000168F0000}"/>
    <cellStyle name="Salida 2 2 2 5 3" xfId="36665" xr:uid="{00000000-0005-0000-0000-0000178F0000}"/>
    <cellStyle name="Salida 2 2 2 5 3 2" xfId="36666" xr:uid="{00000000-0005-0000-0000-0000188F0000}"/>
    <cellStyle name="Salida 2 2 2 5 4" xfId="36667" xr:uid="{00000000-0005-0000-0000-0000198F0000}"/>
    <cellStyle name="Salida 2 2 2 5 4 2" xfId="36668" xr:uid="{00000000-0005-0000-0000-00001A8F0000}"/>
    <cellStyle name="Salida 2 2 2 5 5" xfId="36669" xr:uid="{00000000-0005-0000-0000-00001B8F0000}"/>
    <cellStyle name="Salida 2 2 2 5 5 2" xfId="36670" xr:uid="{00000000-0005-0000-0000-00001C8F0000}"/>
    <cellStyle name="Salida 2 2 2 5 6" xfId="36671" xr:uid="{00000000-0005-0000-0000-00001D8F0000}"/>
    <cellStyle name="Salida 2 2 2 5 6 2" xfId="36672" xr:uid="{00000000-0005-0000-0000-00001E8F0000}"/>
    <cellStyle name="Salida 2 2 2 5 7" xfId="36673" xr:uid="{00000000-0005-0000-0000-00001F8F0000}"/>
    <cellStyle name="Salida 2 2 2 5 7 2" xfId="36674" xr:uid="{00000000-0005-0000-0000-0000208F0000}"/>
    <cellStyle name="Salida 2 2 2 5 8" xfId="36675" xr:uid="{00000000-0005-0000-0000-0000218F0000}"/>
    <cellStyle name="Salida 2 2 2 5 8 2" xfId="36676" xr:uid="{00000000-0005-0000-0000-0000228F0000}"/>
    <cellStyle name="Salida 2 2 2 5 9" xfId="36677" xr:uid="{00000000-0005-0000-0000-0000238F0000}"/>
    <cellStyle name="Salida 2 2 2 5 9 2" xfId="36678" xr:uid="{00000000-0005-0000-0000-0000248F0000}"/>
    <cellStyle name="Salida 2 2 2 6" xfId="36679" xr:uid="{00000000-0005-0000-0000-0000258F0000}"/>
    <cellStyle name="Salida 2 2 2 6 2" xfId="36680" xr:uid="{00000000-0005-0000-0000-0000268F0000}"/>
    <cellStyle name="Salida 2 2 2 7" xfId="36681" xr:uid="{00000000-0005-0000-0000-0000278F0000}"/>
    <cellStyle name="Salida 2 2 2 7 2" xfId="36682" xr:uid="{00000000-0005-0000-0000-0000288F0000}"/>
    <cellStyle name="Salida 2 2 2 8" xfId="36683" xr:uid="{00000000-0005-0000-0000-0000298F0000}"/>
    <cellStyle name="Salida 2 2 2 8 2" xfId="36684" xr:uid="{00000000-0005-0000-0000-00002A8F0000}"/>
    <cellStyle name="Salida 2 2 2 9" xfId="36685" xr:uid="{00000000-0005-0000-0000-00002B8F0000}"/>
    <cellStyle name="Salida 2 2 2 9 2" xfId="36686" xr:uid="{00000000-0005-0000-0000-00002C8F0000}"/>
    <cellStyle name="Salida 2 2 3" xfId="36687" xr:uid="{00000000-0005-0000-0000-00002D8F0000}"/>
    <cellStyle name="Salida 2 2 3 10" xfId="36688" xr:uid="{00000000-0005-0000-0000-00002E8F0000}"/>
    <cellStyle name="Salida 2 2 3 10 2" xfId="36689" xr:uid="{00000000-0005-0000-0000-00002F8F0000}"/>
    <cellStyle name="Salida 2 2 3 11" xfId="36690" xr:uid="{00000000-0005-0000-0000-0000308F0000}"/>
    <cellStyle name="Salida 2 2 3 11 2" xfId="36691" xr:uid="{00000000-0005-0000-0000-0000318F0000}"/>
    <cellStyle name="Salida 2 2 3 12" xfId="36692" xr:uid="{00000000-0005-0000-0000-0000328F0000}"/>
    <cellStyle name="Salida 2 2 3 12 2" xfId="36693" xr:uid="{00000000-0005-0000-0000-0000338F0000}"/>
    <cellStyle name="Salida 2 2 3 13" xfId="36694" xr:uid="{00000000-0005-0000-0000-0000348F0000}"/>
    <cellStyle name="Salida 2 2 3 13 2" xfId="36695" xr:uid="{00000000-0005-0000-0000-0000358F0000}"/>
    <cellStyle name="Salida 2 2 3 14" xfId="36696" xr:uid="{00000000-0005-0000-0000-0000368F0000}"/>
    <cellStyle name="Salida 2 2 3 14 2" xfId="36697" xr:uid="{00000000-0005-0000-0000-0000378F0000}"/>
    <cellStyle name="Salida 2 2 3 15" xfId="36698" xr:uid="{00000000-0005-0000-0000-0000388F0000}"/>
    <cellStyle name="Salida 2 2 3 2" xfId="36699" xr:uid="{00000000-0005-0000-0000-0000398F0000}"/>
    <cellStyle name="Salida 2 2 3 2 10" xfId="36700" xr:uid="{00000000-0005-0000-0000-00003A8F0000}"/>
    <cellStyle name="Salida 2 2 3 2 10 2" xfId="36701" xr:uid="{00000000-0005-0000-0000-00003B8F0000}"/>
    <cellStyle name="Salida 2 2 3 2 11" xfId="36702" xr:uid="{00000000-0005-0000-0000-00003C8F0000}"/>
    <cellStyle name="Salida 2 2 3 2 11 2" xfId="36703" xr:uid="{00000000-0005-0000-0000-00003D8F0000}"/>
    <cellStyle name="Salida 2 2 3 2 12" xfId="36704" xr:uid="{00000000-0005-0000-0000-00003E8F0000}"/>
    <cellStyle name="Salida 2 2 3 2 12 2" xfId="36705" xr:uid="{00000000-0005-0000-0000-00003F8F0000}"/>
    <cellStyle name="Salida 2 2 3 2 13" xfId="36706" xr:uid="{00000000-0005-0000-0000-0000408F0000}"/>
    <cellStyle name="Salida 2 2 3 2 2" xfId="36707" xr:uid="{00000000-0005-0000-0000-0000418F0000}"/>
    <cellStyle name="Salida 2 2 3 2 2 10" xfId="36708" xr:uid="{00000000-0005-0000-0000-0000428F0000}"/>
    <cellStyle name="Salida 2 2 3 2 2 10 2" xfId="36709" xr:uid="{00000000-0005-0000-0000-0000438F0000}"/>
    <cellStyle name="Salida 2 2 3 2 2 11" xfId="36710" xr:uid="{00000000-0005-0000-0000-0000448F0000}"/>
    <cellStyle name="Salida 2 2 3 2 2 2" xfId="36711" xr:uid="{00000000-0005-0000-0000-0000458F0000}"/>
    <cellStyle name="Salida 2 2 3 2 2 2 2" xfId="36712" xr:uid="{00000000-0005-0000-0000-0000468F0000}"/>
    <cellStyle name="Salida 2 2 3 2 2 3" xfId="36713" xr:uid="{00000000-0005-0000-0000-0000478F0000}"/>
    <cellStyle name="Salida 2 2 3 2 2 3 2" xfId="36714" xr:uid="{00000000-0005-0000-0000-0000488F0000}"/>
    <cellStyle name="Salida 2 2 3 2 2 4" xfId="36715" xr:uid="{00000000-0005-0000-0000-0000498F0000}"/>
    <cellStyle name="Salida 2 2 3 2 2 4 2" xfId="36716" xr:uid="{00000000-0005-0000-0000-00004A8F0000}"/>
    <cellStyle name="Salida 2 2 3 2 2 5" xfId="36717" xr:uid="{00000000-0005-0000-0000-00004B8F0000}"/>
    <cellStyle name="Salida 2 2 3 2 2 5 2" xfId="36718" xr:uid="{00000000-0005-0000-0000-00004C8F0000}"/>
    <cellStyle name="Salida 2 2 3 2 2 6" xfId="36719" xr:uid="{00000000-0005-0000-0000-00004D8F0000}"/>
    <cellStyle name="Salida 2 2 3 2 2 6 2" xfId="36720" xr:uid="{00000000-0005-0000-0000-00004E8F0000}"/>
    <cellStyle name="Salida 2 2 3 2 2 7" xfId="36721" xr:uid="{00000000-0005-0000-0000-00004F8F0000}"/>
    <cellStyle name="Salida 2 2 3 2 2 7 2" xfId="36722" xr:uid="{00000000-0005-0000-0000-0000508F0000}"/>
    <cellStyle name="Salida 2 2 3 2 2 8" xfId="36723" xr:uid="{00000000-0005-0000-0000-0000518F0000}"/>
    <cellStyle name="Salida 2 2 3 2 2 8 2" xfId="36724" xr:uid="{00000000-0005-0000-0000-0000528F0000}"/>
    <cellStyle name="Salida 2 2 3 2 2 9" xfId="36725" xr:uid="{00000000-0005-0000-0000-0000538F0000}"/>
    <cellStyle name="Salida 2 2 3 2 2 9 2" xfId="36726" xr:uid="{00000000-0005-0000-0000-0000548F0000}"/>
    <cellStyle name="Salida 2 2 3 2 3" xfId="36727" xr:uid="{00000000-0005-0000-0000-0000558F0000}"/>
    <cellStyle name="Salida 2 2 3 2 3 10" xfId="36728" xr:uid="{00000000-0005-0000-0000-0000568F0000}"/>
    <cellStyle name="Salida 2 2 3 2 3 10 2" xfId="36729" xr:uid="{00000000-0005-0000-0000-0000578F0000}"/>
    <cellStyle name="Salida 2 2 3 2 3 11" xfId="36730" xr:uid="{00000000-0005-0000-0000-0000588F0000}"/>
    <cellStyle name="Salida 2 2 3 2 3 2" xfId="36731" xr:uid="{00000000-0005-0000-0000-0000598F0000}"/>
    <cellStyle name="Salida 2 2 3 2 3 2 2" xfId="36732" xr:uid="{00000000-0005-0000-0000-00005A8F0000}"/>
    <cellStyle name="Salida 2 2 3 2 3 3" xfId="36733" xr:uid="{00000000-0005-0000-0000-00005B8F0000}"/>
    <cellStyle name="Salida 2 2 3 2 3 3 2" xfId="36734" xr:uid="{00000000-0005-0000-0000-00005C8F0000}"/>
    <cellStyle name="Salida 2 2 3 2 3 4" xfId="36735" xr:uid="{00000000-0005-0000-0000-00005D8F0000}"/>
    <cellStyle name="Salida 2 2 3 2 3 4 2" xfId="36736" xr:uid="{00000000-0005-0000-0000-00005E8F0000}"/>
    <cellStyle name="Salida 2 2 3 2 3 5" xfId="36737" xr:uid="{00000000-0005-0000-0000-00005F8F0000}"/>
    <cellStyle name="Salida 2 2 3 2 3 5 2" xfId="36738" xr:uid="{00000000-0005-0000-0000-0000608F0000}"/>
    <cellStyle name="Salida 2 2 3 2 3 6" xfId="36739" xr:uid="{00000000-0005-0000-0000-0000618F0000}"/>
    <cellStyle name="Salida 2 2 3 2 3 6 2" xfId="36740" xr:uid="{00000000-0005-0000-0000-0000628F0000}"/>
    <cellStyle name="Salida 2 2 3 2 3 7" xfId="36741" xr:uid="{00000000-0005-0000-0000-0000638F0000}"/>
    <cellStyle name="Salida 2 2 3 2 3 7 2" xfId="36742" xr:uid="{00000000-0005-0000-0000-0000648F0000}"/>
    <cellStyle name="Salida 2 2 3 2 3 8" xfId="36743" xr:uid="{00000000-0005-0000-0000-0000658F0000}"/>
    <cellStyle name="Salida 2 2 3 2 3 8 2" xfId="36744" xr:uid="{00000000-0005-0000-0000-0000668F0000}"/>
    <cellStyle name="Salida 2 2 3 2 3 9" xfId="36745" xr:uid="{00000000-0005-0000-0000-0000678F0000}"/>
    <cellStyle name="Salida 2 2 3 2 3 9 2" xfId="36746" xr:uid="{00000000-0005-0000-0000-0000688F0000}"/>
    <cellStyle name="Salida 2 2 3 2 4" xfId="36747" xr:uid="{00000000-0005-0000-0000-0000698F0000}"/>
    <cellStyle name="Salida 2 2 3 2 4 2" xfId="36748" xr:uid="{00000000-0005-0000-0000-00006A8F0000}"/>
    <cellStyle name="Salida 2 2 3 2 5" xfId="36749" xr:uid="{00000000-0005-0000-0000-00006B8F0000}"/>
    <cellStyle name="Salida 2 2 3 2 5 2" xfId="36750" xr:uid="{00000000-0005-0000-0000-00006C8F0000}"/>
    <cellStyle name="Salida 2 2 3 2 6" xfId="36751" xr:uid="{00000000-0005-0000-0000-00006D8F0000}"/>
    <cellStyle name="Salida 2 2 3 2 6 2" xfId="36752" xr:uid="{00000000-0005-0000-0000-00006E8F0000}"/>
    <cellStyle name="Salida 2 2 3 2 7" xfId="36753" xr:uid="{00000000-0005-0000-0000-00006F8F0000}"/>
    <cellStyle name="Salida 2 2 3 2 7 2" xfId="36754" xr:uid="{00000000-0005-0000-0000-0000708F0000}"/>
    <cellStyle name="Salida 2 2 3 2 8" xfId="36755" xr:uid="{00000000-0005-0000-0000-0000718F0000}"/>
    <cellStyle name="Salida 2 2 3 2 8 2" xfId="36756" xr:uid="{00000000-0005-0000-0000-0000728F0000}"/>
    <cellStyle name="Salida 2 2 3 2 9" xfId="36757" xr:uid="{00000000-0005-0000-0000-0000738F0000}"/>
    <cellStyle name="Salida 2 2 3 2 9 2" xfId="36758" xr:uid="{00000000-0005-0000-0000-0000748F0000}"/>
    <cellStyle name="Salida 2 2 3 3" xfId="36759" xr:uid="{00000000-0005-0000-0000-0000758F0000}"/>
    <cellStyle name="Salida 2 2 3 3 10" xfId="36760" xr:uid="{00000000-0005-0000-0000-0000768F0000}"/>
    <cellStyle name="Salida 2 2 3 3 10 2" xfId="36761" xr:uid="{00000000-0005-0000-0000-0000778F0000}"/>
    <cellStyle name="Salida 2 2 3 3 11" xfId="36762" xr:uid="{00000000-0005-0000-0000-0000788F0000}"/>
    <cellStyle name="Salida 2 2 3 3 11 2" xfId="36763" xr:uid="{00000000-0005-0000-0000-0000798F0000}"/>
    <cellStyle name="Salida 2 2 3 3 12" xfId="36764" xr:uid="{00000000-0005-0000-0000-00007A8F0000}"/>
    <cellStyle name="Salida 2 2 3 3 12 2" xfId="36765" xr:uid="{00000000-0005-0000-0000-00007B8F0000}"/>
    <cellStyle name="Salida 2 2 3 3 13" xfId="36766" xr:uid="{00000000-0005-0000-0000-00007C8F0000}"/>
    <cellStyle name="Salida 2 2 3 3 2" xfId="36767" xr:uid="{00000000-0005-0000-0000-00007D8F0000}"/>
    <cellStyle name="Salida 2 2 3 3 2 10" xfId="36768" xr:uid="{00000000-0005-0000-0000-00007E8F0000}"/>
    <cellStyle name="Salida 2 2 3 3 2 10 2" xfId="36769" xr:uid="{00000000-0005-0000-0000-00007F8F0000}"/>
    <cellStyle name="Salida 2 2 3 3 2 11" xfId="36770" xr:uid="{00000000-0005-0000-0000-0000808F0000}"/>
    <cellStyle name="Salida 2 2 3 3 2 2" xfId="36771" xr:uid="{00000000-0005-0000-0000-0000818F0000}"/>
    <cellStyle name="Salida 2 2 3 3 2 2 2" xfId="36772" xr:uid="{00000000-0005-0000-0000-0000828F0000}"/>
    <cellStyle name="Salida 2 2 3 3 2 3" xfId="36773" xr:uid="{00000000-0005-0000-0000-0000838F0000}"/>
    <cellStyle name="Salida 2 2 3 3 2 3 2" xfId="36774" xr:uid="{00000000-0005-0000-0000-0000848F0000}"/>
    <cellStyle name="Salida 2 2 3 3 2 4" xfId="36775" xr:uid="{00000000-0005-0000-0000-0000858F0000}"/>
    <cellStyle name="Salida 2 2 3 3 2 4 2" xfId="36776" xr:uid="{00000000-0005-0000-0000-0000868F0000}"/>
    <cellStyle name="Salida 2 2 3 3 2 5" xfId="36777" xr:uid="{00000000-0005-0000-0000-0000878F0000}"/>
    <cellStyle name="Salida 2 2 3 3 2 5 2" xfId="36778" xr:uid="{00000000-0005-0000-0000-0000888F0000}"/>
    <cellStyle name="Salida 2 2 3 3 2 6" xfId="36779" xr:uid="{00000000-0005-0000-0000-0000898F0000}"/>
    <cellStyle name="Salida 2 2 3 3 2 6 2" xfId="36780" xr:uid="{00000000-0005-0000-0000-00008A8F0000}"/>
    <cellStyle name="Salida 2 2 3 3 2 7" xfId="36781" xr:uid="{00000000-0005-0000-0000-00008B8F0000}"/>
    <cellStyle name="Salida 2 2 3 3 2 7 2" xfId="36782" xr:uid="{00000000-0005-0000-0000-00008C8F0000}"/>
    <cellStyle name="Salida 2 2 3 3 2 8" xfId="36783" xr:uid="{00000000-0005-0000-0000-00008D8F0000}"/>
    <cellStyle name="Salida 2 2 3 3 2 8 2" xfId="36784" xr:uid="{00000000-0005-0000-0000-00008E8F0000}"/>
    <cellStyle name="Salida 2 2 3 3 2 9" xfId="36785" xr:uid="{00000000-0005-0000-0000-00008F8F0000}"/>
    <cellStyle name="Salida 2 2 3 3 2 9 2" xfId="36786" xr:uid="{00000000-0005-0000-0000-0000908F0000}"/>
    <cellStyle name="Salida 2 2 3 3 3" xfId="36787" xr:uid="{00000000-0005-0000-0000-0000918F0000}"/>
    <cellStyle name="Salida 2 2 3 3 3 10" xfId="36788" xr:uid="{00000000-0005-0000-0000-0000928F0000}"/>
    <cellStyle name="Salida 2 2 3 3 3 10 2" xfId="36789" xr:uid="{00000000-0005-0000-0000-0000938F0000}"/>
    <cellStyle name="Salida 2 2 3 3 3 11" xfId="36790" xr:uid="{00000000-0005-0000-0000-0000948F0000}"/>
    <cellStyle name="Salida 2 2 3 3 3 2" xfId="36791" xr:uid="{00000000-0005-0000-0000-0000958F0000}"/>
    <cellStyle name="Salida 2 2 3 3 3 2 2" xfId="36792" xr:uid="{00000000-0005-0000-0000-0000968F0000}"/>
    <cellStyle name="Salida 2 2 3 3 3 3" xfId="36793" xr:uid="{00000000-0005-0000-0000-0000978F0000}"/>
    <cellStyle name="Salida 2 2 3 3 3 3 2" xfId="36794" xr:uid="{00000000-0005-0000-0000-0000988F0000}"/>
    <cellStyle name="Salida 2 2 3 3 3 4" xfId="36795" xr:uid="{00000000-0005-0000-0000-0000998F0000}"/>
    <cellStyle name="Salida 2 2 3 3 3 4 2" xfId="36796" xr:uid="{00000000-0005-0000-0000-00009A8F0000}"/>
    <cellStyle name="Salida 2 2 3 3 3 5" xfId="36797" xr:uid="{00000000-0005-0000-0000-00009B8F0000}"/>
    <cellStyle name="Salida 2 2 3 3 3 5 2" xfId="36798" xr:uid="{00000000-0005-0000-0000-00009C8F0000}"/>
    <cellStyle name="Salida 2 2 3 3 3 6" xfId="36799" xr:uid="{00000000-0005-0000-0000-00009D8F0000}"/>
    <cellStyle name="Salida 2 2 3 3 3 6 2" xfId="36800" xr:uid="{00000000-0005-0000-0000-00009E8F0000}"/>
    <cellStyle name="Salida 2 2 3 3 3 7" xfId="36801" xr:uid="{00000000-0005-0000-0000-00009F8F0000}"/>
    <cellStyle name="Salida 2 2 3 3 3 7 2" xfId="36802" xr:uid="{00000000-0005-0000-0000-0000A08F0000}"/>
    <cellStyle name="Salida 2 2 3 3 3 8" xfId="36803" xr:uid="{00000000-0005-0000-0000-0000A18F0000}"/>
    <cellStyle name="Salida 2 2 3 3 3 8 2" xfId="36804" xr:uid="{00000000-0005-0000-0000-0000A28F0000}"/>
    <cellStyle name="Salida 2 2 3 3 3 9" xfId="36805" xr:uid="{00000000-0005-0000-0000-0000A38F0000}"/>
    <cellStyle name="Salida 2 2 3 3 3 9 2" xfId="36806" xr:uid="{00000000-0005-0000-0000-0000A48F0000}"/>
    <cellStyle name="Salida 2 2 3 3 4" xfId="36807" xr:uid="{00000000-0005-0000-0000-0000A58F0000}"/>
    <cellStyle name="Salida 2 2 3 3 4 2" xfId="36808" xr:uid="{00000000-0005-0000-0000-0000A68F0000}"/>
    <cellStyle name="Salida 2 2 3 3 5" xfId="36809" xr:uid="{00000000-0005-0000-0000-0000A78F0000}"/>
    <cellStyle name="Salida 2 2 3 3 5 2" xfId="36810" xr:uid="{00000000-0005-0000-0000-0000A88F0000}"/>
    <cellStyle name="Salida 2 2 3 3 6" xfId="36811" xr:uid="{00000000-0005-0000-0000-0000A98F0000}"/>
    <cellStyle name="Salida 2 2 3 3 6 2" xfId="36812" xr:uid="{00000000-0005-0000-0000-0000AA8F0000}"/>
    <cellStyle name="Salida 2 2 3 3 7" xfId="36813" xr:uid="{00000000-0005-0000-0000-0000AB8F0000}"/>
    <cellStyle name="Salida 2 2 3 3 7 2" xfId="36814" xr:uid="{00000000-0005-0000-0000-0000AC8F0000}"/>
    <cellStyle name="Salida 2 2 3 3 8" xfId="36815" xr:uid="{00000000-0005-0000-0000-0000AD8F0000}"/>
    <cellStyle name="Salida 2 2 3 3 8 2" xfId="36816" xr:uid="{00000000-0005-0000-0000-0000AE8F0000}"/>
    <cellStyle name="Salida 2 2 3 3 9" xfId="36817" xr:uid="{00000000-0005-0000-0000-0000AF8F0000}"/>
    <cellStyle name="Salida 2 2 3 3 9 2" xfId="36818" xr:uid="{00000000-0005-0000-0000-0000B08F0000}"/>
    <cellStyle name="Salida 2 2 3 4" xfId="36819" xr:uid="{00000000-0005-0000-0000-0000B18F0000}"/>
    <cellStyle name="Salida 2 2 3 4 10" xfId="36820" xr:uid="{00000000-0005-0000-0000-0000B28F0000}"/>
    <cellStyle name="Salida 2 2 3 4 10 2" xfId="36821" xr:uid="{00000000-0005-0000-0000-0000B38F0000}"/>
    <cellStyle name="Salida 2 2 3 4 11" xfId="36822" xr:uid="{00000000-0005-0000-0000-0000B48F0000}"/>
    <cellStyle name="Salida 2 2 3 4 2" xfId="36823" xr:uid="{00000000-0005-0000-0000-0000B58F0000}"/>
    <cellStyle name="Salida 2 2 3 4 2 2" xfId="36824" xr:uid="{00000000-0005-0000-0000-0000B68F0000}"/>
    <cellStyle name="Salida 2 2 3 4 3" xfId="36825" xr:uid="{00000000-0005-0000-0000-0000B78F0000}"/>
    <cellStyle name="Salida 2 2 3 4 3 2" xfId="36826" xr:uid="{00000000-0005-0000-0000-0000B88F0000}"/>
    <cellStyle name="Salida 2 2 3 4 4" xfId="36827" xr:uid="{00000000-0005-0000-0000-0000B98F0000}"/>
    <cellStyle name="Salida 2 2 3 4 4 2" xfId="36828" xr:uid="{00000000-0005-0000-0000-0000BA8F0000}"/>
    <cellStyle name="Salida 2 2 3 4 5" xfId="36829" xr:uid="{00000000-0005-0000-0000-0000BB8F0000}"/>
    <cellStyle name="Salida 2 2 3 4 5 2" xfId="36830" xr:uid="{00000000-0005-0000-0000-0000BC8F0000}"/>
    <cellStyle name="Salida 2 2 3 4 6" xfId="36831" xr:uid="{00000000-0005-0000-0000-0000BD8F0000}"/>
    <cellStyle name="Salida 2 2 3 4 6 2" xfId="36832" xr:uid="{00000000-0005-0000-0000-0000BE8F0000}"/>
    <cellStyle name="Salida 2 2 3 4 7" xfId="36833" xr:uid="{00000000-0005-0000-0000-0000BF8F0000}"/>
    <cellStyle name="Salida 2 2 3 4 7 2" xfId="36834" xr:uid="{00000000-0005-0000-0000-0000C08F0000}"/>
    <cellStyle name="Salida 2 2 3 4 8" xfId="36835" xr:uid="{00000000-0005-0000-0000-0000C18F0000}"/>
    <cellStyle name="Salida 2 2 3 4 8 2" xfId="36836" xr:uid="{00000000-0005-0000-0000-0000C28F0000}"/>
    <cellStyle name="Salida 2 2 3 4 9" xfId="36837" xr:uid="{00000000-0005-0000-0000-0000C38F0000}"/>
    <cellStyle name="Salida 2 2 3 4 9 2" xfId="36838" xr:uid="{00000000-0005-0000-0000-0000C48F0000}"/>
    <cellStyle name="Salida 2 2 3 5" xfId="36839" xr:uid="{00000000-0005-0000-0000-0000C58F0000}"/>
    <cellStyle name="Salida 2 2 3 5 10" xfId="36840" xr:uid="{00000000-0005-0000-0000-0000C68F0000}"/>
    <cellStyle name="Salida 2 2 3 5 10 2" xfId="36841" xr:uid="{00000000-0005-0000-0000-0000C78F0000}"/>
    <cellStyle name="Salida 2 2 3 5 11" xfId="36842" xr:uid="{00000000-0005-0000-0000-0000C88F0000}"/>
    <cellStyle name="Salida 2 2 3 5 2" xfId="36843" xr:uid="{00000000-0005-0000-0000-0000C98F0000}"/>
    <cellStyle name="Salida 2 2 3 5 2 2" xfId="36844" xr:uid="{00000000-0005-0000-0000-0000CA8F0000}"/>
    <cellStyle name="Salida 2 2 3 5 3" xfId="36845" xr:uid="{00000000-0005-0000-0000-0000CB8F0000}"/>
    <cellStyle name="Salida 2 2 3 5 3 2" xfId="36846" xr:uid="{00000000-0005-0000-0000-0000CC8F0000}"/>
    <cellStyle name="Salida 2 2 3 5 4" xfId="36847" xr:uid="{00000000-0005-0000-0000-0000CD8F0000}"/>
    <cellStyle name="Salida 2 2 3 5 4 2" xfId="36848" xr:uid="{00000000-0005-0000-0000-0000CE8F0000}"/>
    <cellStyle name="Salida 2 2 3 5 5" xfId="36849" xr:uid="{00000000-0005-0000-0000-0000CF8F0000}"/>
    <cellStyle name="Salida 2 2 3 5 5 2" xfId="36850" xr:uid="{00000000-0005-0000-0000-0000D08F0000}"/>
    <cellStyle name="Salida 2 2 3 5 6" xfId="36851" xr:uid="{00000000-0005-0000-0000-0000D18F0000}"/>
    <cellStyle name="Salida 2 2 3 5 6 2" xfId="36852" xr:uid="{00000000-0005-0000-0000-0000D28F0000}"/>
    <cellStyle name="Salida 2 2 3 5 7" xfId="36853" xr:uid="{00000000-0005-0000-0000-0000D38F0000}"/>
    <cellStyle name="Salida 2 2 3 5 7 2" xfId="36854" xr:uid="{00000000-0005-0000-0000-0000D48F0000}"/>
    <cellStyle name="Salida 2 2 3 5 8" xfId="36855" xr:uid="{00000000-0005-0000-0000-0000D58F0000}"/>
    <cellStyle name="Salida 2 2 3 5 8 2" xfId="36856" xr:uid="{00000000-0005-0000-0000-0000D68F0000}"/>
    <cellStyle name="Salida 2 2 3 5 9" xfId="36857" xr:uid="{00000000-0005-0000-0000-0000D78F0000}"/>
    <cellStyle name="Salida 2 2 3 5 9 2" xfId="36858" xr:uid="{00000000-0005-0000-0000-0000D88F0000}"/>
    <cellStyle name="Salida 2 2 3 6" xfId="36859" xr:uid="{00000000-0005-0000-0000-0000D98F0000}"/>
    <cellStyle name="Salida 2 2 3 6 2" xfId="36860" xr:uid="{00000000-0005-0000-0000-0000DA8F0000}"/>
    <cellStyle name="Salida 2 2 3 7" xfId="36861" xr:uid="{00000000-0005-0000-0000-0000DB8F0000}"/>
    <cellStyle name="Salida 2 2 3 7 2" xfId="36862" xr:uid="{00000000-0005-0000-0000-0000DC8F0000}"/>
    <cellStyle name="Salida 2 2 3 8" xfId="36863" xr:uid="{00000000-0005-0000-0000-0000DD8F0000}"/>
    <cellStyle name="Salida 2 2 3 8 2" xfId="36864" xr:uid="{00000000-0005-0000-0000-0000DE8F0000}"/>
    <cellStyle name="Salida 2 2 3 9" xfId="36865" xr:uid="{00000000-0005-0000-0000-0000DF8F0000}"/>
    <cellStyle name="Salida 2 2 3 9 2" xfId="36866" xr:uid="{00000000-0005-0000-0000-0000E08F0000}"/>
    <cellStyle name="Salida 2 2 4" xfId="36867" xr:uid="{00000000-0005-0000-0000-0000E18F0000}"/>
    <cellStyle name="Salida 2 2 4 10" xfId="36868" xr:uid="{00000000-0005-0000-0000-0000E28F0000}"/>
    <cellStyle name="Salida 2 2 4 10 2" xfId="36869" xr:uid="{00000000-0005-0000-0000-0000E38F0000}"/>
    <cellStyle name="Salida 2 2 4 11" xfId="36870" xr:uid="{00000000-0005-0000-0000-0000E48F0000}"/>
    <cellStyle name="Salida 2 2 4 11 2" xfId="36871" xr:uid="{00000000-0005-0000-0000-0000E58F0000}"/>
    <cellStyle name="Salida 2 2 4 12" xfId="36872" xr:uid="{00000000-0005-0000-0000-0000E68F0000}"/>
    <cellStyle name="Salida 2 2 4 12 2" xfId="36873" xr:uid="{00000000-0005-0000-0000-0000E78F0000}"/>
    <cellStyle name="Salida 2 2 4 13" xfId="36874" xr:uid="{00000000-0005-0000-0000-0000E88F0000}"/>
    <cellStyle name="Salida 2 2 4 2" xfId="36875" xr:uid="{00000000-0005-0000-0000-0000E98F0000}"/>
    <cellStyle name="Salida 2 2 4 2 10" xfId="36876" xr:uid="{00000000-0005-0000-0000-0000EA8F0000}"/>
    <cellStyle name="Salida 2 2 4 2 10 2" xfId="36877" xr:uid="{00000000-0005-0000-0000-0000EB8F0000}"/>
    <cellStyle name="Salida 2 2 4 2 11" xfId="36878" xr:uid="{00000000-0005-0000-0000-0000EC8F0000}"/>
    <cellStyle name="Salida 2 2 4 2 2" xfId="36879" xr:uid="{00000000-0005-0000-0000-0000ED8F0000}"/>
    <cellStyle name="Salida 2 2 4 2 2 2" xfId="36880" xr:uid="{00000000-0005-0000-0000-0000EE8F0000}"/>
    <cellStyle name="Salida 2 2 4 2 3" xfId="36881" xr:uid="{00000000-0005-0000-0000-0000EF8F0000}"/>
    <cellStyle name="Salida 2 2 4 2 3 2" xfId="36882" xr:uid="{00000000-0005-0000-0000-0000F08F0000}"/>
    <cellStyle name="Salida 2 2 4 2 4" xfId="36883" xr:uid="{00000000-0005-0000-0000-0000F18F0000}"/>
    <cellStyle name="Salida 2 2 4 2 4 2" xfId="36884" xr:uid="{00000000-0005-0000-0000-0000F28F0000}"/>
    <cellStyle name="Salida 2 2 4 2 5" xfId="36885" xr:uid="{00000000-0005-0000-0000-0000F38F0000}"/>
    <cellStyle name="Salida 2 2 4 2 5 2" xfId="36886" xr:uid="{00000000-0005-0000-0000-0000F48F0000}"/>
    <cellStyle name="Salida 2 2 4 2 6" xfId="36887" xr:uid="{00000000-0005-0000-0000-0000F58F0000}"/>
    <cellStyle name="Salida 2 2 4 2 6 2" xfId="36888" xr:uid="{00000000-0005-0000-0000-0000F68F0000}"/>
    <cellStyle name="Salida 2 2 4 2 7" xfId="36889" xr:uid="{00000000-0005-0000-0000-0000F78F0000}"/>
    <cellStyle name="Salida 2 2 4 2 7 2" xfId="36890" xr:uid="{00000000-0005-0000-0000-0000F88F0000}"/>
    <cellStyle name="Salida 2 2 4 2 8" xfId="36891" xr:uid="{00000000-0005-0000-0000-0000F98F0000}"/>
    <cellStyle name="Salida 2 2 4 2 8 2" xfId="36892" xr:uid="{00000000-0005-0000-0000-0000FA8F0000}"/>
    <cellStyle name="Salida 2 2 4 2 9" xfId="36893" xr:uid="{00000000-0005-0000-0000-0000FB8F0000}"/>
    <cellStyle name="Salida 2 2 4 2 9 2" xfId="36894" xr:uid="{00000000-0005-0000-0000-0000FC8F0000}"/>
    <cellStyle name="Salida 2 2 4 3" xfId="36895" xr:uid="{00000000-0005-0000-0000-0000FD8F0000}"/>
    <cellStyle name="Salida 2 2 4 3 10" xfId="36896" xr:uid="{00000000-0005-0000-0000-0000FE8F0000}"/>
    <cellStyle name="Salida 2 2 4 3 10 2" xfId="36897" xr:uid="{00000000-0005-0000-0000-0000FF8F0000}"/>
    <cellStyle name="Salida 2 2 4 3 11" xfId="36898" xr:uid="{00000000-0005-0000-0000-000000900000}"/>
    <cellStyle name="Salida 2 2 4 3 2" xfId="36899" xr:uid="{00000000-0005-0000-0000-000001900000}"/>
    <cellStyle name="Salida 2 2 4 3 2 2" xfId="36900" xr:uid="{00000000-0005-0000-0000-000002900000}"/>
    <cellStyle name="Salida 2 2 4 3 3" xfId="36901" xr:uid="{00000000-0005-0000-0000-000003900000}"/>
    <cellStyle name="Salida 2 2 4 3 3 2" xfId="36902" xr:uid="{00000000-0005-0000-0000-000004900000}"/>
    <cellStyle name="Salida 2 2 4 3 4" xfId="36903" xr:uid="{00000000-0005-0000-0000-000005900000}"/>
    <cellStyle name="Salida 2 2 4 3 4 2" xfId="36904" xr:uid="{00000000-0005-0000-0000-000006900000}"/>
    <cellStyle name="Salida 2 2 4 3 5" xfId="36905" xr:uid="{00000000-0005-0000-0000-000007900000}"/>
    <cellStyle name="Salida 2 2 4 3 5 2" xfId="36906" xr:uid="{00000000-0005-0000-0000-000008900000}"/>
    <cellStyle name="Salida 2 2 4 3 6" xfId="36907" xr:uid="{00000000-0005-0000-0000-000009900000}"/>
    <cellStyle name="Salida 2 2 4 3 6 2" xfId="36908" xr:uid="{00000000-0005-0000-0000-00000A900000}"/>
    <cellStyle name="Salida 2 2 4 3 7" xfId="36909" xr:uid="{00000000-0005-0000-0000-00000B900000}"/>
    <cellStyle name="Salida 2 2 4 3 7 2" xfId="36910" xr:uid="{00000000-0005-0000-0000-00000C900000}"/>
    <cellStyle name="Salida 2 2 4 3 8" xfId="36911" xr:uid="{00000000-0005-0000-0000-00000D900000}"/>
    <cellStyle name="Salida 2 2 4 3 8 2" xfId="36912" xr:uid="{00000000-0005-0000-0000-00000E900000}"/>
    <cellStyle name="Salida 2 2 4 3 9" xfId="36913" xr:uid="{00000000-0005-0000-0000-00000F900000}"/>
    <cellStyle name="Salida 2 2 4 3 9 2" xfId="36914" xr:uid="{00000000-0005-0000-0000-000010900000}"/>
    <cellStyle name="Salida 2 2 4 4" xfId="36915" xr:uid="{00000000-0005-0000-0000-000011900000}"/>
    <cellStyle name="Salida 2 2 4 4 2" xfId="36916" xr:uid="{00000000-0005-0000-0000-000012900000}"/>
    <cellStyle name="Salida 2 2 4 5" xfId="36917" xr:uid="{00000000-0005-0000-0000-000013900000}"/>
    <cellStyle name="Salida 2 2 4 5 2" xfId="36918" xr:uid="{00000000-0005-0000-0000-000014900000}"/>
    <cellStyle name="Salida 2 2 4 6" xfId="36919" xr:uid="{00000000-0005-0000-0000-000015900000}"/>
    <cellStyle name="Salida 2 2 4 6 2" xfId="36920" xr:uid="{00000000-0005-0000-0000-000016900000}"/>
    <cellStyle name="Salida 2 2 4 7" xfId="36921" xr:uid="{00000000-0005-0000-0000-000017900000}"/>
    <cellStyle name="Salida 2 2 4 7 2" xfId="36922" xr:uid="{00000000-0005-0000-0000-000018900000}"/>
    <cellStyle name="Salida 2 2 4 8" xfId="36923" xr:uid="{00000000-0005-0000-0000-000019900000}"/>
    <cellStyle name="Salida 2 2 4 8 2" xfId="36924" xr:uid="{00000000-0005-0000-0000-00001A900000}"/>
    <cellStyle name="Salida 2 2 4 9" xfId="36925" xr:uid="{00000000-0005-0000-0000-00001B900000}"/>
    <cellStyle name="Salida 2 2 4 9 2" xfId="36926" xr:uid="{00000000-0005-0000-0000-00001C900000}"/>
    <cellStyle name="Salida 2 2 5" xfId="36927" xr:uid="{00000000-0005-0000-0000-00001D900000}"/>
    <cellStyle name="Salida 2 2 5 10" xfId="36928" xr:uid="{00000000-0005-0000-0000-00001E900000}"/>
    <cellStyle name="Salida 2 2 5 10 2" xfId="36929" xr:uid="{00000000-0005-0000-0000-00001F900000}"/>
    <cellStyle name="Salida 2 2 5 11" xfId="36930" xr:uid="{00000000-0005-0000-0000-000020900000}"/>
    <cellStyle name="Salida 2 2 5 11 2" xfId="36931" xr:uid="{00000000-0005-0000-0000-000021900000}"/>
    <cellStyle name="Salida 2 2 5 12" xfId="36932" xr:uid="{00000000-0005-0000-0000-000022900000}"/>
    <cellStyle name="Salida 2 2 5 12 2" xfId="36933" xr:uid="{00000000-0005-0000-0000-000023900000}"/>
    <cellStyle name="Salida 2 2 5 13" xfId="36934" xr:uid="{00000000-0005-0000-0000-000024900000}"/>
    <cellStyle name="Salida 2 2 5 2" xfId="36935" xr:uid="{00000000-0005-0000-0000-000025900000}"/>
    <cellStyle name="Salida 2 2 5 2 10" xfId="36936" xr:uid="{00000000-0005-0000-0000-000026900000}"/>
    <cellStyle name="Salida 2 2 5 2 10 2" xfId="36937" xr:uid="{00000000-0005-0000-0000-000027900000}"/>
    <cellStyle name="Salida 2 2 5 2 11" xfId="36938" xr:uid="{00000000-0005-0000-0000-000028900000}"/>
    <cellStyle name="Salida 2 2 5 2 2" xfId="36939" xr:uid="{00000000-0005-0000-0000-000029900000}"/>
    <cellStyle name="Salida 2 2 5 2 2 2" xfId="36940" xr:uid="{00000000-0005-0000-0000-00002A900000}"/>
    <cellStyle name="Salida 2 2 5 2 3" xfId="36941" xr:uid="{00000000-0005-0000-0000-00002B900000}"/>
    <cellStyle name="Salida 2 2 5 2 3 2" xfId="36942" xr:uid="{00000000-0005-0000-0000-00002C900000}"/>
    <cellStyle name="Salida 2 2 5 2 4" xfId="36943" xr:uid="{00000000-0005-0000-0000-00002D900000}"/>
    <cellStyle name="Salida 2 2 5 2 4 2" xfId="36944" xr:uid="{00000000-0005-0000-0000-00002E900000}"/>
    <cellStyle name="Salida 2 2 5 2 5" xfId="36945" xr:uid="{00000000-0005-0000-0000-00002F900000}"/>
    <cellStyle name="Salida 2 2 5 2 5 2" xfId="36946" xr:uid="{00000000-0005-0000-0000-000030900000}"/>
    <cellStyle name="Salida 2 2 5 2 6" xfId="36947" xr:uid="{00000000-0005-0000-0000-000031900000}"/>
    <cellStyle name="Salida 2 2 5 2 6 2" xfId="36948" xr:uid="{00000000-0005-0000-0000-000032900000}"/>
    <cellStyle name="Salida 2 2 5 2 7" xfId="36949" xr:uid="{00000000-0005-0000-0000-000033900000}"/>
    <cellStyle name="Salida 2 2 5 2 7 2" xfId="36950" xr:uid="{00000000-0005-0000-0000-000034900000}"/>
    <cellStyle name="Salida 2 2 5 2 8" xfId="36951" xr:uid="{00000000-0005-0000-0000-000035900000}"/>
    <cellStyle name="Salida 2 2 5 2 8 2" xfId="36952" xr:uid="{00000000-0005-0000-0000-000036900000}"/>
    <cellStyle name="Salida 2 2 5 2 9" xfId="36953" xr:uid="{00000000-0005-0000-0000-000037900000}"/>
    <cellStyle name="Salida 2 2 5 2 9 2" xfId="36954" xr:uid="{00000000-0005-0000-0000-000038900000}"/>
    <cellStyle name="Salida 2 2 5 3" xfId="36955" xr:uid="{00000000-0005-0000-0000-000039900000}"/>
    <cellStyle name="Salida 2 2 5 3 10" xfId="36956" xr:uid="{00000000-0005-0000-0000-00003A900000}"/>
    <cellStyle name="Salida 2 2 5 3 10 2" xfId="36957" xr:uid="{00000000-0005-0000-0000-00003B900000}"/>
    <cellStyle name="Salida 2 2 5 3 11" xfId="36958" xr:uid="{00000000-0005-0000-0000-00003C900000}"/>
    <cellStyle name="Salida 2 2 5 3 2" xfId="36959" xr:uid="{00000000-0005-0000-0000-00003D900000}"/>
    <cellStyle name="Salida 2 2 5 3 2 2" xfId="36960" xr:uid="{00000000-0005-0000-0000-00003E900000}"/>
    <cellStyle name="Salida 2 2 5 3 3" xfId="36961" xr:uid="{00000000-0005-0000-0000-00003F900000}"/>
    <cellStyle name="Salida 2 2 5 3 3 2" xfId="36962" xr:uid="{00000000-0005-0000-0000-000040900000}"/>
    <cellStyle name="Salida 2 2 5 3 4" xfId="36963" xr:uid="{00000000-0005-0000-0000-000041900000}"/>
    <cellStyle name="Salida 2 2 5 3 4 2" xfId="36964" xr:uid="{00000000-0005-0000-0000-000042900000}"/>
    <cellStyle name="Salida 2 2 5 3 5" xfId="36965" xr:uid="{00000000-0005-0000-0000-000043900000}"/>
    <cellStyle name="Salida 2 2 5 3 5 2" xfId="36966" xr:uid="{00000000-0005-0000-0000-000044900000}"/>
    <cellStyle name="Salida 2 2 5 3 6" xfId="36967" xr:uid="{00000000-0005-0000-0000-000045900000}"/>
    <cellStyle name="Salida 2 2 5 3 6 2" xfId="36968" xr:uid="{00000000-0005-0000-0000-000046900000}"/>
    <cellStyle name="Salida 2 2 5 3 7" xfId="36969" xr:uid="{00000000-0005-0000-0000-000047900000}"/>
    <cellStyle name="Salida 2 2 5 3 7 2" xfId="36970" xr:uid="{00000000-0005-0000-0000-000048900000}"/>
    <cellStyle name="Salida 2 2 5 3 8" xfId="36971" xr:uid="{00000000-0005-0000-0000-000049900000}"/>
    <cellStyle name="Salida 2 2 5 3 8 2" xfId="36972" xr:uid="{00000000-0005-0000-0000-00004A900000}"/>
    <cellStyle name="Salida 2 2 5 3 9" xfId="36973" xr:uid="{00000000-0005-0000-0000-00004B900000}"/>
    <cellStyle name="Salida 2 2 5 3 9 2" xfId="36974" xr:uid="{00000000-0005-0000-0000-00004C900000}"/>
    <cellStyle name="Salida 2 2 5 4" xfId="36975" xr:uid="{00000000-0005-0000-0000-00004D900000}"/>
    <cellStyle name="Salida 2 2 5 4 2" xfId="36976" xr:uid="{00000000-0005-0000-0000-00004E900000}"/>
    <cellStyle name="Salida 2 2 5 5" xfId="36977" xr:uid="{00000000-0005-0000-0000-00004F900000}"/>
    <cellStyle name="Salida 2 2 5 5 2" xfId="36978" xr:uid="{00000000-0005-0000-0000-000050900000}"/>
    <cellStyle name="Salida 2 2 5 6" xfId="36979" xr:uid="{00000000-0005-0000-0000-000051900000}"/>
    <cellStyle name="Salida 2 2 5 6 2" xfId="36980" xr:uid="{00000000-0005-0000-0000-000052900000}"/>
    <cellStyle name="Salida 2 2 5 7" xfId="36981" xr:uid="{00000000-0005-0000-0000-000053900000}"/>
    <cellStyle name="Salida 2 2 5 7 2" xfId="36982" xr:uid="{00000000-0005-0000-0000-000054900000}"/>
    <cellStyle name="Salida 2 2 5 8" xfId="36983" xr:uid="{00000000-0005-0000-0000-000055900000}"/>
    <cellStyle name="Salida 2 2 5 8 2" xfId="36984" xr:uid="{00000000-0005-0000-0000-000056900000}"/>
    <cellStyle name="Salida 2 2 5 9" xfId="36985" xr:uid="{00000000-0005-0000-0000-000057900000}"/>
    <cellStyle name="Salida 2 2 5 9 2" xfId="36986" xr:uid="{00000000-0005-0000-0000-000058900000}"/>
    <cellStyle name="Salida 2 2 6" xfId="36987" xr:uid="{00000000-0005-0000-0000-000059900000}"/>
    <cellStyle name="Salida 2 2 6 2" xfId="36988" xr:uid="{00000000-0005-0000-0000-00005A900000}"/>
    <cellStyle name="Salida 2 2 7" xfId="36989" xr:uid="{00000000-0005-0000-0000-00005B900000}"/>
    <cellStyle name="Salida 2 2 7 2" xfId="36990" xr:uid="{00000000-0005-0000-0000-00005C900000}"/>
    <cellStyle name="Salida 2 2 8" xfId="36991" xr:uid="{00000000-0005-0000-0000-00005D900000}"/>
    <cellStyle name="Salida 2 2 8 2" xfId="36992" xr:uid="{00000000-0005-0000-0000-00005E900000}"/>
    <cellStyle name="Salida 2 2 9" xfId="36993" xr:uid="{00000000-0005-0000-0000-00005F900000}"/>
    <cellStyle name="Salida 2 2 9 2" xfId="36994" xr:uid="{00000000-0005-0000-0000-000060900000}"/>
    <cellStyle name="Salida 2 20" xfId="36995" xr:uid="{00000000-0005-0000-0000-000061900000}"/>
    <cellStyle name="Salida 2 21" xfId="36996" xr:uid="{00000000-0005-0000-0000-000062900000}"/>
    <cellStyle name="Salida 2 3" xfId="1136" xr:uid="{00000000-0005-0000-0000-000063900000}"/>
    <cellStyle name="Salida 2 3 10" xfId="36997" xr:uid="{00000000-0005-0000-0000-000064900000}"/>
    <cellStyle name="Salida 2 3 10 2" xfId="36998" xr:uid="{00000000-0005-0000-0000-000065900000}"/>
    <cellStyle name="Salida 2 3 11" xfId="36999" xr:uid="{00000000-0005-0000-0000-000066900000}"/>
    <cellStyle name="Salida 2 3 11 2" xfId="37000" xr:uid="{00000000-0005-0000-0000-000067900000}"/>
    <cellStyle name="Salida 2 3 12" xfId="37001" xr:uid="{00000000-0005-0000-0000-000068900000}"/>
    <cellStyle name="Salida 2 3 12 2" xfId="37002" xr:uid="{00000000-0005-0000-0000-000069900000}"/>
    <cellStyle name="Salida 2 3 13" xfId="37003" xr:uid="{00000000-0005-0000-0000-00006A900000}"/>
    <cellStyle name="Salida 2 3 13 2" xfId="37004" xr:uid="{00000000-0005-0000-0000-00006B900000}"/>
    <cellStyle name="Salida 2 3 14" xfId="37005" xr:uid="{00000000-0005-0000-0000-00006C900000}"/>
    <cellStyle name="Salida 2 3 14 2" xfId="37006" xr:uid="{00000000-0005-0000-0000-00006D900000}"/>
    <cellStyle name="Salida 2 3 15" xfId="37007" xr:uid="{00000000-0005-0000-0000-00006E900000}"/>
    <cellStyle name="Salida 2 3 16" xfId="37008" xr:uid="{00000000-0005-0000-0000-00006F900000}"/>
    <cellStyle name="Salida 2 3 17" xfId="37009" xr:uid="{00000000-0005-0000-0000-000070900000}"/>
    <cellStyle name="Salida 2 3 2" xfId="37010" xr:uid="{00000000-0005-0000-0000-000071900000}"/>
    <cellStyle name="Salida 2 3 2 10" xfId="37011" xr:uid="{00000000-0005-0000-0000-000072900000}"/>
    <cellStyle name="Salida 2 3 2 10 2" xfId="37012" xr:uid="{00000000-0005-0000-0000-000073900000}"/>
    <cellStyle name="Salida 2 3 2 11" xfId="37013" xr:uid="{00000000-0005-0000-0000-000074900000}"/>
    <cellStyle name="Salida 2 3 2 11 2" xfId="37014" xr:uid="{00000000-0005-0000-0000-000075900000}"/>
    <cellStyle name="Salida 2 3 2 12" xfId="37015" xr:uid="{00000000-0005-0000-0000-000076900000}"/>
    <cellStyle name="Salida 2 3 2 12 2" xfId="37016" xr:uid="{00000000-0005-0000-0000-000077900000}"/>
    <cellStyle name="Salida 2 3 2 13" xfId="37017" xr:uid="{00000000-0005-0000-0000-000078900000}"/>
    <cellStyle name="Salida 2 3 2 13 2" xfId="37018" xr:uid="{00000000-0005-0000-0000-000079900000}"/>
    <cellStyle name="Salida 2 3 2 14" xfId="37019" xr:uid="{00000000-0005-0000-0000-00007A900000}"/>
    <cellStyle name="Salida 2 3 2 14 2" xfId="37020" xr:uid="{00000000-0005-0000-0000-00007B900000}"/>
    <cellStyle name="Salida 2 3 2 15" xfId="37021" xr:uid="{00000000-0005-0000-0000-00007C900000}"/>
    <cellStyle name="Salida 2 3 2 2" xfId="37022" xr:uid="{00000000-0005-0000-0000-00007D900000}"/>
    <cellStyle name="Salida 2 3 2 2 10" xfId="37023" xr:uid="{00000000-0005-0000-0000-00007E900000}"/>
    <cellStyle name="Salida 2 3 2 2 10 2" xfId="37024" xr:uid="{00000000-0005-0000-0000-00007F900000}"/>
    <cellStyle name="Salida 2 3 2 2 11" xfId="37025" xr:uid="{00000000-0005-0000-0000-000080900000}"/>
    <cellStyle name="Salida 2 3 2 2 11 2" xfId="37026" xr:uid="{00000000-0005-0000-0000-000081900000}"/>
    <cellStyle name="Salida 2 3 2 2 12" xfId="37027" xr:uid="{00000000-0005-0000-0000-000082900000}"/>
    <cellStyle name="Salida 2 3 2 2 12 2" xfId="37028" xr:uid="{00000000-0005-0000-0000-000083900000}"/>
    <cellStyle name="Salida 2 3 2 2 13" xfId="37029" xr:uid="{00000000-0005-0000-0000-000084900000}"/>
    <cellStyle name="Salida 2 3 2 2 2" xfId="37030" xr:uid="{00000000-0005-0000-0000-000085900000}"/>
    <cellStyle name="Salida 2 3 2 2 2 10" xfId="37031" xr:uid="{00000000-0005-0000-0000-000086900000}"/>
    <cellStyle name="Salida 2 3 2 2 2 10 2" xfId="37032" xr:uid="{00000000-0005-0000-0000-000087900000}"/>
    <cellStyle name="Salida 2 3 2 2 2 11" xfId="37033" xr:uid="{00000000-0005-0000-0000-000088900000}"/>
    <cellStyle name="Salida 2 3 2 2 2 2" xfId="37034" xr:uid="{00000000-0005-0000-0000-000089900000}"/>
    <cellStyle name="Salida 2 3 2 2 2 2 2" xfId="37035" xr:uid="{00000000-0005-0000-0000-00008A900000}"/>
    <cellStyle name="Salida 2 3 2 2 2 3" xfId="37036" xr:uid="{00000000-0005-0000-0000-00008B900000}"/>
    <cellStyle name="Salida 2 3 2 2 2 3 2" xfId="37037" xr:uid="{00000000-0005-0000-0000-00008C900000}"/>
    <cellStyle name="Salida 2 3 2 2 2 4" xfId="37038" xr:uid="{00000000-0005-0000-0000-00008D900000}"/>
    <cellStyle name="Salida 2 3 2 2 2 4 2" xfId="37039" xr:uid="{00000000-0005-0000-0000-00008E900000}"/>
    <cellStyle name="Salida 2 3 2 2 2 5" xfId="37040" xr:uid="{00000000-0005-0000-0000-00008F900000}"/>
    <cellStyle name="Salida 2 3 2 2 2 5 2" xfId="37041" xr:uid="{00000000-0005-0000-0000-000090900000}"/>
    <cellStyle name="Salida 2 3 2 2 2 6" xfId="37042" xr:uid="{00000000-0005-0000-0000-000091900000}"/>
    <cellStyle name="Salida 2 3 2 2 2 6 2" xfId="37043" xr:uid="{00000000-0005-0000-0000-000092900000}"/>
    <cellStyle name="Salida 2 3 2 2 2 7" xfId="37044" xr:uid="{00000000-0005-0000-0000-000093900000}"/>
    <cellStyle name="Salida 2 3 2 2 2 7 2" xfId="37045" xr:uid="{00000000-0005-0000-0000-000094900000}"/>
    <cellStyle name="Salida 2 3 2 2 2 8" xfId="37046" xr:uid="{00000000-0005-0000-0000-000095900000}"/>
    <cellStyle name="Salida 2 3 2 2 2 8 2" xfId="37047" xr:uid="{00000000-0005-0000-0000-000096900000}"/>
    <cellStyle name="Salida 2 3 2 2 2 9" xfId="37048" xr:uid="{00000000-0005-0000-0000-000097900000}"/>
    <cellStyle name="Salida 2 3 2 2 2 9 2" xfId="37049" xr:uid="{00000000-0005-0000-0000-000098900000}"/>
    <cellStyle name="Salida 2 3 2 2 3" xfId="37050" xr:uid="{00000000-0005-0000-0000-000099900000}"/>
    <cellStyle name="Salida 2 3 2 2 3 10" xfId="37051" xr:uid="{00000000-0005-0000-0000-00009A900000}"/>
    <cellStyle name="Salida 2 3 2 2 3 10 2" xfId="37052" xr:uid="{00000000-0005-0000-0000-00009B900000}"/>
    <cellStyle name="Salida 2 3 2 2 3 11" xfId="37053" xr:uid="{00000000-0005-0000-0000-00009C900000}"/>
    <cellStyle name="Salida 2 3 2 2 3 2" xfId="37054" xr:uid="{00000000-0005-0000-0000-00009D900000}"/>
    <cellStyle name="Salida 2 3 2 2 3 2 2" xfId="37055" xr:uid="{00000000-0005-0000-0000-00009E900000}"/>
    <cellStyle name="Salida 2 3 2 2 3 3" xfId="37056" xr:uid="{00000000-0005-0000-0000-00009F900000}"/>
    <cellStyle name="Salida 2 3 2 2 3 3 2" xfId="37057" xr:uid="{00000000-0005-0000-0000-0000A0900000}"/>
    <cellStyle name="Salida 2 3 2 2 3 4" xfId="37058" xr:uid="{00000000-0005-0000-0000-0000A1900000}"/>
    <cellStyle name="Salida 2 3 2 2 3 4 2" xfId="37059" xr:uid="{00000000-0005-0000-0000-0000A2900000}"/>
    <cellStyle name="Salida 2 3 2 2 3 5" xfId="37060" xr:uid="{00000000-0005-0000-0000-0000A3900000}"/>
    <cellStyle name="Salida 2 3 2 2 3 5 2" xfId="37061" xr:uid="{00000000-0005-0000-0000-0000A4900000}"/>
    <cellStyle name="Salida 2 3 2 2 3 6" xfId="37062" xr:uid="{00000000-0005-0000-0000-0000A5900000}"/>
    <cellStyle name="Salida 2 3 2 2 3 6 2" xfId="37063" xr:uid="{00000000-0005-0000-0000-0000A6900000}"/>
    <cellStyle name="Salida 2 3 2 2 3 7" xfId="37064" xr:uid="{00000000-0005-0000-0000-0000A7900000}"/>
    <cellStyle name="Salida 2 3 2 2 3 7 2" xfId="37065" xr:uid="{00000000-0005-0000-0000-0000A8900000}"/>
    <cellStyle name="Salida 2 3 2 2 3 8" xfId="37066" xr:uid="{00000000-0005-0000-0000-0000A9900000}"/>
    <cellStyle name="Salida 2 3 2 2 3 8 2" xfId="37067" xr:uid="{00000000-0005-0000-0000-0000AA900000}"/>
    <cellStyle name="Salida 2 3 2 2 3 9" xfId="37068" xr:uid="{00000000-0005-0000-0000-0000AB900000}"/>
    <cellStyle name="Salida 2 3 2 2 3 9 2" xfId="37069" xr:uid="{00000000-0005-0000-0000-0000AC900000}"/>
    <cellStyle name="Salida 2 3 2 2 4" xfId="37070" xr:uid="{00000000-0005-0000-0000-0000AD900000}"/>
    <cellStyle name="Salida 2 3 2 2 4 2" xfId="37071" xr:uid="{00000000-0005-0000-0000-0000AE900000}"/>
    <cellStyle name="Salida 2 3 2 2 5" xfId="37072" xr:uid="{00000000-0005-0000-0000-0000AF900000}"/>
    <cellStyle name="Salida 2 3 2 2 5 2" xfId="37073" xr:uid="{00000000-0005-0000-0000-0000B0900000}"/>
    <cellStyle name="Salida 2 3 2 2 6" xfId="37074" xr:uid="{00000000-0005-0000-0000-0000B1900000}"/>
    <cellStyle name="Salida 2 3 2 2 6 2" xfId="37075" xr:uid="{00000000-0005-0000-0000-0000B2900000}"/>
    <cellStyle name="Salida 2 3 2 2 7" xfId="37076" xr:uid="{00000000-0005-0000-0000-0000B3900000}"/>
    <cellStyle name="Salida 2 3 2 2 7 2" xfId="37077" xr:uid="{00000000-0005-0000-0000-0000B4900000}"/>
    <cellStyle name="Salida 2 3 2 2 8" xfId="37078" xr:uid="{00000000-0005-0000-0000-0000B5900000}"/>
    <cellStyle name="Salida 2 3 2 2 8 2" xfId="37079" xr:uid="{00000000-0005-0000-0000-0000B6900000}"/>
    <cellStyle name="Salida 2 3 2 2 9" xfId="37080" xr:uid="{00000000-0005-0000-0000-0000B7900000}"/>
    <cellStyle name="Salida 2 3 2 2 9 2" xfId="37081" xr:uid="{00000000-0005-0000-0000-0000B8900000}"/>
    <cellStyle name="Salida 2 3 2 3" xfId="37082" xr:uid="{00000000-0005-0000-0000-0000B9900000}"/>
    <cellStyle name="Salida 2 3 2 3 10" xfId="37083" xr:uid="{00000000-0005-0000-0000-0000BA900000}"/>
    <cellStyle name="Salida 2 3 2 3 10 2" xfId="37084" xr:uid="{00000000-0005-0000-0000-0000BB900000}"/>
    <cellStyle name="Salida 2 3 2 3 11" xfId="37085" xr:uid="{00000000-0005-0000-0000-0000BC900000}"/>
    <cellStyle name="Salida 2 3 2 3 11 2" xfId="37086" xr:uid="{00000000-0005-0000-0000-0000BD900000}"/>
    <cellStyle name="Salida 2 3 2 3 12" xfId="37087" xr:uid="{00000000-0005-0000-0000-0000BE900000}"/>
    <cellStyle name="Salida 2 3 2 3 12 2" xfId="37088" xr:uid="{00000000-0005-0000-0000-0000BF900000}"/>
    <cellStyle name="Salida 2 3 2 3 13" xfId="37089" xr:uid="{00000000-0005-0000-0000-0000C0900000}"/>
    <cellStyle name="Salida 2 3 2 3 2" xfId="37090" xr:uid="{00000000-0005-0000-0000-0000C1900000}"/>
    <cellStyle name="Salida 2 3 2 3 2 10" xfId="37091" xr:uid="{00000000-0005-0000-0000-0000C2900000}"/>
    <cellStyle name="Salida 2 3 2 3 2 10 2" xfId="37092" xr:uid="{00000000-0005-0000-0000-0000C3900000}"/>
    <cellStyle name="Salida 2 3 2 3 2 11" xfId="37093" xr:uid="{00000000-0005-0000-0000-0000C4900000}"/>
    <cellStyle name="Salida 2 3 2 3 2 2" xfId="37094" xr:uid="{00000000-0005-0000-0000-0000C5900000}"/>
    <cellStyle name="Salida 2 3 2 3 2 2 2" xfId="37095" xr:uid="{00000000-0005-0000-0000-0000C6900000}"/>
    <cellStyle name="Salida 2 3 2 3 2 3" xfId="37096" xr:uid="{00000000-0005-0000-0000-0000C7900000}"/>
    <cellStyle name="Salida 2 3 2 3 2 3 2" xfId="37097" xr:uid="{00000000-0005-0000-0000-0000C8900000}"/>
    <cellStyle name="Salida 2 3 2 3 2 4" xfId="37098" xr:uid="{00000000-0005-0000-0000-0000C9900000}"/>
    <cellStyle name="Salida 2 3 2 3 2 4 2" xfId="37099" xr:uid="{00000000-0005-0000-0000-0000CA900000}"/>
    <cellStyle name="Salida 2 3 2 3 2 5" xfId="37100" xr:uid="{00000000-0005-0000-0000-0000CB900000}"/>
    <cellStyle name="Salida 2 3 2 3 2 5 2" xfId="37101" xr:uid="{00000000-0005-0000-0000-0000CC900000}"/>
    <cellStyle name="Salida 2 3 2 3 2 6" xfId="37102" xr:uid="{00000000-0005-0000-0000-0000CD900000}"/>
    <cellStyle name="Salida 2 3 2 3 2 6 2" xfId="37103" xr:uid="{00000000-0005-0000-0000-0000CE900000}"/>
    <cellStyle name="Salida 2 3 2 3 2 7" xfId="37104" xr:uid="{00000000-0005-0000-0000-0000CF900000}"/>
    <cellStyle name="Salida 2 3 2 3 2 7 2" xfId="37105" xr:uid="{00000000-0005-0000-0000-0000D0900000}"/>
    <cellStyle name="Salida 2 3 2 3 2 8" xfId="37106" xr:uid="{00000000-0005-0000-0000-0000D1900000}"/>
    <cellStyle name="Salida 2 3 2 3 2 8 2" xfId="37107" xr:uid="{00000000-0005-0000-0000-0000D2900000}"/>
    <cellStyle name="Salida 2 3 2 3 2 9" xfId="37108" xr:uid="{00000000-0005-0000-0000-0000D3900000}"/>
    <cellStyle name="Salida 2 3 2 3 2 9 2" xfId="37109" xr:uid="{00000000-0005-0000-0000-0000D4900000}"/>
    <cellStyle name="Salida 2 3 2 3 3" xfId="37110" xr:uid="{00000000-0005-0000-0000-0000D5900000}"/>
    <cellStyle name="Salida 2 3 2 3 3 10" xfId="37111" xr:uid="{00000000-0005-0000-0000-0000D6900000}"/>
    <cellStyle name="Salida 2 3 2 3 3 10 2" xfId="37112" xr:uid="{00000000-0005-0000-0000-0000D7900000}"/>
    <cellStyle name="Salida 2 3 2 3 3 11" xfId="37113" xr:uid="{00000000-0005-0000-0000-0000D8900000}"/>
    <cellStyle name="Salida 2 3 2 3 3 2" xfId="37114" xr:uid="{00000000-0005-0000-0000-0000D9900000}"/>
    <cellStyle name="Salida 2 3 2 3 3 2 2" xfId="37115" xr:uid="{00000000-0005-0000-0000-0000DA900000}"/>
    <cellStyle name="Salida 2 3 2 3 3 3" xfId="37116" xr:uid="{00000000-0005-0000-0000-0000DB900000}"/>
    <cellStyle name="Salida 2 3 2 3 3 3 2" xfId="37117" xr:uid="{00000000-0005-0000-0000-0000DC900000}"/>
    <cellStyle name="Salida 2 3 2 3 3 4" xfId="37118" xr:uid="{00000000-0005-0000-0000-0000DD900000}"/>
    <cellStyle name="Salida 2 3 2 3 3 4 2" xfId="37119" xr:uid="{00000000-0005-0000-0000-0000DE900000}"/>
    <cellStyle name="Salida 2 3 2 3 3 5" xfId="37120" xr:uid="{00000000-0005-0000-0000-0000DF900000}"/>
    <cellStyle name="Salida 2 3 2 3 3 5 2" xfId="37121" xr:uid="{00000000-0005-0000-0000-0000E0900000}"/>
    <cellStyle name="Salida 2 3 2 3 3 6" xfId="37122" xr:uid="{00000000-0005-0000-0000-0000E1900000}"/>
    <cellStyle name="Salida 2 3 2 3 3 6 2" xfId="37123" xr:uid="{00000000-0005-0000-0000-0000E2900000}"/>
    <cellStyle name="Salida 2 3 2 3 3 7" xfId="37124" xr:uid="{00000000-0005-0000-0000-0000E3900000}"/>
    <cellStyle name="Salida 2 3 2 3 3 7 2" xfId="37125" xr:uid="{00000000-0005-0000-0000-0000E4900000}"/>
    <cellStyle name="Salida 2 3 2 3 3 8" xfId="37126" xr:uid="{00000000-0005-0000-0000-0000E5900000}"/>
    <cellStyle name="Salida 2 3 2 3 3 8 2" xfId="37127" xr:uid="{00000000-0005-0000-0000-0000E6900000}"/>
    <cellStyle name="Salida 2 3 2 3 3 9" xfId="37128" xr:uid="{00000000-0005-0000-0000-0000E7900000}"/>
    <cellStyle name="Salida 2 3 2 3 3 9 2" xfId="37129" xr:uid="{00000000-0005-0000-0000-0000E8900000}"/>
    <cellStyle name="Salida 2 3 2 3 4" xfId="37130" xr:uid="{00000000-0005-0000-0000-0000E9900000}"/>
    <cellStyle name="Salida 2 3 2 3 4 2" xfId="37131" xr:uid="{00000000-0005-0000-0000-0000EA900000}"/>
    <cellStyle name="Salida 2 3 2 3 5" xfId="37132" xr:uid="{00000000-0005-0000-0000-0000EB900000}"/>
    <cellStyle name="Salida 2 3 2 3 5 2" xfId="37133" xr:uid="{00000000-0005-0000-0000-0000EC900000}"/>
    <cellStyle name="Salida 2 3 2 3 6" xfId="37134" xr:uid="{00000000-0005-0000-0000-0000ED900000}"/>
    <cellStyle name="Salida 2 3 2 3 6 2" xfId="37135" xr:uid="{00000000-0005-0000-0000-0000EE900000}"/>
    <cellStyle name="Salida 2 3 2 3 7" xfId="37136" xr:uid="{00000000-0005-0000-0000-0000EF900000}"/>
    <cellStyle name="Salida 2 3 2 3 7 2" xfId="37137" xr:uid="{00000000-0005-0000-0000-0000F0900000}"/>
    <cellStyle name="Salida 2 3 2 3 8" xfId="37138" xr:uid="{00000000-0005-0000-0000-0000F1900000}"/>
    <cellStyle name="Salida 2 3 2 3 8 2" xfId="37139" xr:uid="{00000000-0005-0000-0000-0000F2900000}"/>
    <cellStyle name="Salida 2 3 2 3 9" xfId="37140" xr:uid="{00000000-0005-0000-0000-0000F3900000}"/>
    <cellStyle name="Salida 2 3 2 3 9 2" xfId="37141" xr:uid="{00000000-0005-0000-0000-0000F4900000}"/>
    <cellStyle name="Salida 2 3 2 4" xfId="37142" xr:uid="{00000000-0005-0000-0000-0000F5900000}"/>
    <cellStyle name="Salida 2 3 2 4 10" xfId="37143" xr:uid="{00000000-0005-0000-0000-0000F6900000}"/>
    <cellStyle name="Salida 2 3 2 4 10 2" xfId="37144" xr:uid="{00000000-0005-0000-0000-0000F7900000}"/>
    <cellStyle name="Salida 2 3 2 4 11" xfId="37145" xr:uid="{00000000-0005-0000-0000-0000F8900000}"/>
    <cellStyle name="Salida 2 3 2 4 2" xfId="37146" xr:uid="{00000000-0005-0000-0000-0000F9900000}"/>
    <cellStyle name="Salida 2 3 2 4 2 2" xfId="37147" xr:uid="{00000000-0005-0000-0000-0000FA900000}"/>
    <cellStyle name="Salida 2 3 2 4 3" xfId="37148" xr:uid="{00000000-0005-0000-0000-0000FB900000}"/>
    <cellStyle name="Salida 2 3 2 4 3 2" xfId="37149" xr:uid="{00000000-0005-0000-0000-0000FC900000}"/>
    <cellStyle name="Salida 2 3 2 4 4" xfId="37150" xr:uid="{00000000-0005-0000-0000-0000FD900000}"/>
    <cellStyle name="Salida 2 3 2 4 4 2" xfId="37151" xr:uid="{00000000-0005-0000-0000-0000FE900000}"/>
    <cellStyle name="Salida 2 3 2 4 5" xfId="37152" xr:uid="{00000000-0005-0000-0000-0000FF900000}"/>
    <cellStyle name="Salida 2 3 2 4 5 2" xfId="37153" xr:uid="{00000000-0005-0000-0000-000000910000}"/>
    <cellStyle name="Salida 2 3 2 4 6" xfId="37154" xr:uid="{00000000-0005-0000-0000-000001910000}"/>
    <cellStyle name="Salida 2 3 2 4 6 2" xfId="37155" xr:uid="{00000000-0005-0000-0000-000002910000}"/>
    <cellStyle name="Salida 2 3 2 4 7" xfId="37156" xr:uid="{00000000-0005-0000-0000-000003910000}"/>
    <cellStyle name="Salida 2 3 2 4 7 2" xfId="37157" xr:uid="{00000000-0005-0000-0000-000004910000}"/>
    <cellStyle name="Salida 2 3 2 4 8" xfId="37158" xr:uid="{00000000-0005-0000-0000-000005910000}"/>
    <cellStyle name="Salida 2 3 2 4 8 2" xfId="37159" xr:uid="{00000000-0005-0000-0000-000006910000}"/>
    <cellStyle name="Salida 2 3 2 4 9" xfId="37160" xr:uid="{00000000-0005-0000-0000-000007910000}"/>
    <cellStyle name="Salida 2 3 2 4 9 2" xfId="37161" xr:uid="{00000000-0005-0000-0000-000008910000}"/>
    <cellStyle name="Salida 2 3 2 5" xfId="37162" xr:uid="{00000000-0005-0000-0000-000009910000}"/>
    <cellStyle name="Salida 2 3 2 5 10" xfId="37163" xr:uid="{00000000-0005-0000-0000-00000A910000}"/>
    <cellStyle name="Salida 2 3 2 5 10 2" xfId="37164" xr:uid="{00000000-0005-0000-0000-00000B910000}"/>
    <cellStyle name="Salida 2 3 2 5 11" xfId="37165" xr:uid="{00000000-0005-0000-0000-00000C910000}"/>
    <cellStyle name="Salida 2 3 2 5 2" xfId="37166" xr:uid="{00000000-0005-0000-0000-00000D910000}"/>
    <cellStyle name="Salida 2 3 2 5 2 2" xfId="37167" xr:uid="{00000000-0005-0000-0000-00000E910000}"/>
    <cellStyle name="Salida 2 3 2 5 3" xfId="37168" xr:uid="{00000000-0005-0000-0000-00000F910000}"/>
    <cellStyle name="Salida 2 3 2 5 3 2" xfId="37169" xr:uid="{00000000-0005-0000-0000-000010910000}"/>
    <cellStyle name="Salida 2 3 2 5 4" xfId="37170" xr:uid="{00000000-0005-0000-0000-000011910000}"/>
    <cellStyle name="Salida 2 3 2 5 4 2" xfId="37171" xr:uid="{00000000-0005-0000-0000-000012910000}"/>
    <cellStyle name="Salida 2 3 2 5 5" xfId="37172" xr:uid="{00000000-0005-0000-0000-000013910000}"/>
    <cellStyle name="Salida 2 3 2 5 5 2" xfId="37173" xr:uid="{00000000-0005-0000-0000-000014910000}"/>
    <cellStyle name="Salida 2 3 2 5 6" xfId="37174" xr:uid="{00000000-0005-0000-0000-000015910000}"/>
    <cellStyle name="Salida 2 3 2 5 6 2" xfId="37175" xr:uid="{00000000-0005-0000-0000-000016910000}"/>
    <cellStyle name="Salida 2 3 2 5 7" xfId="37176" xr:uid="{00000000-0005-0000-0000-000017910000}"/>
    <cellStyle name="Salida 2 3 2 5 7 2" xfId="37177" xr:uid="{00000000-0005-0000-0000-000018910000}"/>
    <cellStyle name="Salida 2 3 2 5 8" xfId="37178" xr:uid="{00000000-0005-0000-0000-000019910000}"/>
    <cellStyle name="Salida 2 3 2 5 8 2" xfId="37179" xr:uid="{00000000-0005-0000-0000-00001A910000}"/>
    <cellStyle name="Salida 2 3 2 5 9" xfId="37180" xr:uid="{00000000-0005-0000-0000-00001B910000}"/>
    <cellStyle name="Salida 2 3 2 5 9 2" xfId="37181" xr:uid="{00000000-0005-0000-0000-00001C910000}"/>
    <cellStyle name="Salida 2 3 2 6" xfId="37182" xr:uid="{00000000-0005-0000-0000-00001D910000}"/>
    <cellStyle name="Salida 2 3 2 6 2" xfId="37183" xr:uid="{00000000-0005-0000-0000-00001E910000}"/>
    <cellStyle name="Salida 2 3 2 7" xfId="37184" xr:uid="{00000000-0005-0000-0000-00001F910000}"/>
    <cellStyle name="Salida 2 3 2 7 2" xfId="37185" xr:uid="{00000000-0005-0000-0000-000020910000}"/>
    <cellStyle name="Salida 2 3 2 8" xfId="37186" xr:uid="{00000000-0005-0000-0000-000021910000}"/>
    <cellStyle name="Salida 2 3 2 8 2" xfId="37187" xr:uid="{00000000-0005-0000-0000-000022910000}"/>
    <cellStyle name="Salida 2 3 2 9" xfId="37188" xr:uid="{00000000-0005-0000-0000-000023910000}"/>
    <cellStyle name="Salida 2 3 2 9 2" xfId="37189" xr:uid="{00000000-0005-0000-0000-000024910000}"/>
    <cellStyle name="Salida 2 3 3" xfId="37190" xr:uid="{00000000-0005-0000-0000-000025910000}"/>
    <cellStyle name="Salida 2 3 3 10" xfId="37191" xr:uid="{00000000-0005-0000-0000-000026910000}"/>
    <cellStyle name="Salida 2 3 3 10 2" xfId="37192" xr:uid="{00000000-0005-0000-0000-000027910000}"/>
    <cellStyle name="Salida 2 3 3 11" xfId="37193" xr:uid="{00000000-0005-0000-0000-000028910000}"/>
    <cellStyle name="Salida 2 3 3 11 2" xfId="37194" xr:uid="{00000000-0005-0000-0000-000029910000}"/>
    <cellStyle name="Salida 2 3 3 12" xfId="37195" xr:uid="{00000000-0005-0000-0000-00002A910000}"/>
    <cellStyle name="Salida 2 3 3 12 2" xfId="37196" xr:uid="{00000000-0005-0000-0000-00002B910000}"/>
    <cellStyle name="Salida 2 3 3 13" xfId="37197" xr:uid="{00000000-0005-0000-0000-00002C910000}"/>
    <cellStyle name="Salida 2 3 3 13 2" xfId="37198" xr:uid="{00000000-0005-0000-0000-00002D910000}"/>
    <cellStyle name="Salida 2 3 3 14" xfId="37199" xr:uid="{00000000-0005-0000-0000-00002E910000}"/>
    <cellStyle name="Salida 2 3 3 14 2" xfId="37200" xr:uid="{00000000-0005-0000-0000-00002F910000}"/>
    <cellStyle name="Salida 2 3 3 15" xfId="37201" xr:uid="{00000000-0005-0000-0000-000030910000}"/>
    <cellStyle name="Salida 2 3 3 2" xfId="37202" xr:uid="{00000000-0005-0000-0000-000031910000}"/>
    <cellStyle name="Salida 2 3 3 2 10" xfId="37203" xr:uid="{00000000-0005-0000-0000-000032910000}"/>
    <cellStyle name="Salida 2 3 3 2 10 2" xfId="37204" xr:uid="{00000000-0005-0000-0000-000033910000}"/>
    <cellStyle name="Salida 2 3 3 2 11" xfId="37205" xr:uid="{00000000-0005-0000-0000-000034910000}"/>
    <cellStyle name="Salida 2 3 3 2 11 2" xfId="37206" xr:uid="{00000000-0005-0000-0000-000035910000}"/>
    <cellStyle name="Salida 2 3 3 2 12" xfId="37207" xr:uid="{00000000-0005-0000-0000-000036910000}"/>
    <cellStyle name="Salida 2 3 3 2 12 2" xfId="37208" xr:uid="{00000000-0005-0000-0000-000037910000}"/>
    <cellStyle name="Salida 2 3 3 2 13" xfId="37209" xr:uid="{00000000-0005-0000-0000-000038910000}"/>
    <cellStyle name="Salida 2 3 3 2 2" xfId="37210" xr:uid="{00000000-0005-0000-0000-000039910000}"/>
    <cellStyle name="Salida 2 3 3 2 2 10" xfId="37211" xr:uid="{00000000-0005-0000-0000-00003A910000}"/>
    <cellStyle name="Salida 2 3 3 2 2 10 2" xfId="37212" xr:uid="{00000000-0005-0000-0000-00003B910000}"/>
    <cellStyle name="Salida 2 3 3 2 2 11" xfId="37213" xr:uid="{00000000-0005-0000-0000-00003C910000}"/>
    <cellStyle name="Salida 2 3 3 2 2 2" xfId="37214" xr:uid="{00000000-0005-0000-0000-00003D910000}"/>
    <cellStyle name="Salida 2 3 3 2 2 2 2" xfId="37215" xr:uid="{00000000-0005-0000-0000-00003E910000}"/>
    <cellStyle name="Salida 2 3 3 2 2 3" xfId="37216" xr:uid="{00000000-0005-0000-0000-00003F910000}"/>
    <cellStyle name="Salida 2 3 3 2 2 3 2" xfId="37217" xr:uid="{00000000-0005-0000-0000-000040910000}"/>
    <cellStyle name="Salida 2 3 3 2 2 4" xfId="37218" xr:uid="{00000000-0005-0000-0000-000041910000}"/>
    <cellStyle name="Salida 2 3 3 2 2 4 2" xfId="37219" xr:uid="{00000000-0005-0000-0000-000042910000}"/>
    <cellStyle name="Salida 2 3 3 2 2 5" xfId="37220" xr:uid="{00000000-0005-0000-0000-000043910000}"/>
    <cellStyle name="Salida 2 3 3 2 2 5 2" xfId="37221" xr:uid="{00000000-0005-0000-0000-000044910000}"/>
    <cellStyle name="Salida 2 3 3 2 2 6" xfId="37222" xr:uid="{00000000-0005-0000-0000-000045910000}"/>
    <cellStyle name="Salida 2 3 3 2 2 6 2" xfId="37223" xr:uid="{00000000-0005-0000-0000-000046910000}"/>
    <cellStyle name="Salida 2 3 3 2 2 7" xfId="37224" xr:uid="{00000000-0005-0000-0000-000047910000}"/>
    <cellStyle name="Salida 2 3 3 2 2 7 2" xfId="37225" xr:uid="{00000000-0005-0000-0000-000048910000}"/>
    <cellStyle name="Salida 2 3 3 2 2 8" xfId="37226" xr:uid="{00000000-0005-0000-0000-000049910000}"/>
    <cellStyle name="Salida 2 3 3 2 2 8 2" xfId="37227" xr:uid="{00000000-0005-0000-0000-00004A910000}"/>
    <cellStyle name="Salida 2 3 3 2 2 9" xfId="37228" xr:uid="{00000000-0005-0000-0000-00004B910000}"/>
    <cellStyle name="Salida 2 3 3 2 2 9 2" xfId="37229" xr:uid="{00000000-0005-0000-0000-00004C910000}"/>
    <cellStyle name="Salida 2 3 3 2 3" xfId="37230" xr:uid="{00000000-0005-0000-0000-00004D910000}"/>
    <cellStyle name="Salida 2 3 3 2 3 10" xfId="37231" xr:uid="{00000000-0005-0000-0000-00004E910000}"/>
    <cellStyle name="Salida 2 3 3 2 3 10 2" xfId="37232" xr:uid="{00000000-0005-0000-0000-00004F910000}"/>
    <cellStyle name="Salida 2 3 3 2 3 11" xfId="37233" xr:uid="{00000000-0005-0000-0000-000050910000}"/>
    <cellStyle name="Salida 2 3 3 2 3 2" xfId="37234" xr:uid="{00000000-0005-0000-0000-000051910000}"/>
    <cellStyle name="Salida 2 3 3 2 3 2 2" xfId="37235" xr:uid="{00000000-0005-0000-0000-000052910000}"/>
    <cellStyle name="Salida 2 3 3 2 3 3" xfId="37236" xr:uid="{00000000-0005-0000-0000-000053910000}"/>
    <cellStyle name="Salida 2 3 3 2 3 3 2" xfId="37237" xr:uid="{00000000-0005-0000-0000-000054910000}"/>
    <cellStyle name="Salida 2 3 3 2 3 4" xfId="37238" xr:uid="{00000000-0005-0000-0000-000055910000}"/>
    <cellStyle name="Salida 2 3 3 2 3 4 2" xfId="37239" xr:uid="{00000000-0005-0000-0000-000056910000}"/>
    <cellStyle name="Salida 2 3 3 2 3 5" xfId="37240" xr:uid="{00000000-0005-0000-0000-000057910000}"/>
    <cellStyle name="Salida 2 3 3 2 3 5 2" xfId="37241" xr:uid="{00000000-0005-0000-0000-000058910000}"/>
    <cellStyle name="Salida 2 3 3 2 3 6" xfId="37242" xr:uid="{00000000-0005-0000-0000-000059910000}"/>
    <cellStyle name="Salida 2 3 3 2 3 6 2" xfId="37243" xr:uid="{00000000-0005-0000-0000-00005A910000}"/>
    <cellStyle name="Salida 2 3 3 2 3 7" xfId="37244" xr:uid="{00000000-0005-0000-0000-00005B910000}"/>
    <cellStyle name="Salida 2 3 3 2 3 7 2" xfId="37245" xr:uid="{00000000-0005-0000-0000-00005C910000}"/>
    <cellStyle name="Salida 2 3 3 2 3 8" xfId="37246" xr:uid="{00000000-0005-0000-0000-00005D910000}"/>
    <cellStyle name="Salida 2 3 3 2 3 8 2" xfId="37247" xr:uid="{00000000-0005-0000-0000-00005E910000}"/>
    <cellStyle name="Salida 2 3 3 2 3 9" xfId="37248" xr:uid="{00000000-0005-0000-0000-00005F910000}"/>
    <cellStyle name="Salida 2 3 3 2 3 9 2" xfId="37249" xr:uid="{00000000-0005-0000-0000-000060910000}"/>
    <cellStyle name="Salida 2 3 3 2 4" xfId="37250" xr:uid="{00000000-0005-0000-0000-000061910000}"/>
    <cellStyle name="Salida 2 3 3 2 4 2" xfId="37251" xr:uid="{00000000-0005-0000-0000-000062910000}"/>
    <cellStyle name="Salida 2 3 3 2 5" xfId="37252" xr:uid="{00000000-0005-0000-0000-000063910000}"/>
    <cellStyle name="Salida 2 3 3 2 5 2" xfId="37253" xr:uid="{00000000-0005-0000-0000-000064910000}"/>
    <cellStyle name="Salida 2 3 3 2 6" xfId="37254" xr:uid="{00000000-0005-0000-0000-000065910000}"/>
    <cellStyle name="Salida 2 3 3 2 6 2" xfId="37255" xr:uid="{00000000-0005-0000-0000-000066910000}"/>
    <cellStyle name="Salida 2 3 3 2 7" xfId="37256" xr:uid="{00000000-0005-0000-0000-000067910000}"/>
    <cellStyle name="Salida 2 3 3 2 7 2" xfId="37257" xr:uid="{00000000-0005-0000-0000-000068910000}"/>
    <cellStyle name="Salida 2 3 3 2 8" xfId="37258" xr:uid="{00000000-0005-0000-0000-000069910000}"/>
    <cellStyle name="Salida 2 3 3 2 8 2" xfId="37259" xr:uid="{00000000-0005-0000-0000-00006A910000}"/>
    <cellStyle name="Salida 2 3 3 2 9" xfId="37260" xr:uid="{00000000-0005-0000-0000-00006B910000}"/>
    <cellStyle name="Salida 2 3 3 2 9 2" xfId="37261" xr:uid="{00000000-0005-0000-0000-00006C910000}"/>
    <cellStyle name="Salida 2 3 3 3" xfId="37262" xr:uid="{00000000-0005-0000-0000-00006D910000}"/>
    <cellStyle name="Salida 2 3 3 3 10" xfId="37263" xr:uid="{00000000-0005-0000-0000-00006E910000}"/>
    <cellStyle name="Salida 2 3 3 3 10 2" xfId="37264" xr:uid="{00000000-0005-0000-0000-00006F910000}"/>
    <cellStyle name="Salida 2 3 3 3 11" xfId="37265" xr:uid="{00000000-0005-0000-0000-000070910000}"/>
    <cellStyle name="Salida 2 3 3 3 11 2" xfId="37266" xr:uid="{00000000-0005-0000-0000-000071910000}"/>
    <cellStyle name="Salida 2 3 3 3 12" xfId="37267" xr:uid="{00000000-0005-0000-0000-000072910000}"/>
    <cellStyle name="Salida 2 3 3 3 12 2" xfId="37268" xr:uid="{00000000-0005-0000-0000-000073910000}"/>
    <cellStyle name="Salida 2 3 3 3 13" xfId="37269" xr:uid="{00000000-0005-0000-0000-000074910000}"/>
    <cellStyle name="Salida 2 3 3 3 2" xfId="37270" xr:uid="{00000000-0005-0000-0000-000075910000}"/>
    <cellStyle name="Salida 2 3 3 3 2 10" xfId="37271" xr:uid="{00000000-0005-0000-0000-000076910000}"/>
    <cellStyle name="Salida 2 3 3 3 2 10 2" xfId="37272" xr:uid="{00000000-0005-0000-0000-000077910000}"/>
    <cellStyle name="Salida 2 3 3 3 2 11" xfId="37273" xr:uid="{00000000-0005-0000-0000-000078910000}"/>
    <cellStyle name="Salida 2 3 3 3 2 2" xfId="37274" xr:uid="{00000000-0005-0000-0000-000079910000}"/>
    <cellStyle name="Salida 2 3 3 3 2 2 2" xfId="37275" xr:uid="{00000000-0005-0000-0000-00007A910000}"/>
    <cellStyle name="Salida 2 3 3 3 2 3" xfId="37276" xr:uid="{00000000-0005-0000-0000-00007B910000}"/>
    <cellStyle name="Salida 2 3 3 3 2 3 2" xfId="37277" xr:uid="{00000000-0005-0000-0000-00007C910000}"/>
    <cellStyle name="Salida 2 3 3 3 2 4" xfId="37278" xr:uid="{00000000-0005-0000-0000-00007D910000}"/>
    <cellStyle name="Salida 2 3 3 3 2 4 2" xfId="37279" xr:uid="{00000000-0005-0000-0000-00007E910000}"/>
    <cellStyle name="Salida 2 3 3 3 2 5" xfId="37280" xr:uid="{00000000-0005-0000-0000-00007F910000}"/>
    <cellStyle name="Salida 2 3 3 3 2 5 2" xfId="37281" xr:uid="{00000000-0005-0000-0000-000080910000}"/>
    <cellStyle name="Salida 2 3 3 3 2 6" xfId="37282" xr:uid="{00000000-0005-0000-0000-000081910000}"/>
    <cellStyle name="Salida 2 3 3 3 2 6 2" xfId="37283" xr:uid="{00000000-0005-0000-0000-000082910000}"/>
    <cellStyle name="Salida 2 3 3 3 2 7" xfId="37284" xr:uid="{00000000-0005-0000-0000-000083910000}"/>
    <cellStyle name="Salida 2 3 3 3 2 7 2" xfId="37285" xr:uid="{00000000-0005-0000-0000-000084910000}"/>
    <cellStyle name="Salida 2 3 3 3 2 8" xfId="37286" xr:uid="{00000000-0005-0000-0000-000085910000}"/>
    <cellStyle name="Salida 2 3 3 3 2 8 2" xfId="37287" xr:uid="{00000000-0005-0000-0000-000086910000}"/>
    <cellStyle name="Salida 2 3 3 3 2 9" xfId="37288" xr:uid="{00000000-0005-0000-0000-000087910000}"/>
    <cellStyle name="Salida 2 3 3 3 2 9 2" xfId="37289" xr:uid="{00000000-0005-0000-0000-000088910000}"/>
    <cellStyle name="Salida 2 3 3 3 3" xfId="37290" xr:uid="{00000000-0005-0000-0000-000089910000}"/>
    <cellStyle name="Salida 2 3 3 3 3 10" xfId="37291" xr:uid="{00000000-0005-0000-0000-00008A910000}"/>
    <cellStyle name="Salida 2 3 3 3 3 10 2" xfId="37292" xr:uid="{00000000-0005-0000-0000-00008B910000}"/>
    <cellStyle name="Salida 2 3 3 3 3 11" xfId="37293" xr:uid="{00000000-0005-0000-0000-00008C910000}"/>
    <cellStyle name="Salida 2 3 3 3 3 2" xfId="37294" xr:uid="{00000000-0005-0000-0000-00008D910000}"/>
    <cellStyle name="Salida 2 3 3 3 3 2 2" xfId="37295" xr:uid="{00000000-0005-0000-0000-00008E910000}"/>
    <cellStyle name="Salida 2 3 3 3 3 3" xfId="37296" xr:uid="{00000000-0005-0000-0000-00008F910000}"/>
    <cellStyle name="Salida 2 3 3 3 3 3 2" xfId="37297" xr:uid="{00000000-0005-0000-0000-000090910000}"/>
    <cellStyle name="Salida 2 3 3 3 3 4" xfId="37298" xr:uid="{00000000-0005-0000-0000-000091910000}"/>
    <cellStyle name="Salida 2 3 3 3 3 4 2" xfId="37299" xr:uid="{00000000-0005-0000-0000-000092910000}"/>
    <cellStyle name="Salida 2 3 3 3 3 5" xfId="37300" xr:uid="{00000000-0005-0000-0000-000093910000}"/>
    <cellStyle name="Salida 2 3 3 3 3 5 2" xfId="37301" xr:uid="{00000000-0005-0000-0000-000094910000}"/>
    <cellStyle name="Salida 2 3 3 3 3 6" xfId="37302" xr:uid="{00000000-0005-0000-0000-000095910000}"/>
    <cellStyle name="Salida 2 3 3 3 3 6 2" xfId="37303" xr:uid="{00000000-0005-0000-0000-000096910000}"/>
    <cellStyle name="Salida 2 3 3 3 3 7" xfId="37304" xr:uid="{00000000-0005-0000-0000-000097910000}"/>
    <cellStyle name="Salida 2 3 3 3 3 7 2" xfId="37305" xr:uid="{00000000-0005-0000-0000-000098910000}"/>
    <cellStyle name="Salida 2 3 3 3 3 8" xfId="37306" xr:uid="{00000000-0005-0000-0000-000099910000}"/>
    <cellStyle name="Salida 2 3 3 3 3 8 2" xfId="37307" xr:uid="{00000000-0005-0000-0000-00009A910000}"/>
    <cellStyle name="Salida 2 3 3 3 3 9" xfId="37308" xr:uid="{00000000-0005-0000-0000-00009B910000}"/>
    <cellStyle name="Salida 2 3 3 3 3 9 2" xfId="37309" xr:uid="{00000000-0005-0000-0000-00009C910000}"/>
    <cellStyle name="Salida 2 3 3 3 4" xfId="37310" xr:uid="{00000000-0005-0000-0000-00009D910000}"/>
    <cellStyle name="Salida 2 3 3 3 4 2" xfId="37311" xr:uid="{00000000-0005-0000-0000-00009E910000}"/>
    <cellStyle name="Salida 2 3 3 3 5" xfId="37312" xr:uid="{00000000-0005-0000-0000-00009F910000}"/>
    <cellStyle name="Salida 2 3 3 3 5 2" xfId="37313" xr:uid="{00000000-0005-0000-0000-0000A0910000}"/>
    <cellStyle name="Salida 2 3 3 3 6" xfId="37314" xr:uid="{00000000-0005-0000-0000-0000A1910000}"/>
    <cellStyle name="Salida 2 3 3 3 6 2" xfId="37315" xr:uid="{00000000-0005-0000-0000-0000A2910000}"/>
    <cellStyle name="Salida 2 3 3 3 7" xfId="37316" xr:uid="{00000000-0005-0000-0000-0000A3910000}"/>
    <cellStyle name="Salida 2 3 3 3 7 2" xfId="37317" xr:uid="{00000000-0005-0000-0000-0000A4910000}"/>
    <cellStyle name="Salida 2 3 3 3 8" xfId="37318" xr:uid="{00000000-0005-0000-0000-0000A5910000}"/>
    <cellStyle name="Salida 2 3 3 3 8 2" xfId="37319" xr:uid="{00000000-0005-0000-0000-0000A6910000}"/>
    <cellStyle name="Salida 2 3 3 3 9" xfId="37320" xr:uid="{00000000-0005-0000-0000-0000A7910000}"/>
    <cellStyle name="Salida 2 3 3 3 9 2" xfId="37321" xr:uid="{00000000-0005-0000-0000-0000A8910000}"/>
    <cellStyle name="Salida 2 3 3 4" xfId="37322" xr:uid="{00000000-0005-0000-0000-0000A9910000}"/>
    <cellStyle name="Salida 2 3 3 4 10" xfId="37323" xr:uid="{00000000-0005-0000-0000-0000AA910000}"/>
    <cellStyle name="Salida 2 3 3 4 10 2" xfId="37324" xr:uid="{00000000-0005-0000-0000-0000AB910000}"/>
    <cellStyle name="Salida 2 3 3 4 11" xfId="37325" xr:uid="{00000000-0005-0000-0000-0000AC910000}"/>
    <cellStyle name="Salida 2 3 3 4 2" xfId="37326" xr:uid="{00000000-0005-0000-0000-0000AD910000}"/>
    <cellStyle name="Salida 2 3 3 4 2 2" xfId="37327" xr:uid="{00000000-0005-0000-0000-0000AE910000}"/>
    <cellStyle name="Salida 2 3 3 4 3" xfId="37328" xr:uid="{00000000-0005-0000-0000-0000AF910000}"/>
    <cellStyle name="Salida 2 3 3 4 3 2" xfId="37329" xr:uid="{00000000-0005-0000-0000-0000B0910000}"/>
    <cellStyle name="Salida 2 3 3 4 4" xfId="37330" xr:uid="{00000000-0005-0000-0000-0000B1910000}"/>
    <cellStyle name="Salida 2 3 3 4 4 2" xfId="37331" xr:uid="{00000000-0005-0000-0000-0000B2910000}"/>
    <cellStyle name="Salida 2 3 3 4 5" xfId="37332" xr:uid="{00000000-0005-0000-0000-0000B3910000}"/>
    <cellStyle name="Salida 2 3 3 4 5 2" xfId="37333" xr:uid="{00000000-0005-0000-0000-0000B4910000}"/>
    <cellStyle name="Salida 2 3 3 4 6" xfId="37334" xr:uid="{00000000-0005-0000-0000-0000B5910000}"/>
    <cellStyle name="Salida 2 3 3 4 6 2" xfId="37335" xr:uid="{00000000-0005-0000-0000-0000B6910000}"/>
    <cellStyle name="Salida 2 3 3 4 7" xfId="37336" xr:uid="{00000000-0005-0000-0000-0000B7910000}"/>
    <cellStyle name="Salida 2 3 3 4 7 2" xfId="37337" xr:uid="{00000000-0005-0000-0000-0000B8910000}"/>
    <cellStyle name="Salida 2 3 3 4 8" xfId="37338" xr:uid="{00000000-0005-0000-0000-0000B9910000}"/>
    <cellStyle name="Salida 2 3 3 4 8 2" xfId="37339" xr:uid="{00000000-0005-0000-0000-0000BA910000}"/>
    <cellStyle name="Salida 2 3 3 4 9" xfId="37340" xr:uid="{00000000-0005-0000-0000-0000BB910000}"/>
    <cellStyle name="Salida 2 3 3 4 9 2" xfId="37341" xr:uid="{00000000-0005-0000-0000-0000BC910000}"/>
    <cellStyle name="Salida 2 3 3 5" xfId="37342" xr:uid="{00000000-0005-0000-0000-0000BD910000}"/>
    <cellStyle name="Salida 2 3 3 5 10" xfId="37343" xr:uid="{00000000-0005-0000-0000-0000BE910000}"/>
    <cellStyle name="Salida 2 3 3 5 10 2" xfId="37344" xr:uid="{00000000-0005-0000-0000-0000BF910000}"/>
    <cellStyle name="Salida 2 3 3 5 11" xfId="37345" xr:uid="{00000000-0005-0000-0000-0000C0910000}"/>
    <cellStyle name="Salida 2 3 3 5 2" xfId="37346" xr:uid="{00000000-0005-0000-0000-0000C1910000}"/>
    <cellStyle name="Salida 2 3 3 5 2 2" xfId="37347" xr:uid="{00000000-0005-0000-0000-0000C2910000}"/>
    <cellStyle name="Salida 2 3 3 5 3" xfId="37348" xr:uid="{00000000-0005-0000-0000-0000C3910000}"/>
    <cellStyle name="Salida 2 3 3 5 3 2" xfId="37349" xr:uid="{00000000-0005-0000-0000-0000C4910000}"/>
    <cellStyle name="Salida 2 3 3 5 4" xfId="37350" xr:uid="{00000000-0005-0000-0000-0000C5910000}"/>
    <cellStyle name="Salida 2 3 3 5 4 2" xfId="37351" xr:uid="{00000000-0005-0000-0000-0000C6910000}"/>
    <cellStyle name="Salida 2 3 3 5 5" xfId="37352" xr:uid="{00000000-0005-0000-0000-0000C7910000}"/>
    <cellStyle name="Salida 2 3 3 5 5 2" xfId="37353" xr:uid="{00000000-0005-0000-0000-0000C8910000}"/>
    <cellStyle name="Salida 2 3 3 5 6" xfId="37354" xr:uid="{00000000-0005-0000-0000-0000C9910000}"/>
    <cellStyle name="Salida 2 3 3 5 6 2" xfId="37355" xr:uid="{00000000-0005-0000-0000-0000CA910000}"/>
    <cellStyle name="Salida 2 3 3 5 7" xfId="37356" xr:uid="{00000000-0005-0000-0000-0000CB910000}"/>
    <cellStyle name="Salida 2 3 3 5 7 2" xfId="37357" xr:uid="{00000000-0005-0000-0000-0000CC910000}"/>
    <cellStyle name="Salida 2 3 3 5 8" xfId="37358" xr:uid="{00000000-0005-0000-0000-0000CD910000}"/>
    <cellStyle name="Salida 2 3 3 5 8 2" xfId="37359" xr:uid="{00000000-0005-0000-0000-0000CE910000}"/>
    <cellStyle name="Salida 2 3 3 5 9" xfId="37360" xr:uid="{00000000-0005-0000-0000-0000CF910000}"/>
    <cellStyle name="Salida 2 3 3 5 9 2" xfId="37361" xr:uid="{00000000-0005-0000-0000-0000D0910000}"/>
    <cellStyle name="Salida 2 3 3 6" xfId="37362" xr:uid="{00000000-0005-0000-0000-0000D1910000}"/>
    <cellStyle name="Salida 2 3 3 6 2" xfId="37363" xr:uid="{00000000-0005-0000-0000-0000D2910000}"/>
    <cellStyle name="Salida 2 3 3 7" xfId="37364" xr:uid="{00000000-0005-0000-0000-0000D3910000}"/>
    <cellStyle name="Salida 2 3 3 7 2" xfId="37365" xr:uid="{00000000-0005-0000-0000-0000D4910000}"/>
    <cellStyle name="Salida 2 3 3 8" xfId="37366" xr:uid="{00000000-0005-0000-0000-0000D5910000}"/>
    <cellStyle name="Salida 2 3 3 8 2" xfId="37367" xr:uid="{00000000-0005-0000-0000-0000D6910000}"/>
    <cellStyle name="Salida 2 3 3 9" xfId="37368" xr:uid="{00000000-0005-0000-0000-0000D7910000}"/>
    <cellStyle name="Salida 2 3 3 9 2" xfId="37369" xr:uid="{00000000-0005-0000-0000-0000D8910000}"/>
    <cellStyle name="Salida 2 3 4" xfId="37370" xr:uid="{00000000-0005-0000-0000-0000D9910000}"/>
    <cellStyle name="Salida 2 3 4 10" xfId="37371" xr:uid="{00000000-0005-0000-0000-0000DA910000}"/>
    <cellStyle name="Salida 2 3 4 10 2" xfId="37372" xr:uid="{00000000-0005-0000-0000-0000DB910000}"/>
    <cellStyle name="Salida 2 3 4 11" xfId="37373" xr:uid="{00000000-0005-0000-0000-0000DC910000}"/>
    <cellStyle name="Salida 2 3 4 11 2" xfId="37374" xr:uid="{00000000-0005-0000-0000-0000DD910000}"/>
    <cellStyle name="Salida 2 3 4 12" xfId="37375" xr:uid="{00000000-0005-0000-0000-0000DE910000}"/>
    <cellStyle name="Salida 2 3 4 12 2" xfId="37376" xr:uid="{00000000-0005-0000-0000-0000DF910000}"/>
    <cellStyle name="Salida 2 3 4 13" xfId="37377" xr:uid="{00000000-0005-0000-0000-0000E0910000}"/>
    <cellStyle name="Salida 2 3 4 2" xfId="37378" xr:uid="{00000000-0005-0000-0000-0000E1910000}"/>
    <cellStyle name="Salida 2 3 4 2 10" xfId="37379" xr:uid="{00000000-0005-0000-0000-0000E2910000}"/>
    <cellStyle name="Salida 2 3 4 2 10 2" xfId="37380" xr:uid="{00000000-0005-0000-0000-0000E3910000}"/>
    <cellStyle name="Salida 2 3 4 2 11" xfId="37381" xr:uid="{00000000-0005-0000-0000-0000E4910000}"/>
    <cellStyle name="Salida 2 3 4 2 2" xfId="37382" xr:uid="{00000000-0005-0000-0000-0000E5910000}"/>
    <cellStyle name="Salida 2 3 4 2 2 2" xfId="37383" xr:uid="{00000000-0005-0000-0000-0000E6910000}"/>
    <cellStyle name="Salida 2 3 4 2 3" xfId="37384" xr:uid="{00000000-0005-0000-0000-0000E7910000}"/>
    <cellStyle name="Salida 2 3 4 2 3 2" xfId="37385" xr:uid="{00000000-0005-0000-0000-0000E8910000}"/>
    <cellStyle name="Salida 2 3 4 2 4" xfId="37386" xr:uid="{00000000-0005-0000-0000-0000E9910000}"/>
    <cellStyle name="Salida 2 3 4 2 4 2" xfId="37387" xr:uid="{00000000-0005-0000-0000-0000EA910000}"/>
    <cellStyle name="Salida 2 3 4 2 5" xfId="37388" xr:uid="{00000000-0005-0000-0000-0000EB910000}"/>
    <cellStyle name="Salida 2 3 4 2 5 2" xfId="37389" xr:uid="{00000000-0005-0000-0000-0000EC910000}"/>
    <cellStyle name="Salida 2 3 4 2 6" xfId="37390" xr:uid="{00000000-0005-0000-0000-0000ED910000}"/>
    <cellStyle name="Salida 2 3 4 2 6 2" xfId="37391" xr:uid="{00000000-0005-0000-0000-0000EE910000}"/>
    <cellStyle name="Salida 2 3 4 2 7" xfId="37392" xr:uid="{00000000-0005-0000-0000-0000EF910000}"/>
    <cellStyle name="Salida 2 3 4 2 7 2" xfId="37393" xr:uid="{00000000-0005-0000-0000-0000F0910000}"/>
    <cellStyle name="Salida 2 3 4 2 8" xfId="37394" xr:uid="{00000000-0005-0000-0000-0000F1910000}"/>
    <cellStyle name="Salida 2 3 4 2 8 2" xfId="37395" xr:uid="{00000000-0005-0000-0000-0000F2910000}"/>
    <cellStyle name="Salida 2 3 4 2 9" xfId="37396" xr:uid="{00000000-0005-0000-0000-0000F3910000}"/>
    <cellStyle name="Salida 2 3 4 2 9 2" xfId="37397" xr:uid="{00000000-0005-0000-0000-0000F4910000}"/>
    <cellStyle name="Salida 2 3 4 3" xfId="37398" xr:uid="{00000000-0005-0000-0000-0000F5910000}"/>
    <cellStyle name="Salida 2 3 4 3 10" xfId="37399" xr:uid="{00000000-0005-0000-0000-0000F6910000}"/>
    <cellStyle name="Salida 2 3 4 3 10 2" xfId="37400" xr:uid="{00000000-0005-0000-0000-0000F7910000}"/>
    <cellStyle name="Salida 2 3 4 3 11" xfId="37401" xr:uid="{00000000-0005-0000-0000-0000F8910000}"/>
    <cellStyle name="Salida 2 3 4 3 2" xfId="37402" xr:uid="{00000000-0005-0000-0000-0000F9910000}"/>
    <cellStyle name="Salida 2 3 4 3 2 2" xfId="37403" xr:uid="{00000000-0005-0000-0000-0000FA910000}"/>
    <cellStyle name="Salida 2 3 4 3 3" xfId="37404" xr:uid="{00000000-0005-0000-0000-0000FB910000}"/>
    <cellStyle name="Salida 2 3 4 3 3 2" xfId="37405" xr:uid="{00000000-0005-0000-0000-0000FC910000}"/>
    <cellStyle name="Salida 2 3 4 3 4" xfId="37406" xr:uid="{00000000-0005-0000-0000-0000FD910000}"/>
    <cellStyle name="Salida 2 3 4 3 4 2" xfId="37407" xr:uid="{00000000-0005-0000-0000-0000FE910000}"/>
    <cellStyle name="Salida 2 3 4 3 5" xfId="37408" xr:uid="{00000000-0005-0000-0000-0000FF910000}"/>
    <cellStyle name="Salida 2 3 4 3 5 2" xfId="37409" xr:uid="{00000000-0005-0000-0000-000000920000}"/>
    <cellStyle name="Salida 2 3 4 3 6" xfId="37410" xr:uid="{00000000-0005-0000-0000-000001920000}"/>
    <cellStyle name="Salida 2 3 4 3 6 2" xfId="37411" xr:uid="{00000000-0005-0000-0000-000002920000}"/>
    <cellStyle name="Salida 2 3 4 3 7" xfId="37412" xr:uid="{00000000-0005-0000-0000-000003920000}"/>
    <cellStyle name="Salida 2 3 4 3 7 2" xfId="37413" xr:uid="{00000000-0005-0000-0000-000004920000}"/>
    <cellStyle name="Salida 2 3 4 3 8" xfId="37414" xr:uid="{00000000-0005-0000-0000-000005920000}"/>
    <cellStyle name="Salida 2 3 4 3 8 2" xfId="37415" xr:uid="{00000000-0005-0000-0000-000006920000}"/>
    <cellStyle name="Salida 2 3 4 3 9" xfId="37416" xr:uid="{00000000-0005-0000-0000-000007920000}"/>
    <cellStyle name="Salida 2 3 4 3 9 2" xfId="37417" xr:uid="{00000000-0005-0000-0000-000008920000}"/>
    <cellStyle name="Salida 2 3 4 4" xfId="37418" xr:uid="{00000000-0005-0000-0000-000009920000}"/>
    <cellStyle name="Salida 2 3 4 4 2" xfId="37419" xr:uid="{00000000-0005-0000-0000-00000A920000}"/>
    <cellStyle name="Salida 2 3 4 5" xfId="37420" xr:uid="{00000000-0005-0000-0000-00000B920000}"/>
    <cellStyle name="Salida 2 3 4 5 2" xfId="37421" xr:uid="{00000000-0005-0000-0000-00000C920000}"/>
    <cellStyle name="Salida 2 3 4 6" xfId="37422" xr:uid="{00000000-0005-0000-0000-00000D920000}"/>
    <cellStyle name="Salida 2 3 4 6 2" xfId="37423" xr:uid="{00000000-0005-0000-0000-00000E920000}"/>
    <cellStyle name="Salida 2 3 4 7" xfId="37424" xr:uid="{00000000-0005-0000-0000-00000F920000}"/>
    <cellStyle name="Salida 2 3 4 7 2" xfId="37425" xr:uid="{00000000-0005-0000-0000-000010920000}"/>
    <cellStyle name="Salida 2 3 4 8" xfId="37426" xr:uid="{00000000-0005-0000-0000-000011920000}"/>
    <cellStyle name="Salida 2 3 4 8 2" xfId="37427" xr:uid="{00000000-0005-0000-0000-000012920000}"/>
    <cellStyle name="Salida 2 3 4 9" xfId="37428" xr:uid="{00000000-0005-0000-0000-000013920000}"/>
    <cellStyle name="Salida 2 3 4 9 2" xfId="37429" xr:uid="{00000000-0005-0000-0000-000014920000}"/>
    <cellStyle name="Salida 2 3 5" xfId="37430" xr:uid="{00000000-0005-0000-0000-000015920000}"/>
    <cellStyle name="Salida 2 3 5 10" xfId="37431" xr:uid="{00000000-0005-0000-0000-000016920000}"/>
    <cellStyle name="Salida 2 3 5 10 2" xfId="37432" xr:uid="{00000000-0005-0000-0000-000017920000}"/>
    <cellStyle name="Salida 2 3 5 11" xfId="37433" xr:uid="{00000000-0005-0000-0000-000018920000}"/>
    <cellStyle name="Salida 2 3 5 11 2" xfId="37434" xr:uid="{00000000-0005-0000-0000-000019920000}"/>
    <cellStyle name="Salida 2 3 5 12" xfId="37435" xr:uid="{00000000-0005-0000-0000-00001A920000}"/>
    <cellStyle name="Salida 2 3 5 12 2" xfId="37436" xr:uid="{00000000-0005-0000-0000-00001B920000}"/>
    <cellStyle name="Salida 2 3 5 13" xfId="37437" xr:uid="{00000000-0005-0000-0000-00001C920000}"/>
    <cellStyle name="Salida 2 3 5 2" xfId="37438" xr:uid="{00000000-0005-0000-0000-00001D920000}"/>
    <cellStyle name="Salida 2 3 5 2 10" xfId="37439" xr:uid="{00000000-0005-0000-0000-00001E920000}"/>
    <cellStyle name="Salida 2 3 5 2 10 2" xfId="37440" xr:uid="{00000000-0005-0000-0000-00001F920000}"/>
    <cellStyle name="Salida 2 3 5 2 11" xfId="37441" xr:uid="{00000000-0005-0000-0000-000020920000}"/>
    <cellStyle name="Salida 2 3 5 2 2" xfId="37442" xr:uid="{00000000-0005-0000-0000-000021920000}"/>
    <cellStyle name="Salida 2 3 5 2 2 2" xfId="37443" xr:uid="{00000000-0005-0000-0000-000022920000}"/>
    <cellStyle name="Salida 2 3 5 2 3" xfId="37444" xr:uid="{00000000-0005-0000-0000-000023920000}"/>
    <cellStyle name="Salida 2 3 5 2 3 2" xfId="37445" xr:uid="{00000000-0005-0000-0000-000024920000}"/>
    <cellStyle name="Salida 2 3 5 2 4" xfId="37446" xr:uid="{00000000-0005-0000-0000-000025920000}"/>
    <cellStyle name="Salida 2 3 5 2 4 2" xfId="37447" xr:uid="{00000000-0005-0000-0000-000026920000}"/>
    <cellStyle name="Salida 2 3 5 2 5" xfId="37448" xr:uid="{00000000-0005-0000-0000-000027920000}"/>
    <cellStyle name="Salida 2 3 5 2 5 2" xfId="37449" xr:uid="{00000000-0005-0000-0000-000028920000}"/>
    <cellStyle name="Salida 2 3 5 2 6" xfId="37450" xr:uid="{00000000-0005-0000-0000-000029920000}"/>
    <cellStyle name="Salida 2 3 5 2 6 2" xfId="37451" xr:uid="{00000000-0005-0000-0000-00002A920000}"/>
    <cellStyle name="Salida 2 3 5 2 7" xfId="37452" xr:uid="{00000000-0005-0000-0000-00002B920000}"/>
    <cellStyle name="Salida 2 3 5 2 7 2" xfId="37453" xr:uid="{00000000-0005-0000-0000-00002C920000}"/>
    <cellStyle name="Salida 2 3 5 2 8" xfId="37454" xr:uid="{00000000-0005-0000-0000-00002D920000}"/>
    <cellStyle name="Salida 2 3 5 2 8 2" xfId="37455" xr:uid="{00000000-0005-0000-0000-00002E920000}"/>
    <cellStyle name="Salida 2 3 5 2 9" xfId="37456" xr:uid="{00000000-0005-0000-0000-00002F920000}"/>
    <cellStyle name="Salida 2 3 5 2 9 2" xfId="37457" xr:uid="{00000000-0005-0000-0000-000030920000}"/>
    <cellStyle name="Salida 2 3 5 3" xfId="37458" xr:uid="{00000000-0005-0000-0000-000031920000}"/>
    <cellStyle name="Salida 2 3 5 3 10" xfId="37459" xr:uid="{00000000-0005-0000-0000-000032920000}"/>
    <cellStyle name="Salida 2 3 5 3 10 2" xfId="37460" xr:uid="{00000000-0005-0000-0000-000033920000}"/>
    <cellStyle name="Salida 2 3 5 3 11" xfId="37461" xr:uid="{00000000-0005-0000-0000-000034920000}"/>
    <cellStyle name="Salida 2 3 5 3 2" xfId="37462" xr:uid="{00000000-0005-0000-0000-000035920000}"/>
    <cellStyle name="Salida 2 3 5 3 2 2" xfId="37463" xr:uid="{00000000-0005-0000-0000-000036920000}"/>
    <cellStyle name="Salida 2 3 5 3 3" xfId="37464" xr:uid="{00000000-0005-0000-0000-000037920000}"/>
    <cellStyle name="Salida 2 3 5 3 3 2" xfId="37465" xr:uid="{00000000-0005-0000-0000-000038920000}"/>
    <cellStyle name="Salida 2 3 5 3 4" xfId="37466" xr:uid="{00000000-0005-0000-0000-000039920000}"/>
    <cellStyle name="Salida 2 3 5 3 4 2" xfId="37467" xr:uid="{00000000-0005-0000-0000-00003A920000}"/>
    <cellStyle name="Salida 2 3 5 3 5" xfId="37468" xr:uid="{00000000-0005-0000-0000-00003B920000}"/>
    <cellStyle name="Salida 2 3 5 3 5 2" xfId="37469" xr:uid="{00000000-0005-0000-0000-00003C920000}"/>
    <cellStyle name="Salida 2 3 5 3 6" xfId="37470" xr:uid="{00000000-0005-0000-0000-00003D920000}"/>
    <cellStyle name="Salida 2 3 5 3 6 2" xfId="37471" xr:uid="{00000000-0005-0000-0000-00003E920000}"/>
    <cellStyle name="Salida 2 3 5 3 7" xfId="37472" xr:uid="{00000000-0005-0000-0000-00003F920000}"/>
    <cellStyle name="Salida 2 3 5 3 7 2" xfId="37473" xr:uid="{00000000-0005-0000-0000-000040920000}"/>
    <cellStyle name="Salida 2 3 5 3 8" xfId="37474" xr:uid="{00000000-0005-0000-0000-000041920000}"/>
    <cellStyle name="Salida 2 3 5 3 8 2" xfId="37475" xr:uid="{00000000-0005-0000-0000-000042920000}"/>
    <cellStyle name="Salida 2 3 5 3 9" xfId="37476" xr:uid="{00000000-0005-0000-0000-000043920000}"/>
    <cellStyle name="Salida 2 3 5 3 9 2" xfId="37477" xr:uid="{00000000-0005-0000-0000-000044920000}"/>
    <cellStyle name="Salida 2 3 5 4" xfId="37478" xr:uid="{00000000-0005-0000-0000-000045920000}"/>
    <cellStyle name="Salida 2 3 5 4 2" xfId="37479" xr:uid="{00000000-0005-0000-0000-000046920000}"/>
    <cellStyle name="Salida 2 3 5 5" xfId="37480" xr:uid="{00000000-0005-0000-0000-000047920000}"/>
    <cellStyle name="Salida 2 3 5 5 2" xfId="37481" xr:uid="{00000000-0005-0000-0000-000048920000}"/>
    <cellStyle name="Salida 2 3 5 6" xfId="37482" xr:uid="{00000000-0005-0000-0000-000049920000}"/>
    <cellStyle name="Salida 2 3 5 6 2" xfId="37483" xr:uid="{00000000-0005-0000-0000-00004A920000}"/>
    <cellStyle name="Salida 2 3 5 7" xfId="37484" xr:uid="{00000000-0005-0000-0000-00004B920000}"/>
    <cellStyle name="Salida 2 3 5 7 2" xfId="37485" xr:uid="{00000000-0005-0000-0000-00004C920000}"/>
    <cellStyle name="Salida 2 3 5 8" xfId="37486" xr:uid="{00000000-0005-0000-0000-00004D920000}"/>
    <cellStyle name="Salida 2 3 5 8 2" xfId="37487" xr:uid="{00000000-0005-0000-0000-00004E920000}"/>
    <cellStyle name="Salida 2 3 5 9" xfId="37488" xr:uid="{00000000-0005-0000-0000-00004F920000}"/>
    <cellStyle name="Salida 2 3 5 9 2" xfId="37489" xr:uid="{00000000-0005-0000-0000-000050920000}"/>
    <cellStyle name="Salida 2 3 6" xfId="37490" xr:uid="{00000000-0005-0000-0000-000051920000}"/>
    <cellStyle name="Salida 2 3 6 2" xfId="37491" xr:uid="{00000000-0005-0000-0000-000052920000}"/>
    <cellStyle name="Salida 2 3 7" xfId="37492" xr:uid="{00000000-0005-0000-0000-000053920000}"/>
    <cellStyle name="Salida 2 3 7 2" xfId="37493" xr:uid="{00000000-0005-0000-0000-000054920000}"/>
    <cellStyle name="Salida 2 3 8" xfId="37494" xr:uid="{00000000-0005-0000-0000-000055920000}"/>
    <cellStyle name="Salida 2 3 8 2" xfId="37495" xr:uid="{00000000-0005-0000-0000-000056920000}"/>
    <cellStyle name="Salida 2 3 9" xfId="37496" xr:uid="{00000000-0005-0000-0000-000057920000}"/>
    <cellStyle name="Salida 2 3 9 2" xfId="37497" xr:uid="{00000000-0005-0000-0000-000058920000}"/>
    <cellStyle name="Salida 2 4" xfId="37498" xr:uid="{00000000-0005-0000-0000-000059920000}"/>
    <cellStyle name="Salida 2 4 10" xfId="37499" xr:uid="{00000000-0005-0000-0000-00005A920000}"/>
    <cellStyle name="Salida 2 4 10 2" xfId="37500" xr:uid="{00000000-0005-0000-0000-00005B920000}"/>
    <cellStyle name="Salida 2 4 11" xfId="37501" xr:uid="{00000000-0005-0000-0000-00005C920000}"/>
    <cellStyle name="Salida 2 4 11 2" xfId="37502" xr:uid="{00000000-0005-0000-0000-00005D920000}"/>
    <cellStyle name="Salida 2 4 12" xfId="37503" xr:uid="{00000000-0005-0000-0000-00005E920000}"/>
    <cellStyle name="Salida 2 4 12 2" xfId="37504" xr:uid="{00000000-0005-0000-0000-00005F920000}"/>
    <cellStyle name="Salida 2 4 13" xfId="37505" xr:uid="{00000000-0005-0000-0000-000060920000}"/>
    <cellStyle name="Salida 2 4 13 2" xfId="37506" xr:uid="{00000000-0005-0000-0000-000061920000}"/>
    <cellStyle name="Salida 2 4 14" xfId="37507" xr:uid="{00000000-0005-0000-0000-000062920000}"/>
    <cellStyle name="Salida 2 4 14 2" xfId="37508" xr:uid="{00000000-0005-0000-0000-000063920000}"/>
    <cellStyle name="Salida 2 4 15" xfId="37509" xr:uid="{00000000-0005-0000-0000-000064920000}"/>
    <cellStyle name="Salida 2 4 2" xfId="37510" xr:uid="{00000000-0005-0000-0000-000065920000}"/>
    <cellStyle name="Salida 2 4 2 10" xfId="37511" xr:uid="{00000000-0005-0000-0000-000066920000}"/>
    <cellStyle name="Salida 2 4 2 10 2" xfId="37512" xr:uid="{00000000-0005-0000-0000-000067920000}"/>
    <cellStyle name="Salida 2 4 2 11" xfId="37513" xr:uid="{00000000-0005-0000-0000-000068920000}"/>
    <cellStyle name="Salida 2 4 2 11 2" xfId="37514" xr:uid="{00000000-0005-0000-0000-000069920000}"/>
    <cellStyle name="Salida 2 4 2 12" xfId="37515" xr:uid="{00000000-0005-0000-0000-00006A920000}"/>
    <cellStyle name="Salida 2 4 2 12 2" xfId="37516" xr:uid="{00000000-0005-0000-0000-00006B920000}"/>
    <cellStyle name="Salida 2 4 2 13" xfId="37517" xr:uid="{00000000-0005-0000-0000-00006C920000}"/>
    <cellStyle name="Salida 2 4 2 2" xfId="37518" xr:uid="{00000000-0005-0000-0000-00006D920000}"/>
    <cellStyle name="Salida 2 4 2 2 10" xfId="37519" xr:uid="{00000000-0005-0000-0000-00006E920000}"/>
    <cellStyle name="Salida 2 4 2 2 10 2" xfId="37520" xr:uid="{00000000-0005-0000-0000-00006F920000}"/>
    <cellStyle name="Salida 2 4 2 2 11" xfId="37521" xr:uid="{00000000-0005-0000-0000-000070920000}"/>
    <cellStyle name="Salida 2 4 2 2 2" xfId="37522" xr:uid="{00000000-0005-0000-0000-000071920000}"/>
    <cellStyle name="Salida 2 4 2 2 2 2" xfId="37523" xr:uid="{00000000-0005-0000-0000-000072920000}"/>
    <cellStyle name="Salida 2 4 2 2 3" xfId="37524" xr:uid="{00000000-0005-0000-0000-000073920000}"/>
    <cellStyle name="Salida 2 4 2 2 3 2" xfId="37525" xr:uid="{00000000-0005-0000-0000-000074920000}"/>
    <cellStyle name="Salida 2 4 2 2 4" xfId="37526" xr:uid="{00000000-0005-0000-0000-000075920000}"/>
    <cellStyle name="Salida 2 4 2 2 4 2" xfId="37527" xr:uid="{00000000-0005-0000-0000-000076920000}"/>
    <cellStyle name="Salida 2 4 2 2 5" xfId="37528" xr:uid="{00000000-0005-0000-0000-000077920000}"/>
    <cellStyle name="Salida 2 4 2 2 5 2" xfId="37529" xr:uid="{00000000-0005-0000-0000-000078920000}"/>
    <cellStyle name="Salida 2 4 2 2 6" xfId="37530" xr:uid="{00000000-0005-0000-0000-000079920000}"/>
    <cellStyle name="Salida 2 4 2 2 6 2" xfId="37531" xr:uid="{00000000-0005-0000-0000-00007A920000}"/>
    <cellStyle name="Salida 2 4 2 2 7" xfId="37532" xr:uid="{00000000-0005-0000-0000-00007B920000}"/>
    <cellStyle name="Salida 2 4 2 2 7 2" xfId="37533" xr:uid="{00000000-0005-0000-0000-00007C920000}"/>
    <cellStyle name="Salida 2 4 2 2 8" xfId="37534" xr:uid="{00000000-0005-0000-0000-00007D920000}"/>
    <cellStyle name="Salida 2 4 2 2 8 2" xfId="37535" xr:uid="{00000000-0005-0000-0000-00007E920000}"/>
    <cellStyle name="Salida 2 4 2 2 9" xfId="37536" xr:uid="{00000000-0005-0000-0000-00007F920000}"/>
    <cellStyle name="Salida 2 4 2 2 9 2" xfId="37537" xr:uid="{00000000-0005-0000-0000-000080920000}"/>
    <cellStyle name="Salida 2 4 2 3" xfId="37538" xr:uid="{00000000-0005-0000-0000-000081920000}"/>
    <cellStyle name="Salida 2 4 2 3 10" xfId="37539" xr:uid="{00000000-0005-0000-0000-000082920000}"/>
    <cellStyle name="Salida 2 4 2 3 10 2" xfId="37540" xr:uid="{00000000-0005-0000-0000-000083920000}"/>
    <cellStyle name="Salida 2 4 2 3 11" xfId="37541" xr:uid="{00000000-0005-0000-0000-000084920000}"/>
    <cellStyle name="Salida 2 4 2 3 2" xfId="37542" xr:uid="{00000000-0005-0000-0000-000085920000}"/>
    <cellStyle name="Salida 2 4 2 3 2 2" xfId="37543" xr:uid="{00000000-0005-0000-0000-000086920000}"/>
    <cellStyle name="Salida 2 4 2 3 3" xfId="37544" xr:uid="{00000000-0005-0000-0000-000087920000}"/>
    <cellStyle name="Salida 2 4 2 3 3 2" xfId="37545" xr:uid="{00000000-0005-0000-0000-000088920000}"/>
    <cellStyle name="Salida 2 4 2 3 4" xfId="37546" xr:uid="{00000000-0005-0000-0000-000089920000}"/>
    <cellStyle name="Salida 2 4 2 3 4 2" xfId="37547" xr:uid="{00000000-0005-0000-0000-00008A920000}"/>
    <cellStyle name="Salida 2 4 2 3 5" xfId="37548" xr:uid="{00000000-0005-0000-0000-00008B920000}"/>
    <cellStyle name="Salida 2 4 2 3 5 2" xfId="37549" xr:uid="{00000000-0005-0000-0000-00008C920000}"/>
    <cellStyle name="Salida 2 4 2 3 6" xfId="37550" xr:uid="{00000000-0005-0000-0000-00008D920000}"/>
    <cellStyle name="Salida 2 4 2 3 6 2" xfId="37551" xr:uid="{00000000-0005-0000-0000-00008E920000}"/>
    <cellStyle name="Salida 2 4 2 3 7" xfId="37552" xr:uid="{00000000-0005-0000-0000-00008F920000}"/>
    <cellStyle name="Salida 2 4 2 3 7 2" xfId="37553" xr:uid="{00000000-0005-0000-0000-000090920000}"/>
    <cellStyle name="Salida 2 4 2 3 8" xfId="37554" xr:uid="{00000000-0005-0000-0000-000091920000}"/>
    <cellStyle name="Salida 2 4 2 3 8 2" xfId="37555" xr:uid="{00000000-0005-0000-0000-000092920000}"/>
    <cellStyle name="Salida 2 4 2 3 9" xfId="37556" xr:uid="{00000000-0005-0000-0000-000093920000}"/>
    <cellStyle name="Salida 2 4 2 3 9 2" xfId="37557" xr:uid="{00000000-0005-0000-0000-000094920000}"/>
    <cellStyle name="Salida 2 4 2 4" xfId="37558" xr:uid="{00000000-0005-0000-0000-000095920000}"/>
    <cellStyle name="Salida 2 4 2 4 2" xfId="37559" xr:uid="{00000000-0005-0000-0000-000096920000}"/>
    <cellStyle name="Salida 2 4 2 5" xfId="37560" xr:uid="{00000000-0005-0000-0000-000097920000}"/>
    <cellStyle name="Salida 2 4 2 5 2" xfId="37561" xr:uid="{00000000-0005-0000-0000-000098920000}"/>
    <cellStyle name="Salida 2 4 2 6" xfId="37562" xr:uid="{00000000-0005-0000-0000-000099920000}"/>
    <cellStyle name="Salida 2 4 2 6 2" xfId="37563" xr:uid="{00000000-0005-0000-0000-00009A920000}"/>
    <cellStyle name="Salida 2 4 2 7" xfId="37564" xr:uid="{00000000-0005-0000-0000-00009B920000}"/>
    <cellStyle name="Salida 2 4 2 7 2" xfId="37565" xr:uid="{00000000-0005-0000-0000-00009C920000}"/>
    <cellStyle name="Salida 2 4 2 8" xfId="37566" xr:uid="{00000000-0005-0000-0000-00009D920000}"/>
    <cellStyle name="Salida 2 4 2 8 2" xfId="37567" xr:uid="{00000000-0005-0000-0000-00009E920000}"/>
    <cellStyle name="Salida 2 4 2 9" xfId="37568" xr:uid="{00000000-0005-0000-0000-00009F920000}"/>
    <cellStyle name="Salida 2 4 2 9 2" xfId="37569" xr:uid="{00000000-0005-0000-0000-0000A0920000}"/>
    <cellStyle name="Salida 2 4 3" xfId="37570" xr:uid="{00000000-0005-0000-0000-0000A1920000}"/>
    <cellStyle name="Salida 2 4 3 10" xfId="37571" xr:uid="{00000000-0005-0000-0000-0000A2920000}"/>
    <cellStyle name="Salida 2 4 3 10 2" xfId="37572" xr:uid="{00000000-0005-0000-0000-0000A3920000}"/>
    <cellStyle name="Salida 2 4 3 11" xfId="37573" xr:uid="{00000000-0005-0000-0000-0000A4920000}"/>
    <cellStyle name="Salida 2 4 3 11 2" xfId="37574" xr:uid="{00000000-0005-0000-0000-0000A5920000}"/>
    <cellStyle name="Salida 2 4 3 12" xfId="37575" xr:uid="{00000000-0005-0000-0000-0000A6920000}"/>
    <cellStyle name="Salida 2 4 3 12 2" xfId="37576" xr:uid="{00000000-0005-0000-0000-0000A7920000}"/>
    <cellStyle name="Salida 2 4 3 13" xfId="37577" xr:uid="{00000000-0005-0000-0000-0000A8920000}"/>
    <cellStyle name="Salida 2 4 3 2" xfId="37578" xr:uid="{00000000-0005-0000-0000-0000A9920000}"/>
    <cellStyle name="Salida 2 4 3 2 10" xfId="37579" xr:uid="{00000000-0005-0000-0000-0000AA920000}"/>
    <cellStyle name="Salida 2 4 3 2 10 2" xfId="37580" xr:uid="{00000000-0005-0000-0000-0000AB920000}"/>
    <cellStyle name="Salida 2 4 3 2 11" xfId="37581" xr:uid="{00000000-0005-0000-0000-0000AC920000}"/>
    <cellStyle name="Salida 2 4 3 2 2" xfId="37582" xr:uid="{00000000-0005-0000-0000-0000AD920000}"/>
    <cellStyle name="Salida 2 4 3 2 2 2" xfId="37583" xr:uid="{00000000-0005-0000-0000-0000AE920000}"/>
    <cellStyle name="Salida 2 4 3 2 3" xfId="37584" xr:uid="{00000000-0005-0000-0000-0000AF920000}"/>
    <cellStyle name="Salida 2 4 3 2 3 2" xfId="37585" xr:uid="{00000000-0005-0000-0000-0000B0920000}"/>
    <cellStyle name="Salida 2 4 3 2 4" xfId="37586" xr:uid="{00000000-0005-0000-0000-0000B1920000}"/>
    <cellStyle name="Salida 2 4 3 2 4 2" xfId="37587" xr:uid="{00000000-0005-0000-0000-0000B2920000}"/>
    <cellStyle name="Salida 2 4 3 2 5" xfId="37588" xr:uid="{00000000-0005-0000-0000-0000B3920000}"/>
    <cellStyle name="Salida 2 4 3 2 5 2" xfId="37589" xr:uid="{00000000-0005-0000-0000-0000B4920000}"/>
    <cellStyle name="Salida 2 4 3 2 6" xfId="37590" xr:uid="{00000000-0005-0000-0000-0000B5920000}"/>
    <cellStyle name="Salida 2 4 3 2 6 2" xfId="37591" xr:uid="{00000000-0005-0000-0000-0000B6920000}"/>
    <cellStyle name="Salida 2 4 3 2 7" xfId="37592" xr:uid="{00000000-0005-0000-0000-0000B7920000}"/>
    <cellStyle name="Salida 2 4 3 2 7 2" xfId="37593" xr:uid="{00000000-0005-0000-0000-0000B8920000}"/>
    <cellStyle name="Salida 2 4 3 2 8" xfId="37594" xr:uid="{00000000-0005-0000-0000-0000B9920000}"/>
    <cellStyle name="Salida 2 4 3 2 8 2" xfId="37595" xr:uid="{00000000-0005-0000-0000-0000BA920000}"/>
    <cellStyle name="Salida 2 4 3 2 9" xfId="37596" xr:uid="{00000000-0005-0000-0000-0000BB920000}"/>
    <cellStyle name="Salida 2 4 3 2 9 2" xfId="37597" xr:uid="{00000000-0005-0000-0000-0000BC920000}"/>
    <cellStyle name="Salida 2 4 3 3" xfId="37598" xr:uid="{00000000-0005-0000-0000-0000BD920000}"/>
    <cellStyle name="Salida 2 4 3 3 10" xfId="37599" xr:uid="{00000000-0005-0000-0000-0000BE920000}"/>
    <cellStyle name="Salida 2 4 3 3 10 2" xfId="37600" xr:uid="{00000000-0005-0000-0000-0000BF920000}"/>
    <cellStyle name="Salida 2 4 3 3 11" xfId="37601" xr:uid="{00000000-0005-0000-0000-0000C0920000}"/>
    <cellStyle name="Salida 2 4 3 3 2" xfId="37602" xr:uid="{00000000-0005-0000-0000-0000C1920000}"/>
    <cellStyle name="Salida 2 4 3 3 2 2" xfId="37603" xr:uid="{00000000-0005-0000-0000-0000C2920000}"/>
    <cellStyle name="Salida 2 4 3 3 3" xfId="37604" xr:uid="{00000000-0005-0000-0000-0000C3920000}"/>
    <cellStyle name="Salida 2 4 3 3 3 2" xfId="37605" xr:uid="{00000000-0005-0000-0000-0000C4920000}"/>
    <cellStyle name="Salida 2 4 3 3 4" xfId="37606" xr:uid="{00000000-0005-0000-0000-0000C5920000}"/>
    <cellStyle name="Salida 2 4 3 3 4 2" xfId="37607" xr:uid="{00000000-0005-0000-0000-0000C6920000}"/>
    <cellStyle name="Salida 2 4 3 3 5" xfId="37608" xr:uid="{00000000-0005-0000-0000-0000C7920000}"/>
    <cellStyle name="Salida 2 4 3 3 5 2" xfId="37609" xr:uid="{00000000-0005-0000-0000-0000C8920000}"/>
    <cellStyle name="Salida 2 4 3 3 6" xfId="37610" xr:uid="{00000000-0005-0000-0000-0000C9920000}"/>
    <cellStyle name="Salida 2 4 3 3 6 2" xfId="37611" xr:uid="{00000000-0005-0000-0000-0000CA920000}"/>
    <cellStyle name="Salida 2 4 3 3 7" xfId="37612" xr:uid="{00000000-0005-0000-0000-0000CB920000}"/>
    <cellStyle name="Salida 2 4 3 3 7 2" xfId="37613" xr:uid="{00000000-0005-0000-0000-0000CC920000}"/>
    <cellStyle name="Salida 2 4 3 3 8" xfId="37614" xr:uid="{00000000-0005-0000-0000-0000CD920000}"/>
    <cellStyle name="Salida 2 4 3 3 8 2" xfId="37615" xr:uid="{00000000-0005-0000-0000-0000CE920000}"/>
    <cellStyle name="Salida 2 4 3 3 9" xfId="37616" xr:uid="{00000000-0005-0000-0000-0000CF920000}"/>
    <cellStyle name="Salida 2 4 3 3 9 2" xfId="37617" xr:uid="{00000000-0005-0000-0000-0000D0920000}"/>
    <cellStyle name="Salida 2 4 3 4" xfId="37618" xr:uid="{00000000-0005-0000-0000-0000D1920000}"/>
    <cellStyle name="Salida 2 4 3 4 2" xfId="37619" xr:uid="{00000000-0005-0000-0000-0000D2920000}"/>
    <cellStyle name="Salida 2 4 3 5" xfId="37620" xr:uid="{00000000-0005-0000-0000-0000D3920000}"/>
    <cellStyle name="Salida 2 4 3 5 2" xfId="37621" xr:uid="{00000000-0005-0000-0000-0000D4920000}"/>
    <cellStyle name="Salida 2 4 3 6" xfId="37622" xr:uid="{00000000-0005-0000-0000-0000D5920000}"/>
    <cellStyle name="Salida 2 4 3 6 2" xfId="37623" xr:uid="{00000000-0005-0000-0000-0000D6920000}"/>
    <cellStyle name="Salida 2 4 3 7" xfId="37624" xr:uid="{00000000-0005-0000-0000-0000D7920000}"/>
    <cellStyle name="Salida 2 4 3 7 2" xfId="37625" xr:uid="{00000000-0005-0000-0000-0000D8920000}"/>
    <cellStyle name="Salida 2 4 3 8" xfId="37626" xr:uid="{00000000-0005-0000-0000-0000D9920000}"/>
    <cellStyle name="Salida 2 4 3 8 2" xfId="37627" xr:uid="{00000000-0005-0000-0000-0000DA920000}"/>
    <cellStyle name="Salida 2 4 3 9" xfId="37628" xr:uid="{00000000-0005-0000-0000-0000DB920000}"/>
    <cellStyle name="Salida 2 4 3 9 2" xfId="37629" xr:uid="{00000000-0005-0000-0000-0000DC920000}"/>
    <cellStyle name="Salida 2 4 4" xfId="37630" xr:uid="{00000000-0005-0000-0000-0000DD920000}"/>
    <cellStyle name="Salida 2 4 4 10" xfId="37631" xr:uid="{00000000-0005-0000-0000-0000DE920000}"/>
    <cellStyle name="Salida 2 4 4 10 2" xfId="37632" xr:uid="{00000000-0005-0000-0000-0000DF920000}"/>
    <cellStyle name="Salida 2 4 4 11" xfId="37633" xr:uid="{00000000-0005-0000-0000-0000E0920000}"/>
    <cellStyle name="Salida 2 4 4 2" xfId="37634" xr:uid="{00000000-0005-0000-0000-0000E1920000}"/>
    <cellStyle name="Salida 2 4 4 2 2" xfId="37635" xr:uid="{00000000-0005-0000-0000-0000E2920000}"/>
    <cellStyle name="Salida 2 4 4 3" xfId="37636" xr:uid="{00000000-0005-0000-0000-0000E3920000}"/>
    <cellStyle name="Salida 2 4 4 3 2" xfId="37637" xr:uid="{00000000-0005-0000-0000-0000E4920000}"/>
    <cellStyle name="Salida 2 4 4 4" xfId="37638" xr:uid="{00000000-0005-0000-0000-0000E5920000}"/>
    <cellStyle name="Salida 2 4 4 4 2" xfId="37639" xr:uid="{00000000-0005-0000-0000-0000E6920000}"/>
    <cellStyle name="Salida 2 4 4 5" xfId="37640" xr:uid="{00000000-0005-0000-0000-0000E7920000}"/>
    <cellStyle name="Salida 2 4 4 5 2" xfId="37641" xr:uid="{00000000-0005-0000-0000-0000E8920000}"/>
    <cellStyle name="Salida 2 4 4 6" xfId="37642" xr:uid="{00000000-0005-0000-0000-0000E9920000}"/>
    <cellStyle name="Salida 2 4 4 6 2" xfId="37643" xr:uid="{00000000-0005-0000-0000-0000EA920000}"/>
    <cellStyle name="Salida 2 4 4 7" xfId="37644" xr:uid="{00000000-0005-0000-0000-0000EB920000}"/>
    <cellStyle name="Salida 2 4 4 7 2" xfId="37645" xr:uid="{00000000-0005-0000-0000-0000EC920000}"/>
    <cellStyle name="Salida 2 4 4 8" xfId="37646" xr:uid="{00000000-0005-0000-0000-0000ED920000}"/>
    <cellStyle name="Salida 2 4 4 8 2" xfId="37647" xr:uid="{00000000-0005-0000-0000-0000EE920000}"/>
    <cellStyle name="Salida 2 4 4 9" xfId="37648" xr:uid="{00000000-0005-0000-0000-0000EF920000}"/>
    <cellStyle name="Salida 2 4 4 9 2" xfId="37649" xr:uid="{00000000-0005-0000-0000-0000F0920000}"/>
    <cellStyle name="Salida 2 4 5" xfId="37650" xr:uid="{00000000-0005-0000-0000-0000F1920000}"/>
    <cellStyle name="Salida 2 4 5 10" xfId="37651" xr:uid="{00000000-0005-0000-0000-0000F2920000}"/>
    <cellStyle name="Salida 2 4 5 10 2" xfId="37652" xr:uid="{00000000-0005-0000-0000-0000F3920000}"/>
    <cellStyle name="Salida 2 4 5 11" xfId="37653" xr:uid="{00000000-0005-0000-0000-0000F4920000}"/>
    <cellStyle name="Salida 2 4 5 2" xfId="37654" xr:uid="{00000000-0005-0000-0000-0000F5920000}"/>
    <cellStyle name="Salida 2 4 5 2 2" xfId="37655" xr:uid="{00000000-0005-0000-0000-0000F6920000}"/>
    <cellStyle name="Salida 2 4 5 3" xfId="37656" xr:uid="{00000000-0005-0000-0000-0000F7920000}"/>
    <cellStyle name="Salida 2 4 5 3 2" xfId="37657" xr:uid="{00000000-0005-0000-0000-0000F8920000}"/>
    <cellStyle name="Salida 2 4 5 4" xfId="37658" xr:uid="{00000000-0005-0000-0000-0000F9920000}"/>
    <cellStyle name="Salida 2 4 5 4 2" xfId="37659" xr:uid="{00000000-0005-0000-0000-0000FA920000}"/>
    <cellStyle name="Salida 2 4 5 5" xfId="37660" xr:uid="{00000000-0005-0000-0000-0000FB920000}"/>
    <cellStyle name="Salida 2 4 5 5 2" xfId="37661" xr:uid="{00000000-0005-0000-0000-0000FC920000}"/>
    <cellStyle name="Salida 2 4 5 6" xfId="37662" xr:uid="{00000000-0005-0000-0000-0000FD920000}"/>
    <cellStyle name="Salida 2 4 5 6 2" xfId="37663" xr:uid="{00000000-0005-0000-0000-0000FE920000}"/>
    <cellStyle name="Salida 2 4 5 7" xfId="37664" xr:uid="{00000000-0005-0000-0000-0000FF920000}"/>
    <cellStyle name="Salida 2 4 5 7 2" xfId="37665" xr:uid="{00000000-0005-0000-0000-000000930000}"/>
    <cellStyle name="Salida 2 4 5 8" xfId="37666" xr:uid="{00000000-0005-0000-0000-000001930000}"/>
    <cellStyle name="Salida 2 4 5 8 2" xfId="37667" xr:uid="{00000000-0005-0000-0000-000002930000}"/>
    <cellStyle name="Salida 2 4 5 9" xfId="37668" xr:uid="{00000000-0005-0000-0000-000003930000}"/>
    <cellStyle name="Salida 2 4 5 9 2" xfId="37669" xr:uid="{00000000-0005-0000-0000-000004930000}"/>
    <cellStyle name="Salida 2 4 6" xfId="37670" xr:uid="{00000000-0005-0000-0000-000005930000}"/>
    <cellStyle name="Salida 2 4 6 2" xfId="37671" xr:uid="{00000000-0005-0000-0000-000006930000}"/>
    <cellStyle name="Salida 2 4 7" xfId="37672" xr:uid="{00000000-0005-0000-0000-000007930000}"/>
    <cellStyle name="Salida 2 4 7 2" xfId="37673" xr:uid="{00000000-0005-0000-0000-000008930000}"/>
    <cellStyle name="Salida 2 4 8" xfId="37674" xr:uid="{00000000-0005-0000-0000-000009930000}"/>
    <cellStyle name="Salida 2 4 8 2" xfId="37675" xr:uid="{00000000-0005-0000-0000-00000A930000}"/>
    <cellStyle name="Salida 2 4 9" xfId="37676" xr:uid="{00000000-0005-0000-0000-00000B930000}"/>
    <cellStyle name="Salida 2 4 9 2" xfId="37677" xr:uid="{00000000-0005-0000-0000-00000C930000}"/>
    <cellStyle name="Salida 2 5" xfId="37678" xr:uid="{00000000-0005-0000-0000-00000D930000}"/>
    <cellStyle name="Salida 2 5 10" xfId="37679" xr:uid="{00000000-0005-0000-0000-00000E930000}"/>
    <cellStyle name="Salida 2 5 10 2" xfId="37680" xr:uid="{00000000-0005-0000-0000-00000F930000}"/>
    <cellStyle name="Salida 2 5 11" xfId="37681" xr:uid="{00000000-0005-0000-0000-000010930000}"/>
    <cellStyle name="Salida 2 5 11 2" xfId="37682" xr:uid="{00000000-0005-0000-0000-000011930000}"/>
    <cellStyle name="Salida 2 5 12" xfId="37683" xr:uid="{00000000-0005-0000-0000-000012930000}"/>
    <cellStyle name="Salida 2 5 12 2" xfId="37684" xr:uid="{00000000-0005-0000-0000-000013930000}"/>
    <cellStyle name="Salida 2 5 13" xfId="37685" xr:uid="{00000000-0005-0000-0000-000014930000}"/>
    <cellStyle name="Salida 2 5 13 2" xfId="37686" xr:uid="{00000000-0005-0000-0000-000015930000}"/>
    <cellStyle name="Salida 2 5 14" xfId="37687" xr:uid="{00000000-0005-0000-0000-000016930000}"/>
    <cellStyle name="Salida 2 5 14 2" xfId="37688" xr:uid="{00000000-0005-0000-0000-000017930000}"/>
    <cellStyle name="Salida 2 5 15" xfId="37689" xr:uid="{00000000-0005-0000-0000-000018930000}"/>
    <cellStyle name="Salida 2 5 2" xfId="37690" xr:uid="{00000000-0005-0000-0000-000019930000}"/>
    <cellStyle name="Salida 2 5 2 10" xfId="37691" xr:uid="{00000000-0005-0000-0000-00001A930000}"/>
    <cellStyle name="Salida 2 5 2 10 2" xfId="37692" xr:uid="{00000000-0005-0000-0000-00001B930000}"/>
    <cellStyle name="Salida 2 5 2 11" xfId="37693" xr:uid="{00000000-0005-0000-0000-00001C930000}"/>
    <cellStyle name="Salida 2 5 2 11 2" xfId="37694" xr:uid="{00000000-0005-0000-0000-00001D930000}"/>
    <cellStyle name="Salida 2 5 2 12" xfId="37695" xr:uid="{00000000-0005-0000-0000-00001E930000}"/>
    <cellStyle name="Salida 2 5 2 12 2" xfId="37696" xr:uid="{00000000-0005-0000-0000-00001F930000}"/>
    <cellStyle name="Salida 2 5 2 13" xfId="37697" xr:uid="{00000000-0005-0000-0000-000020930000}"/>
    <cellStyle name="Salida 2 5 2 2" xfId="37698" xr:uid="{00000000-0005-0000-0000-000021930000}"/>
    <cellStyle name="Salida 2 5 2 2 10" xfId="37699" xr:uid="{00000000-0005-0000-0000-000022930000}"/>
    <cellStyle name="Salida 2 5 2 2 10 2" xfId="37700" xr:uid="{00000000-0005-0000-0000-000023930000}"/>
    <cellStyle name="Salida 2 5 2 2 11" xfId="37701" xr:uid="{00000000-0005-0000-0000-000024930000}"/>
    <cellStyle name="Salida 2 5 2 2 2" xfId="37702" xr:uid="{00000000-0005-0000-0000-000025930000}"/>
    <cellStyle name="Salida 2 5 2 2 2 2" xfId="37703" xr:uid="{00000000-0005-0000-0000-000026930000}"/>
    <cellStyle name="Salida 2 5 2 2 3" xfId="37704" xr:uid="{00000000-0005-0000-0000-000027930000}"/>
    <cellStyle name="Salida 2 5 2 2 3 2" xfId="37705" xr:uid="{00000000-0005-0000-0000-000028930000}"/>
    <cellStyle name="Salida 2 5 2 2 4" xfId="37706" xr:uid="{00000000-0005-0000-0000-000029930000}"/>
    <cellStyle name="Salida 2 5 2 2 4 2" xfId="37707" xr:uid="{00000000-0005-0000-0000-00002A930000}"/>
    <cellStyle name="Salida 2 5 2 2 5" xfId="37708" xr:uid="{00000000-0005-0000-0000-00002B930000}"/>
    <cellStyle name="Salida 2 5 2 2 5 2" xfId="37709" xr:uid="{00000000-0005-0000-0000-00002C930000}"/>
    <cellStyle name="Salida 2 5 2 2 6" xfId="37710" xr:uid="{00000000-0005-0000-0000-00002D930000}"/>
    <cellStyle name="Salida 2 5 2 2 6 2" xfId="37711" xr:uid="{00000000-0005-0000-0000-00002E930000}"/>
    <cellStyle name="Salida 2 5 2 2 7" xfId="37712" xr:uid="{00000000-0005-0000-0000-00002F930000}"/>
    <cellStyle name="Salida 2 5 2 2 7 2" xfId="37713" xr:uid="{00000000-0005-0000-0000-000030930000}"/>
    <cellStyle name="Salida 2 5 2 2 8" xfId="37714" xr:uid="{00000000-0005-0000-0000-000031930000}"/>
    <cellStyle name="Salida 2 5 2 2 8 2" xfId="37715" xr:uid="{00000000-0005-0000-0000-000032930000}"/>
    <cellStyle name="Salida 2 5 2 2 9" xfId="37716" xr:uid="{00000000-0005-0000-0000-000033930000}"/>
    <cellStyle name="Salida 2 5 2 2 9 2" xfId="37717" xr:uid="{00000000-0005-0000-0000-000034930000}"/>
    <cellStyle name="Salida 2 5 2 3" xfId="37718" xr:uid="{00000000-0005-0000-0000-000035930000}"/>
    <cellStyle name="Salida 2 5 2 3 10" xfId="37719" xr:uid="{00000000-0005-0000-0000-000036930000}"/>
    <cellStyle name="Salida 2 5 2 3 10 2" xfId="37720" xr:uid="{00000000-0005-0000-0000-000037930000}"/>
    <cellStyle name="Salida 2 5 2 3 11" xfId="37721" xr:uid="{00000000-0005-0000-0000-000038930000}"/>
    <cellStyle name="Salida 2 5 2 3 2" xfId="37722" xr:uid="{00000000-0005-0000-0000-000039930000}"/>
    <cellStyle name="Salida 2 5 2 3 2 2" xfId="37723" xr:uid="{00000000-0005-0000-0000-00003A930000}"/>
    <cellStyle name="Salida 2 5 2 3 3" xfId="37724" xr:uid="{00000000-0005-0000-0000-00003B930000}"/>
    <cellStyle name="Salida 2 5 2 3 3 2" xfId="37725" xr:uid="{00000000-0005-0000-0000-00003C930000}"/>
    <cellStyle name="Salida 2 5 2 3 4" xfId="37726" xr:uid="{00000000-0005-0000-0000-00003D930000}"/>
    <cellStyle name="Salida 2 5 2 3 4 2" xfId="37727" xr:uid="{00000000-0005-0000-0000-00003E930000}"/>
    <cellStyle name="Salida 2 5 2 3 5" xfId="37728" xr:uid="{00000000-0005-0000-0000-00003F930000}"/>
    <cellStyle name="Salida 2 5 2 3 5 2" xfId="37729" xr:uid="{00000000-0005-0000-0000-000040930000}"/>
    <cellStyle name="Salida 2 5 2 3 6" xfId="37730" xr:uid="{00000000-0005-0000-0000-000041930000}"/>
    <cellStyle name="Salida 2 5 2 3 6 2" xfId="37731" xr:uid="{00000000-0005-0000-0000-000042930000}"/>
    <cellStyle name="Salida 2 5 2 3 7" xfId="37732" xr:uid="{00000000-0005-0000-0000-000043930000}"/>
    <cellStyle name="Salida 2 5 2 3 7 2" xfId="37733" xr:uid="{00000000-0005-0000-0000-000044930000}"/>
    <cellStyle name="Salida 2 5 2 3 8" xfId="37734" xr:uid="{00000000-0005-0000-0000-000045930000}"/>
    <cellStyle name="Salida 2 5 2 3 8 2" xfId="37735" xr:uid="{00000000-0005-0000-0000-000046930000}"/>
    <cellStyle name="Salida 2 5 2 3 9" xfId="37736" xr:uid="{00000000-0005-0000-0000-000047930000}"/>
    <cellStyle name="Salida 2 5 2 3 9 2" xfId="37737" xr:uid="{00000000-0005-0000-0000-000048930000}"/>
    <cellStyle name="Salida 2 5 2 4" xfId="37738" xr:uid="{00000000-0005-0000-0000-000049930000}"/>
    <cellStyle name="Salida 2 5 2 4 2" xfId="37739" xr:uid="{00000000-0005-0000-0000-00004A930000}"/>
    <cellStyle name="Salida 2 5 2 5" xfId="37740" xr:uid="{00000000-0005-0000-0000-00004B930000}"/>
    <cellStyle name="Salida 2 5 2 5 2" xfId="37741" xr:uid="{00000000-0005-0000-0000-00004C930000}"/>
    <cellStyle name="Salida 2 5 2 6" xfId="37742" xr:uid="{00000000-0005-0000-0000-00004D930000}"/>
    <cellStyle name="Salida 2 5 2 6 2" xfId="37743" xr:uid="{00000000-0005-0000-0000-00004E930000}"/>
    <cellStyle name="Salida 2 5 2 7" xfId="37744" xr:uid="{00000000-0005-0000-0000-00004F930000}"/>
    <cellStyle name="Salida 2 5 2 7 2" xfId="37745" xr:uid="{00000000-0005-0000-0000-000050930000}"/>
    <cellStyle name="Salida 2 5 2 8" xfId="37746" xr:uid="{00000000-0005-0000-0000-000051930000}"/>
    <cellStyle name="Salida 2 5 2 8 2" xfId="37747" xr:uid="{00000000-0005-0000-0000-000052930000}"/>
    <cellStyle name="Salida 2 5 2 9" xfId="37748" xr:uid="{00000000-0005-0000-0000-000053930000}"/>
    <cellStyle name="Salida 2 5 2 9 2" xfId="37749" xr:uid="{00000000-0005-0000-0000-000054930000}"/>
    <cellStyle name="Salida 2 5 3" xfId="37750" xr:uid="{00000000-0005-0000-0000-000055930000}"/>
    <cellStyle name="Salida 2 5 3 10" xfId="37751" xr:uid="{00000000-0005-0000-0000-000056930000}"/>
    <cellStyle name="Salida 2 5 3 10 2" xfId="37752" xr:uid="{00000000-0005-0000-0000-000057930000}"/>
    <cellStyle name="Salida 2 5 3 11" xfId="37753" xr:uid="{00000000-0005-0000-0000-000058930000}"/>
    <cellStyle name="Salida 2 5 3 11 2" xfId="37754" xr:uid="{00000000-0005-0000-0000-000059930000}"/>
    <cellStyle name="Salida 2 5 3 12" xfId="37755" xr:uid="{00000000-0005-0000-0000-00005A930000}"/>
    <cellStyle name="Salida 2 5 3 12 2" xfId="37756" xr:uid="{00000000-0005-0000-0000-00005B930000}"/>
    <cellStyle name="Salida 2 5 3 13" xfId="37757" xr:uid="{00000000-0005-0000-0000-00005C930000}"/>
    <cellStyle name="Salida 2 5 3 2" xfId="37758" xr:uid="{00000000-0005-0000-0000-00005D930000}"/>
    <cellStyle name="Salida 2 5 3 2 10" xfId="37759" xr:uid="{00000000-0005-0000-0000-00005E930000}"/>
    <cellStyle name="Salida 2 5 3 2 10 2" xfId="37760" xr:uid="{00000000-0005-0000-0000-00005F930000}"/>
    <cellStyle name="Salida 2 5 3 2 11" xfId="37761" xr:uid="{00000000-0005-0000-0000-000060930000}"/>
    <cellStyle name="Salida 2 5 3 2 2" xfId="37762" xr:uid="{00000000-0005-0000-0000-000061930000}"/>
    <cellStyle name="Salida 2 5 3 2 2 2" xfId="37763" xr:uid="{00000000-0005-0000-0000-000062930000}"/>
    <cellStyle name="Salida 2 5 3 2 3" xfId="37764" xr:uid="{00000000-0005-0000-0000-000063930000}"/>
    <cellStyle name="Salida 2 5 3 2 3 2" xfId="37765" xr:uid="{00000000-0005-0000-0000-000064930000}"/>
    <cellStyle name="Salida 2 5 3 2 4" xfId="37766" xr:uid="{00000000-0005-0000-0000-000065930000}"/>
    <cellStyle name="Salida 2 5 3 2 4 2" xfId="37767" xr:uid="{00000000-0005-0000-0000-000066930000}"/>
    <cellStyle name="Salida 2 5 3 2 5" xfId="37768" xr:uid="{00000000-0005-0000-0000-000067930000}"/>
    <cellStyle name="Salida 2 5 3 2 5 2" xfId="37769" xr:uid="{00000000-0005-0000-0000-000068930000}"/>
    <cellStyle name="Salida 2 5 3 2 6" xfId="37770" xr:uid="{00000000-0005-0000-0000-000069930000}"/>
    <cellStyle name="Salida 2 5 3 2 6 2" xfId="37771" xr:uid="{00000000-0005-0000-0000-00006A930000}"/>
    <cellStyle name="Salida 2 5 3 2 7" xfId="37772" xr:uid="{00000000-0005-0000-0000-00006B930000}"/>
    <cellStyle name="Salida 2 5 3 2 7 2" xfId="37773" xr:uid="{00000000-0005-0000-0000-00006C930000}"/>
    <cellStyle name="Salida 2 5 3 2 8" xfId="37774" xr:uid="{00000000-0005-0000-0000-00006D930000}"/>
    <cellStyle name="Salida 2 5 3 2 8 2" xfId="37775" xr:uid="{00000000-0005-0000-0000-00006E930000}"/>
    <cellStyle name="Salida 2 5 3 2 9" xfId="37776" xr:uid="{00000000-0005-0000-0000-00006F930000}"/>
    <cellStyle name="Salida 2 5 3 2 9 2" xfId="37777" xr:uid="{00000000-0005-0000-0000-000070930000}"/>
    <cellStyle name="Salida 2 5 3 3" xfId="37778" xr:uid="{00000000-0005-0000-0000-000071930000}"/>
    <cellStyle name="Salida 2 5 3 3 10" xfId="37779" xr:uid="{00000000-0005-0000-0000-000072930000}"/>
    <cellStyle name="Salida 2 5 3 3 10 2" xfId="37780" xr:uid="{00000000-0005-0000-0000-000073930000}"/>
    <cellStyle name="Salida 2 5 3 3 11" xfId="37781" xr:uid="{00000000-0005-0000-0000-000074930000}"/>
    <cellStyle name="Salida 2 5 3 3 2" xfId="37782" xr:uid="{00000000-0005-0000-0000-000075930000}"/>
    <cellStyle name="Salida 2 5 3 3 2 2" xfId="37783" xr:uid="{00000000-0005-0000-0000-000076930000}"/>
    <cellStyle name="Salida 2 5 3 3 3" xfId="37784" xr:uid="{00000000-0005-0000-0000-000077930000}"/>
    <cellStyle name="Salida 2 5 3 3 3 2" xfId="37785" xr:uid="{00000000-0005-0000-0000-000078930000}"/>
    <cellStyle name="Salida 2 5 3 3 4" xfId="37786" xr:uid="{00000000-0005-0000-0000-000079930000}"/>
    <cellStyle name="Salida 2 5 3 3 4 2" xfId="37787" xr:uid="{00000000-0005-0000-0000-00007A930000}"/>
    <cellStyle name="Salida 2 5 3 3 5" xfId="37788" xr:uid="{00000000-0005-0000-0000-00007B930000}"/>
    <cellStyle name="Salida 2 5 3 3 5 2" xfId="37789" xr:uid="{00000000-0005-0000-0000-00007C930000}"/>
    <cellStyle name="Salida 2 5 3 3 6" xfId="37790" xr:uid="{00000000-0005-0000-0000-00007D930000}"/>
    <cellStyle name="Salida 2 5 3 3 6 2" xfId="37791" xr:uid="{00000000-0005-0000-0000-00007E930000}"/>
    <cellStyle name="Salida 2 5 3 3 7" xfId="37792" xr:uid="{00000000-0005-0000-0000-00007F930000}"/>
    <cellStyle name="Salida 2 5 3 3 7 2" xfId="37793" xr:uid="{00000000-0005-0000-0000-000080930000}"/>
    <cellStyle name="Salida 2 5 3 3 8" xfId="37794" xr:uid="{00000000-0005-0000-0000-000081930000}"/>
    <cellStyle name="Salida 2 5 3 3 8 2" xfId="37795" xr:uid="{00000000-0005-0000-0000-000082930000}"/>
    <cellStyle name="Salida 2 5 3 3 9" xfId="37796" xr:uid="{00000000-0005-0000-0000-000083930000}"/>
    <cellStyle name="Salida 2 5 3 3 9 2" xfId="37797" xr:uid="{00000000-0005-0000-0000-000084930000}"/>
    <cellStyle name="Salida 2 5 3 4" xfId="37798" xr:uid="{00000000-0005-0000-0000-000085930000}"/>
    <cellStyle name="Salida 2 5 3 4 2" xfId="37799" xr:uid="{00000000-0005-0000-0000-000086930000}"/>
    <cellStyle name="Salida 2 5 3 5" xfId="37800" xr:uid="{00000000-0005-0000-0000-000087930000}"/>
    <cellStyle name="Salida 2 5 3 5 2" xfId="37801" xr:uid="{00000000-0005-0000-0000-000088930000}"/>
    <cellStyle name="Salida 2 5 3 6" xfId="37802" xr:uid="{00000000-0005-0000-0000-000089930000}"/>
    <cellStyle name="Salida 2 5 3 6 2" xfId="37803" xr:uid="{00000000-0005-0000-0000-00008A930000}"/>
    <cellStyle name="Salida 2 5 3 7" xfId="37804" xr:uid="{00000000-0005-0000-0000-00008B930000}"/>
    <cellStyle name="Salida 2 5 3 7 2" xfId="37805" xr:uid="{00000000-0005-0000-0000-00008C930000}"/>
    <cellStyle name="Salida 2 5 3 8" xfId="37806" xr:uid="{00000000-0005-0000-0000-00008D930000}"/>
    <cellStyle name="Salida 2 5 3 8 2" xfId="37807" xr:uid="{00000000-0005-0000-0000-00008E930000}"/>
    <cellStyle name="Salida 2 5 3 9" xfId="37808" xr:uid="{00000000-0005-0000-0000-00008F930000}"/>
    <cellStyle name="Salida 2 5 3 9 2" xfId="37809" xr:uid="{00000000-0005-0000-0000-000090930000}"/>
    <cellStyle name="Salida 2 5 4" xfId="37810" xr:uid="{00000000-0005-0000-0000-000091930000}"/>
    <cellStyle name="Salida 2 5 4 10" xfId="37811" xr:uid="{00000000-0005-0000-0000-000092930000}"/>
    <cellStyle name="Salida 2 5 4 10 2" xfId="37812" xr:uid="{00000000-0005-0000-0000-000093930000}"/>
    <cellStyle name="Salida 2 5 4 11" xfId="37813" xr:uid="{00000000-0005-0000-0000-000094930000}"/>
    <cellStyle name="Salida 2 5 4 2" xfId="37814" xr:uid="{00000000-0005-0000-0000-000095930000}"/>
    <cellStyle name="Salida 2 5 4 2 2" xfId="37815" xr:uid="{00000000-0005-0000-0000-000096930000}"/>
    <cellStyle name="Salida 2 5 4 3" xfId="37816" xr:uid="{00000000-0005-0000-0000-000097930000}"/>
    <cellStyle name="Salida 2 5 4 3 2" xfId="37817" xr:uid="{00000000-0005-0000-0000-000098930000}"/>
    <cellStyle name="Salida 2 5 4 4" xfId="37818" xr:uid="{00000000-0005-0000-0000-000099930000}"/>
    <cellStyle name="Salida 2 5 4 4 2" xfId="37819" xr:uid="{00000000-0005-0000-0000-00009A930000}"/>
    <cellStyle name="Salida 2 5 4 5" xfId="37820" xr:uid="{00000000-0005-0000-0000-00009B930000}"/>
    <cellStyle name="Salida 2 5 4 5 2" xfId="37821" xr:uid="{00000000-0005-0000-0000-00009C930000}"/>
    <cellStyle name="Salida 2 5 4 6" xfId="37822" xr:uid="{00000000-0005-0000-0000-00009D930000}"/>
    <cellStyle name="Salida 2 5 4 6 2" xfId="37823" xr:uid="{00000000-0005-0000-0000-00009E930000}"/>
    <cellStyle name="Salida 2 5 4 7" xfId="37824" xr:uid="{00000000-0005-0000-0000-00009F930000}"/>
    <cellStyle name="Salida 2 5 4 7 2" xfId="37825" xr:uid="{00000000-0005-0000-0000-0000A0930000}"/>
    <cellStyle name="Salida 2 5 4 8" xfId="37826" xr:uid="{00000000-0005-0000-0000-0000A1930000}"/>
    <cellStyle name="Salida 2 5 4 8 2" xfId="37827" xr:uid="{00000000-0005-0000-0000-0000A2930000}"/>
    <cellStyle name="Salida 2 5 4 9" xfId="37828" xr:uid="{00000000-0005-0000-0000-0000A3930000}"/>
    <cellStyle name="Salida 2 5 4 9 2" xfId="37829" xr:uid="{00000000-0005-0000-0000-0000A4930000}"/>
    <cellStyle name="Salida 2 5 5" xfId="37830" xr:uid="{00000000-0005-0000-0000-0000A5930000}"/>
    <cellStyle name="Salida 2 5 5 10" xfId="37831" xr:uid="{00000000-0005-0000-0000-0000A6930000}"/>
    <cellStyle name="Salida 2 5 5 10 2" xfId="37832" xr:uid="{00000000-0005-0000-0000-0000A7930000}"/>
    <cellStyle name="Salida 2 5 5 11" xfId="37833" xr:uid="{00000000-0005-0000-0000-0000A8930000}"/>
    <cellStyle name="Salida 2 5 5 2" xfId="37834" xr:uid="{00000000-0005-0000-0000-0000A9930000}"/>
    <cellStyle name="Salida 2 5 5 2 2" xfId="37835" xr:uid="{00000000-0005-0000-0000-0000AA930000}"/>
    <cellStyle name="Salida 2 5 5 3" xfId="37836" xr:uid="{00000000-0005-0000-0000-0000AB930000}"/>
    <cellStyle name="Salida 2 5 5 3 2" xfId="37837" xr:uid="{00000000-0005-0000-0000-0000AC930000}"/>
    <cellStyle name="Salida 2 5 5 4" xfId="37838" xr:uid="{00000000-0005-0000-0000-0000AD930000}"/>
    <cellStyle name="Salida 2 5 5 4 2" xfId="37839" xr:uid="{00000000-0005-0000-0000-0000AE930000}"/>
    <cellStyle name="Salida 2 5 5 5" xfId="37840" xr:uid="{00000000-0005-0000-0000-0000AF930000}"/>
    <cellStyle name="Salida 2 5 5 5 2" xfId="37841" xr:uid="{00000000-0005-0000-0000-0000B0930000}"/>
    <cellStyle name="Salida 2 5 5 6" xfId="37842" xr:uid="{00000000-0005-0000-0000-0000B1930000}"/>
    <cellStyle name="Salida 2 5 5 6 2" xfId="37843" xr:uid="{00000000-0005-0000-0000-0000B2930000}"/>
    <cellStyle name="Salida 2 5 5 7" xfId="37844" xr:uid="{00000000-0005-0000-0000-0000B3930000}"/>
    <cellStyle name="Salida 2 5 5 7 2" xfId="37845" xr:uid="{00000000-0005-0000-0000-0000B4930000}"/>
    <cellStyle name="Salida 2 5 5 8" xfId="37846" xr:uid="{00000000-0005-0000-0000-0000B5930000}"/>
    <cellStyle name="Salida 2 5 5 8 2" xfId="37847" xr:uid="{00000000-0005-0000-0000-0000B6930000}"/>
    <cellStyle name="Salida 2 5 5 9" xfId="37848" xr:uid="{00000000-0005-0000-0000-0000B7930000}"/>
    <cellStyle name="Salida 2 5 5 9 2" xfId="37849" xr:uid="{00000000-0005-0000-0000-0000B8930000}"/>
    <cellStyle name="Salida 2 5 6" xfId="37850" xr:uid="{00000000-0005-0000-0000-0000B9930000}"/>
    <cellStyle name="Salida 2 5 6 2" xfId="37851" xr:uid="{00000000-0005-0000-0000-0000BA930000}"/>
    <cellStyle name="Salida 2 5 7" xfId="37852" xr:uid="{00000000-0005-0000-0000-0000BB930000}"/>
    <cellStyle name="Salida 2 5 7 2" xfId="37853" xr:uid="{00000000-0005-0000-0000-0000BC930000}"/>
    <cellStyle name="Salida 2 5 8" xfId="37854" xr:uid="{00000000-0005-0000-0000-0000BD930000}"/>
    <cellStyle name="Salida 2 5 8 2" xfId="37855" xr:uid="{00000000-0005-0000-0000-0000BE930000}"/>
    <cellStyle name="Salida 2 5 9" xfId="37856" xr:uid="{00000000-0005-0000-0000-0000BF930000}"/>
    <cellStyle name="Salida 2 5 9 2" xfId="37857" xr:uid="{00000000-0005-0000-0000-0000C0930000}"/>
    <cellStyle name="Salida 2 6" xfId="37858" xr:uid="{00000000-0005-0000-0000-0000C1930000}"/>
    <cellStyle name="Salida 2 6 10" xfId="37859" xr:uid="{00000000-0005-0000-0000-0000C2930000}"/>
    <cellStyle name="Salida 2 6 10 2" xfId="37860" xr:uid="{00000000-0005-0000-0000-0000C3930000}"/>
    <cellStyle name="Salida 2 6 11" xfId="37861" xr:uid="{00000000-0005-0000-0000-0000C4930000}"/>
    <cellStyle name="Salida 2 6 11 2" xfId="37862" xr:uid="{00000000-0005-0000-0000-0000C5930000}"/>
    <cellStyle name="Salida 2 6 12" xfId="37863" xr:uid="{00000000-0005-0000-0000-0000C6930000}"/>
    <cellStyle name="Salida 2 6 12 2" xfId="37864" xr:uid="{00000000-0005-0000-0000-0000C7930000}"/>
    <cellStyle name="Salida 2 6 13" xfId="37865" xr:uid="{00000000-0005-0000-0000-0000C8930000}"/>
    <cellStyle name="Salida 2 6 13 2" xfId="37866" xr:uid="{00000000-0005-0000-0000-0000C9930000}"/>
    <cellStyle name="Salida 2 6 14" xfId="37867" xr:uid="{00000000-0005-0000-0000-0000CA930000}"/>
    <cellStyle name="Salida 2 6 14 2" xfId="37868" xr:uid="{00000000-0005-0000-0000-0000CB930000}"/>
    <cellStyle name="Salida 2 6 15" xfId="37869" xr:uid="{00000000-0005-0000-0000-0000CC930000}"/>
    <cellStyle name="Salida 2 6 2" xfId="37870" xr:uid="{00000000-0005-0000-0000-0000CD930000}"/>
    <cellStyle name="Salida 2 6 2 10" xfId="37871" xr:uid="{00000000-0005-0000-0000-0000CE930000}"/>
    <cellStyle name="Salida 2 6 2 10 2" xfId="37872" xr:uid="{00000000-0005-0000-0000-0000CF930000}"/>
    <cellStyle name="Salida 2 6 2 11" xfId="37873" xr:uid="{00000000-0005-0000-0000-0000D0930000}"/>
    <cellStyle name="Salida 2 6 2 11 2" xfId="37874" xr:uid="{00000000-0005-0000-0000-0000D1930000}"/>
    <cellStyle name="Salida 2 6 2 12" xfId="37875" xr:uid="{00000000-0005-0000-0000-0000D2930000}"/>
    <cellStyle name="Salida 2 6 2 12 2" xfId="37876" xr:uid="{00000000-0005-0000-0000-0000D3930000}"/>
    <cellStyle name="Salida 2 6 2 13" xfId="37877" xr:uid="{00000000-0005-0000-0000-0000D4930000}"/>
    <cellStyle name="Salida 2 6 2 2" xfId="37878" xr:uid="{00000000-0005-0000-0000-0000D5930000}"/>
    <cellStyle name="Salida 2 6 2 2 10" xfId="37879" xr:uid="{00000000-0005-0000-0000-0000D6930000}"/>
    <cellStyle name="Salida 2 6 2 2 10 2" xfId="37880" xr:uid="{00000000-0005-0000-0000-0000D7930000}"/>
    <cellStyle name="Salida 2 6 2 2 11" xfId="37881" xr:uid="{00000000-0005-0000-0000-0000D8930000}"/>
    <cellStyle name="Salida 2 6 2 2 2" xfId="37882" xr:uid="{00000000-0005-0000-0000-0000D9930000}"/>
    <cellStyle name="Salida 2 6 2 2 2 2" xfId="37883" xr:uid="{00000000-0005-0000-0000-0000DA930000}"/>
    <cellStyle name="Salida 2 6 2 2 3" xfId="37884" xr:uid="{00000000-0005-0000-0000-0000DB930000}"/>
    <cellStyle name="Salida 2 6 2 2 3 2" xfId="37885" xr:uid="{00000000-0005-0000-0000-0000DC930000}"/>
    <cellStyle name="Salida 2 6 2 2 4" xfId="37886" xr:uid="{00000000-0005-0000-0000-0000DD930000}"/>
    <cellStyle name="Salida 2 6 2 2 4 2" xfId="37887" xr:uid="{00000000-0005-0000-0000-0000DE930000}"/>
    <cellStyle name="Salida 2 6 2 2 5" xfId="37888" xr:uid="{00000000-0005-0000-0000-0000DF930000}"/>
    <cellStyle name="Salida 2 6 2 2 5 2" xfId="37889" xr:uid="{00000000-0005-0000-0000-0000E0930000}"/>
    <cellStyle name="Salida 2 6 2 2 6" xfId="37890" xr:uid="{00000000-0005-0000-0000-0000E1930000}"/>
    <cellStyle name="Salida 2 6 2 2 6 2" xfId="37891" xr:uid="{00000000-0005-0000-0000-0000E2930000}"/>
    <cellStyle name="Salida 2 6 2 2 7" xfId="37892" xr:uid="{00000000-0005-0000-0000-0000E3930000}"/>
    <cellStyle name="Salida 2 6 2 2 7 2" xfId="37893" xr:uid="{00000000-0005-0000-0000-0000E4930000}"/>
    <cellStyle name="Salida 2 6 2 2 8" xfId="37894" xr:uid="{00000000-0005-0000-0000-0000E5930000}"/>
    <cellStyle name="Salida 2 6 2 2 8 2" xfId="37895" xr:uid="{00000000-0005-0000-0000-0000E6930000}"/>
    <cellStyle name="Salida 2 6 2 2 9" xfId="37896" xr:uid="{00000000-0005-0000-0000-0000E7930000}"/>
    <cellStyle name="Salida 2 6 2 2 9 2" xfId="37897" xr:uid="{00000000-0005-0000-0000-0000E8930000}"/>
    <cellStyle name="Salida 2 6 2 3" xfId="37898" xr:uid="{00000000-0005-0000-0000-0000E9930000}"/>
    <cellStyle name="Salida 2 6 2 3 10" xfId="37899" xr:uid="{00000000-0005-0000-0000-0000EA930000}"/>
    <cellStyle name="Salida 2 6 2 3 10 2" xfId="37900" xr:uid="{00000000-0005-0000-0000-0000EB930000}"/>
    <cellStyle name="Salida 2 6 2 3 11" xfId="37901" xr:uid="{00000000-0005-0000-0000-0000EC930000}"/>
    <cellStyle name="Salida 2 6 2 3 2" xfId="37902" xr:uid="{00000000-0005-0000-0000-0000ED930000}"/>
    <cellStyle name="Salida 2 6 2 3 2 2" xfId="37903" xr:uid="{00000000-0005-0000-0000-0000EE930000}"/>
    <cellStyle name="Salida 2 6 2 3 3" xfId="37904" xr:uid="{00000000-0005-0000-0000-0000EF930000}"/>
    <cellStyle name="Salida 2 6 2 3 3 2" xfId="37905" xr:uid="{00000000-0005-0000-0000-0000F0930000}"/>
    <cellStyle name="Salida 2 6 2 3 4" xfId="37906" xr:uid="{00000000-0005-0000-0000-0000F1930000}"/>
    <cellStyle name="Salida 2 6 2 3 4 2" xfId="37907" xr:uid="{00000000-0005-0000-0000-0000F2930000}"/>
    <cellStyle name="Salida 2 6 2 3 5" xfId="37908" xr:uid="{00000000-0005-0000-0000-0000F3930000}"/>
    <cellStyle name="Salida 2 6 2 3 5 2" xfId="37909" xr:uid="{00000000-0005-0000-0000-0000F4930000}"/>
    <cellStyle name="Salida 2 6 2 3 6" xfId="37910" xr:uid="{00000000-0005-0000-0000-0000F5930000}"/>
    <cellStyle name="Salida 2 6 2 3 6 2" xfId="37911" xr:uid="{00000000-0005-0000-0000-0000F6930000}"/>
    <cellStyle name="Salida 2 6 2 3 7" xfId="37912" xr:uid="{00000000-0005-0000-0000-0000F7930000}"/>
    <cellStyle name="Salida 2 6 2 3 7 2" xfId="37913" xr:uid="{00000000-0005-0000-0000-0000F8930000}"/>
    <cellStyle name="Salida 2 6 2 3 8" xfId="37914" xr:uid="{00000000-0005-0000-0000-0000F9930000}"/>
    <cellStyle name="Salida 2 6 2 3 8 2" xfId="37915" xr:uid="{00000000-0005-0000-0000-0000FA930000}"/>
    <cellStyle name="Salida 2 6 2 3 9" xfId="37916" xr:uid="{00000000-0005-0000-0000-0000FB930000}"/>
    <cellStyle name="Salida 2 6 2 3 9 2" xfId="37917" xr:uid="{00000000-0005-0000-0000-0000FC930000}"/>
    <cellStyle name="Salida 2 6 2 4" xfId="37918" xr:uid="{00000000-0005-0000-0000-0000FD930000}"/>
    <cellStyle name="Salida 2 6 2 4 2" xfId="37919" xr:uid="{00000000-0005-0000-0000-0000FE930000}"/>
    <cellStyle name="Salida 2 6 2 5" xfId="37920" xr:uid="{00000000-0005-0000-0000-0000FF930000}"/>
    <cellStyle name="Salida 2 6 2 5 2" xfId="37921" xr:uid="{00000000-0005-0000-0000-000000940000}"/>
    <cellStyle name="Salida 2 6 2 6" xfId="37922" xr:uid="{00000000-0005-0000-0000-000001940000}"/>
    <cellStyle name="Salida 2 6 2 6 2" xfId="37923" xr:uid="{00000000-0005-0000-0000-000002940000}"/>
    <cellStyle name="Salida 2 6 2 7" xfId="37924" xr:uid="{00000000-0005-0000-0000-000003940000}"/>
    <cellStyle name="Salida 2 6 2 7 2" xfId="37925" xr:uid="{00000000-0005-0000-0000-000004940000}"/>
    <cellStyle name="Salida 2 6 2 8" xfId="37926" xr:uid="{00000000-0005-0000-0000-000005940000}"/>
    <cellStyle name="Salida 2 6 2 8 2" xfId="37927" xr:uid="{00000000-0005-0000-0000-000006940000}"/>
    <cellStyle name="Salida 2 6 2 9" xfId="37928" xr:uid="{00000000-0005-0000-0000-000007940000}"/>
    <cellStyle name="Salida 2 6 2 9 2" xfId="37929" xr:uid="{00000000-0005-0000-0000-000008940000}"/>
    <cellStyle name="Salida 2 6 3" xfId="37930" xr:uid="{00000000-0005-0000-0000-000009940000}"/>
    <cellStyle name="Salida 2 6 3 10" xfId="37931" xr:uid="{00000000-0005-0000-0000-00000A940000}"/>
    <cellStyle name="Salida 2 6 3 10 2" xfId="37932" xr:uid="{00000000-0005-0000-0000-00000B940000}"/>
    <cellStyle name="Salida 2 6 3 11" xfId="37933" xr:uid="{00000000-0005-0000-0000-00000C940000}"/>
    <cellStyle name="Salida 2 6 3 11 2" xfId="37934" xr:uid="{00000000-0005-0000-0000-00000D940000}"/>
    <cellStyle name="Salida 2 6 3 12" xfId="37935" xr:uid="{00000000-0005-0000-0000-00000E940000}"/>
    <cellStyle name="Salida 2 6 3 12 2" xfId="37936" xr:uid="{00000000-0005-0000-0000-00000F940000}"/>
    <cellStyle name="Salida 2 6 3 13" xfId="37937" xr:uid="{00000000-0005-0000-0000-000010940000}"/>
    <cellStyle name="Salida 2 6 3 2" xfId="37938" xr:uid="{00000000-0005-0000-0000-000011940000}"/>
    <cellStyle name="Salida 2 6 3 2 10" xfId="37939" xr:uid="{00000000-0005-0000-0000-000012940000}"/>
    <cellStyle name="Salida 2 6 3 2 10 2" xfId="37940" xr:uid="{00000000-0005-0000-0000-000013940000}"/>
    <cellStyle name="Salida 2 6 3 2 11" xfId="37941" xr:uid="{00000000-0005-0000-0000-000014940000}"/>
    <cellStyle name="Salida 2 6 3 2 2" xfId="37942" xr:uid="{00000000-0005-0000-0000-000015940000}"/>
    <cellStyle name="Salida 2 6 3 2 2 2" xfId="37943" xr:uid="{00000000-0005-0000-0000-000016940000}"/>
    <cellStyle name="Salida 2 6 3 2 3" xfId="37944" xr:uid="{00000000-0005-0000-0000-000017940000}"/>
    <cellStyle name="Salida 2 6 3 2 3 2" xfId="37945" xr:uid="{00000000-0005-0000-0000-000018940000}"/>
    <cellStyle name="Salida 2 6 3 2 4" xfId="37946" xr:uid="{00000000-0005-0000-0000-000019940000}"/>
    <cellStyle name="Salida 2 6 3 2 4 2" xfId="37947" xr:uid="{00000000-0005-0000-0000-00001A940000}"/>
    <cellStyle name="Salida 2 6 3 2 5" xfId="37948" xr:uid="{00000000-0005-0000-0000-00001B940000}"/>
    <cellStyle name="Salida 2 6 3 2 5 2" xfId="37949" xr:uid="{00000000-0005-0000-0000-00001C940000}"/>
    <cellStyle name="Salida 2 6 3 2 6" xfId="37950" xr:uid="{00000000-0005-0000-0000-00001D940000}"/>
    <cellStyle name="Salida 2 6 3 2 6 2" xfId="37951" xr:uid="{00000000-0005-0000-0000-00001E940000}"/>
    <cellStyle name="Salida 2 6 3 2 7" xfId="37952" xr:uid="{00000000-0005-0000-0000-00001F940000}"/>
    <cellStyle name="Salida 2 6 3 2 7 2" xfId="37953" xr:uid="{00000000-0005-0000-0000-000020940000}"/>
    <cellStyle name="Salida 2 6 3 2 8" xfId="37954" xr:uid="{00000000-0005-0000-0000-000021940000}"/>
    <cellStyle name="Salida 2 6 3 2 8 2" xfId="37955" xr:uid="{00000000-0005-0000-0000-000022940000}"/>
    <cellStyle name="Salida 2 6 3 2 9" xfId="37956" xr:uid="{00000000-0005-0000-0000-000023940000}"/>
    <cellStyle name="Salida 2 6 3 2 9 2" xfId="37957" xr:uid="{00000000-0005-0000-0000-000024940000}"/>
    <cellStyle name="Salida 2 6 3 3" xfId="37958" xr:uid="{00000000-0005-0000-0000-000025940000}"/>
    <cellStyle name="Salida 2 6 3 3 10" xfId="37959" xr:uid="{00000000-0005-0000-0000-000026940000}"/>
    <cellStyle name="Salida 2 6 3 3 10 2" xfId="37960" xr:uid="{00000000-0005-0000-0000-000027940000}"/>
    <cellStyle name="Salida 2 6 3 3 11" xfId="37961" xr:uid="{00000000-0005-0000-0000-000028940000}"/>
    <cellStyle name="Salida 2 6 3 3 2" xfId="37962" xr:uid="{00000000-0005-0000-0000-000029940000}"/>
    <cellStyle name="Salida 2 6 3 3 2 2" xfId="37963" xr:uid="{00000000-0005-0000-0000-00002A940000}"/>
    <cellStyle name="Salida 2 6 3 3 3" xfId="37964" xr:uid="{00000000-0005-0000-0000-00002B940000}"/>
    <cellStyle name="Salida 2 6 3 3 3 2" xfId="37965" xr:uid="{00000000-0005-0000-0000-00002C940000}"/>
    <cellStyle name="Salida 2 6 3 3 4" xfId="37966" xr:uid="{00000000-0005-0000-0000-00002D940000}"/>
    <cellStyle name="Salida 2 6 3 3 4 2" xfId="37967" xr:uid="{00000000-0005-0000-0000-00002E940000}"/>
    <cellStyle name="Salida 2 6 3 3 5" xfId="37968" xr:uid="{00000000-0005-0000-0000-00002F940000}"/>
    <cellStyle name="Salida 2 6 3 3 5 2" xfId="37969" xr:uid="{00000000-0005-0000-0000-000030940000}"/>
    <cellStyle name="Salida 2 6 3 3 6" xfId="37970" xr:uid="{00000000-0005-0000-0000-000031940000}"/>
    <cellStyle name="Salida 2 6 3 3 6 2" xfId="37971" xr:uid="{00000000-0005-0000-0000-000032940000}"/>
    <cellStyle name="Salida 2 6 3 3 7" xfId="37972" xr:uid="{00000000-0005-0000-0000-000033940000}"/>
    <cellStyle name="Salida 2 6 3 3 7 2" xfId="37973" xr:uid="{00000000-0005-0000-0000-000034940000}"/>
    <cellStyle name="Salida 2 6 3 3 8" xfId="37974" xr:uid="{00000000-0005-0000-0000-000035940000}"/>
    <cellStyle name="Salida 2 6 3 3 8 2" xfId="37975" xr:uid="{00000000-0005-0000-0000-000036940000}"/>
    <cellStyle name="Salida 2 6 3 3 9" xfId="37976" xr:uid="{00000000-0005-0000-0000-000037940000}"/>
    <cellStyle name="Salida 2 6 3 3 9 2" xfId="37977" xr:uid="{00000000-0005-0000-0000-000038940000}"/>
    <cellStyle name="Salida 2 6 3 4" xfId="37978" xr:uid="{00000000-0005-0000-0000-000039940000}"/>
    <cellStyle name="Salida 2 6 3 4 2" xfId="37979" xr:uid="{00000000-0005-0000-0000-00003A940000}"/>
    <cellStyle name="Salida 2 6 3 5" xfId="37980" xr:uid="{00000000-0005-0000-0000-00003B940000}"/>
    <cellStyle name="Salida 2 6 3 5 2" xfId="37981" xr:uid="{00000000-0005-0000-0000-00003C940000}"/>
    <cellStyle name="Salida 2 6 3 6" xfId="37982" xr:uid="{00000000-0005-0000-0000-00003D940000}"/>
    <cellStyle name="Salida 2 6 3 6 2" xfId="37983" xr:uid="{00000000-0005-0000-0000-00003E940000}"/>
    <cellStyle name="Salida 2 6 3 7" xfId="37984" xr:uid="{00000000-0005-0000-0000-00003F940000}"/>
    <cellStyle name="Salida 2 6 3 7 2" xfId="37985" xr:uid="{00000000-0005-0000-0000-000040940000}"/>
    <cellStyle name="Salida 2 6 3 8" xfId="37986" xr:uid="{00000000-0005-0000-0000-000041940000}"/>
    <cellStyle name="Salida 2 6 3 8 2" xfId="37987" xr:uid="{00000000-0005-0000-0000-000042940000}"/>
    <cellStyle name="Salida 2 6 3 9" xfId="37988" xr:uid="{00000000-0005-0000-0000-000043940000}"/>
    <cellStyle name="Salida 2 6 3 9 2" xfId="37989" xr:uid="{00000000-0005-0000-0000-000044940000}"/>
    <cellStyle name="Salida 2 6 4" xfId="37990" xr:uid="{00000000-0005-0000-0000-000045940000}"/>
    <cellStyle name="Salida 2 6 4 10" xfId="37991" xr:uid="{00000000-0005-0000-0000-000046940000}"/>
    <cellStyle name="Salida 2 6 4 10 2" xfId="37992" xr:uid="{00000000-0005-0000-0000-000047940000}"/>
    <cellStyle name="Salida 2 6 4 11" xfId="37993" xr:uid="{00000000-0005-0000-0000-000048940000}"/>
    <cellStyle name="Salida 2 6 4 2" xfId="37994" xr:uid="{00000000-0005-0000-0000-000049940000}"/>
    <cellStyle name="Salida 2 6 4 2 2" xfId="37995" xr:uid="{00000000-0005-0000-0000-00004A940000}"/>
    <cellStyle name="Salida 2 6 4 3" xfId="37996" xr:uid="{00000000-0005-0000-0000-00004B940000}"/>
    <cellStyle name="Salida 2 6 4 3 2" xfId="37997" xr:uid="{00000000-0005-0000-0000-00004C940000}"/>
    <cellStyle name="Salida 2 6 4 4" xfId="37998" xr:uid="{00000000-0005-0000-0000-00004D940000}"/>
    <cellStyle name="Salida 2 6 4 4 2" xfId="37999" xr:uid="{00000000-0005-0000-0000-00004E940000}"/>
    <cellStyle name="Salida 2 6 4 5" xfId="38000" xr:uid="{00000000-0005-0000-0000-00004F940000}"/>
    <cellStyle name="Salida 2 6 4 5 2" xfId="38001" xr:uid="{00000000-0005-0000-0000-000050940000}"/>
    <cellStyle name="Salida 2 6 4 6" xfId="38002" xr:uid="{00000000-0005-0000-0000-000051940000}"/>
    <cellStyle name="Salida 2 6 4 6 2" xfId="38003" xr:uid="{00000000-0005-0000-0000-000052940000}"/>
    <cellStyle name="Salida 2 6 4 7" xfId="38004" xr:uid="{00000000-0005-0000-0000-000053940000}"/>
    <cellStyle name="Salida 2 6 4 7 2" xfId="38005" xr:uid="{00000000-0005-0000-0000-000054940000}"/>
    <cellStyle name="Salida 2 6 4 8" xfId="38006" xr:uid="{00000000-0005-0000-0000-000055940000}"/>
    <cellStyle name="Salida 2 6 4 8 2" xfId="38007" xr:uid="{00000000-0005-0000-0000-000056940000}"/>
    <cellStyle name="Salida 2 6 4 9" xfId="38008" xr:uid="{00000000-0005-0000-0000-000057940000}"/>
    <cellStyle name="Salida 2 6 4 9 2" xfId="38009" xr:uid="{00000000-0005-0000-0000-000058940000}"/>
    <cellStyle name="Salida 2 6 5" xfId="38010" xr:uid="{00000000-0005-0000-0000-000059940000}"/>
    <cellStyle name="Salida 2 6 5 10" xfId="38011" xr:uid="{00000000-0005-0000-0000-00005A940000}"/>
    <cellStyle name="Salida 2 6 5 10 2" xfId="38012" xr:uid="{00000000-0005-0000-0000-00005B940000}"/>
    <cellStyle name="Salida 2 6 5 11" xfId="38013" xr:uid="{00000000-0005-0000-0000-00005C940000}"/>
    <cellStyle name="Salida 2 6 5 2" xfId="38014" xr:uid="{00000000-0005-0000-0000-00005D940000}"/>
    <cellStyle name="Salida 2 6 5 2 2" xfId="38015" xr:uid="{00000000-0005-0000-0000-00005E940000}"/>
    <cellStyle name="Salida 2 6 5 3" xfId="38016" xr:uid="{00000000-0005-0000-0000-00005F940000}"/>
    <cellStyle name="Salida 2 6 5 3 2" xfId="38017" xr:uid="{00000000-0005-0000-0000-000060940000}"/>
    <cellStyle name="Salida 2 6 5 4" xfId="38018" xr:uid="{00000000-0005-0000-0000-000061940000}"/>
    <cellStyle name="Salida 2 6 5 4 2" xfId="38019" xr:uid="{00000000-0005-0000-0000-000062940000}"/>
    <cellStyle name="Salida 2 6 5 5" xfId="38020" xr:uid="{00000000-0005-0000-0000-000063940000}"/>
    <cellStyle name="Salida 2 6 5 5 2" xfId="38021" xr:uid="{00000000-0005-0000-0000-000064940000}"/>
    <cellStyle name="Salida 2 6 5 6" xfId="38022" xr:uid="{00000000-0005-0000-0000-000065940000}"/>
    <cellStyle name="Salida 2 6 5 6 2" xfId="38023" xr:uid="{00000000-0005-0000-0000-000066940000}"/>
    <cellStyle name="Salida 2 6 5 7" xfId="38024" xr:uid="{00000000-0005-0000-0000-000067940000}"/>
    <cellStyle name="Salida 2 6 5 7 2" xfId="38025" xr:uid="{00000000-0005-0000-0000-000068940000}"/>
    <cellStyle name="Salida 2 6 5 8" xfId="38026" xr:uid="{00000000-0005-0000-0000-000069940000}"/>
    <cellStyle name="Salida 2 6 5 8 2" xfId="38027" xr:uid="{00000000-0005-0000-0000-00006A940000}"/>
    <cellStyle name="Salida 2 6 5 9" xfId="38028" xr:uid="{00000000-0005-0000-0000-00006B940000}"/>
    <cellStyle name="Salida 2 6 5 9 2" xfId="38029" xr:uid="{00000000-0005-0000-0000-00006C940000}"/>
    <cellStyle name="Salida 2 6 6" xfId="38030" xr:uid="{00000000-0005-0000-0000-00006D940000}"/>
    <cellStyle name="Salida 2 6 6 2" xfId="38031" xr:uid="{00000000-0005-0000-0000-00006E940000}"/>
    <cellStyle name="Salida 2 6 7" xfId="38032" xr:uid="{00000000-0005-0000-0000-00006F940000}"/>
    <cellStyle name="Salida 2 6 7 2" xfId="38033" xr:uid="{00000000-0005-0000-0000-000070940000}"/>
    <cellStyle name="Salida 2 6 8" xfId="38034" xr:uid="{00000000-0005-0000-0000-000071940000}"/>
    <cellStyle name="Salida 2 6 8 2" xfId="38035" xr:uid="{00000000-0005-0000-0000-000072940000}"/>
    <cellStyle name="Salida 2 6 9" xfId="38036" xr:uid="{00000000-0005-0000-0000-000073940000}"/>
    <cellStyle name="Salida 2 6 9 2" xfId="38037" xr:uid="{00000000-0005-0000-0000-000074940000}"/>
    <cellStyle name="Salida 2 7" xfId="38038" xr:uid="{00000000-0005-0000-0000-000075940000}"/>
    <cellStyle name="Salida 2 7 10" xfId="38039" xr:uid="{00000000-0005-0000-0000-000076940000}"/>
    <cellStyle name="Salida 2 7 10 2" xfId="38040" xr:uid="{00000000-0005-0000-0000-000077940000}"/>
    <cellStyle name="Salida 2 7 11" xfId="38041" xr:uid="{00000000-0005-0000-0000-000078940000}"/>
    <cellStyle name="Salida 2 7 11 2" xfId="38042" xr:uid="{00000000-0005-0000-0000-000079940000}"/>
    <cellStyle name="Salida 2 7 12" xfId="38043" xr:uid="{00000000-0005-0000-0000-00007A940000}"/>
    <cellStyle name="Salida 2 7 12 2" xfId="38044" xr:uid="{00000000-0005-0000-0000-00007B940000}"/>
    <cellStyle name="Salida 2 7 13" xfId="38045" xr:uid="{00000000-0005-0000-0000-00007C940000}"/>
    <cellStyle name="Salida 2 7 2" xfId="38046" xr:uid="{00000000-0005-0000-0000-00007D940000}"/>
    <cellStyle name="Salida 2 7 2 10" xfId="38047" xr:uid="{00000000-0005-0000-0000-00007E940000}"/>
    <cellStyle name="Salida 2 7 2 10 2" xfId="38048" xr:uid="{00000000-0005-0000-0000-00007F940000}"/>
    <cellStyle name="Salida 2 7 2 11" xfId="38049" xr:uid="{00000000-0005-0000-0000-000080940000}"/>
    <cellStyle name="Salida 2 7 2 2" xfId="38050" xr:uid="{00000000-0005-0000-0000-000081940000}"/>
    <cellStyle name="Salida 2 7 2 2 2" xfId="38051" xr:uid="{00000000-0005-0000-0000-000082940000}"/>
    <cellStyle name="Salida 2 7 2 3" xfId="38052" xr:uid="{00000000-0005-0000-0000-000083940000}"/>
    <cellStyle name="Salida 2 7 2 3 2" xfId="38053" xr:uid="{00000000-0005-0000-0000-000084940000}"/>
    <cellStyle name="Salida 2 7 2 4" xfId="38054" xr:uid="{00000000-0005-0000-0000-000085940000}"/>
    <cellStyle name="Salida 2 7 2 4 2" xfId="38055" xr:uid="{00000000-0005-0000-0000-000086940000}"/>
    <cellStyle name="Salida 2 7 2 5" xfId="38056" xr:uid="{00000000-0005-0000-0000-000087940000}"/>
    <cellStyle name="Salida 2 7 2 5 2" xfId="38057" xr:uid="{00000000-0005-0000-0000-000088940000}"/>
    <cellStyle name="Salida 2 7 2 6" xfId="38058" xr:uid="{00000000-0005-0000-0000-000089940000}"/>
    <cellStyle name="Salida 2 7 2 6 2" xfId="38059" xr:uid="{00000000-0005-0000-0000-00008A940000}"/>
    <cellStyle name="Salida 2 7 2 7" xfId="38060" xr:uid="{00000000-0005-0000-0000-00008B940000}"/>
    <cellStyle name="Salida 2 7 2 7 2" xfId="38061" xr:uid="{00000000-0005-0000-0000-00008C940000}"/>
    <cellStyle name="Salida 2 7 2 8" xfId="38062" xr:uid="{00000000-0005-0000-0000-00008D940000}"/>
    <cellStyle name="Salida 2 7 2 8 2" xfId="38063" xr:uid="{00000000-0005-0000-0000-00008E940000}"/>
    <cellStyle name="Salida 2 7 2 9" xfId="38064" xr:uid="{00000000-0005-0000-0000-00008F940000}"/>
    <cellStyle name="Salida 2 7 2 9 2" xfId="38065" xr:uid="{00000000-0005-0000-0000-000090940000}"/>
    <cellStyle name="Salida 2 7 3" xfId="38066" xr:uid="{00000000-0005-0000-0000-000091940000}"/>
    <cellStyle name="Salida 2 7 3 10" xfId="38067" xr:uid="{00000000-0005-0000-0000-000092940000}"/>
    <cellStyle name="Salida 2 7 3 10 2" xfId="38068" xr:uid="{00000000-0005-0000-0000-000093940000}"/>
    <cellStyle name="Salida 2 7 3 11" xfId="38069" xr:uid="{00000000-0005-0000-0000-000094940000}"/>
    <cellStyle name="Salida 2 7 3 2" xfId="38070" xr:uid="{00000000-0005-0000-0000-000095940000}"/>
    <cellStyle name="Salida 2 7 3 2 2" xfId="38071" xr:uid="{00000000-0005-0000-0000-000096940000}"/>
    <cellStyle name="Salida 2 7 3 3" xfId="38072" xr:uid="{00000000-0005-0000-0000-000097940000}"/>
    <cellStyle name="Salida 2 7 3 3 2" xfId="38073" xr:uid="{00000000-0005-0000-0000-000098940000}"/>
    <cellStyle name="Salida 2 7 3 4" xfId="38074" xr:uid="{00000000-0005-0000-0000-000099940000}"/>
    <cellStyle name="Salida 2 7 3 4 2" xfId="38075" xr:uid="{00000000-0005-0000-0000-00009A940000}"/>
    <cellStyle name="Salida 2 7 3 5" xfId="38076" xr:uid="{00000000-0005-0000-0000-00009B940000}"/>
    <cellStyle name="Salida 2 7 3 5 2" xfId="38077" xr:uid="{00000000-0005-0000-0000-00009C940000}"/>
    <cellStyle name="Salida 2 7 3 6" xfId="38078" xr:uid="{00000000-0005-0000-0000-00009D940000}"/>
    <cellStyle name="Salida 2 7 3 6 2" xfId="38079" xr:uid="{00000000-0005-0000-0000-00009E940000}"/>
    <cellStyle name="Salida 2 7 3 7" xfId="38080" xr:uid="{00000000-0005-0000-0000-00009F940000}"/>
    <cellStyle name="Salida 2 7 3 7 2" xfId="38081" xr:uid="{00000000-0005-0000-0000-0000A0940000}"/>
    <cellStyle name="Salida 2 7 3 8" xfId="38082" xr:uid="{00000000-0005-0000-0000-0000A1940000}"/>
    <cellStyle name="Salida 2 7 3 8 2" xfId="38083" xr:uid="{00000000-0005-0000-0000-0000A2940000}"/>
    <cellStyle name="Salida 2 7 3 9" xfId="38084" xr:uid="{00000000-0005-0000-0000-0000A3940000}"/>
    <cellStyle name="Salida 2 7 3 9 2" xfId="38085" xr:uid="{00000000-0005-0000-0000-0000A4940000}"/>
    <cellStyle name="Salida 2 7 4" xfId="38086" xr:uid="{00000000-0005-0000-0000-0000A5940000}"/>
    <cellStyle name="Salida 2 7 4 2" xfId="38087" xr:uid="{00000000-0005-0000-0000-0000A6940000}"/>
    <cellStyle name="Salida 2 7 5" xfId="38088" xr:uid="{00000000-0005-0000-0000-0000A7940000}"/>
    <cellStyle name="Salida 2 7 5 2" xfId="38089" xr:uid="{00000000-0005-0000-0000-0000A8940000}"/>
    <cellStyle name="Salida 2 7 6" xfId="38090" xr:uid="{00000000-0005-0000-0000-0000A9940000}"/>
    <cellStyle name="Salida 2 7 6 2" xfId="38091" xr:uid="{00000000-0005-0000-0000-0000AA940000}"/>
    <cellStyle name="Salida 2 7 7" xfId="38092" xr:uid="{00000000-0005-0000-0000-0000AB940000}"/>
    <cellStyle name="Salida 2 7 7 2" xfId="38093" xr:uid="{00000000-0005-0000-0000-0000AC940000}"/>
    <cellStyle name="Salida 2 7 8" xfId="38094" xr:uid="{00000000-0005-0000-0000-0000AD940000}"/>
    <cellStyle name="Salida 2 7 8 2" xfId="38095" xr:uid="{00000000-0005-0000-0000-0000AE940000}"/>
    <cellStyle name="Salida 2 7 9" xfId="38096" xr:uid="{00000000-0005-0000-0000-0000AF940000}"/>
    <cellStyle name="Salida 2 7 9 2" xfId="38097" xr:uid="{00000000-0005-0000-0000-0000B0940000}"/>
    <cellStyle name="Salida 2 8" xfId="38098" xr:uid="{00000000-0005-0000-0000-0000B1940000}"/>
    <cellStyle name="Salida 2 8 10" xfId="38099" xr:uid="{00000000-0005-0000-0000-0000B2940000}"/>
    <cellStyle name="Salida 2 8 10 2" xfId="38100" xr:uid="{00000000-0005-0000-0000-0000B3940000}"/>
    <cellStyle name="Salida 2 8 11" xfId="38101" xr:uid="{00000000-0005-0000-0000-0000B4940000}"/>
    <cellStyle name="Salida 2 8 11 2" xfId="38102" xr:uid="{00000000-0005-0000-0000-0000B5940000}"/>
    <cellStyle name="Salida 2 8 12" xfId="38103" xr:uid="{00000000-0005-0000-0000-0000B6940000}"/>
    <cellStyle name="Salida 2 8 12 2" xfId="38104" xr:uid="{00000000-0005-0000-0000-0000B7940000}"/>
    <cellStyle name="Salida 2 8 13" xfId="38105" xr:uid="{00000000-0005-0000-0000-0000B8940000}"/>
    <cellStyle name="Salida 2 8 2" xfId="38106" xr:uid="{00000000-0005-0000-0000-0000B9940000}"/>
    <cellStyle name="Salida 2 8 2 10" xfId="38107" xr:uid="{00000000-0005-0000-0000-0000BA940000}"/>
    <cellStyle name="Salida 2 8 2 10 2" xfId="38108" xr:uid="{00000000-0005-0000-0000-0000BB940000}"/>
    <cellStyle name="Salida 2 8 2 11" xfId="38109" xr:uid="{00000000-0005-0000-0000-0000BC940000}"/>
    <cellStyle name="Salida 2 8 2 2" xfId="38110" xr:uid="{00000000-0005-0000-0000-0000BD940000}"/>
    <cellStyle name="Salida 2 8 2 2 2" xfId="38111" xr:uid="{00000000-0005-0000-0000-0000BE940000}"/>
    <cellStyle name="Salida 2 8 2 3" xfId="38112" xr:uid="{00000000-0005-0000-0000-0000BF940000}"/>
    <cellStyle name="Salida 2 8 2 3 2" xfId="38113" xr:uid="{00000000-0005-0000-0000-0000C0940000}"/>
    <cellStyle name="Salida 2 8 2 4" xfId="38114" xr:uid="{00000000-0005-0000-0000-0000C1940000}"/>
    <cellStyle name="Salida 2 8 2 4 2" xfId="38115" xr:uid="{00000000-0005-0000-0000-0000C2940000}"/>
    <cellStyle name="Salida 2 8 2 5" xfId="38116" xr:uid="{00000000-0005-0000-0000-0000C3940000}"/>
    <cellStyle name="Salida 2 8 2 5 2" xfId="38117" xr:uid="{00000000-0005-0000-0000-0000C4940000}"/>
    <cellStyle name="Salida 2 8 2 6" xfId="38118" xr:uid="{00000000-0005-0000-0000-0000C5940000}"/>
    <cellStyle name="Salida 2 8 2 6 2" xfId="38119" xr:uid="{00000000-0005-0000-0000-0000C6940000}"/>
    <cellStyle name="Salida 2 8 2 7" xfId="38120" xr:uid="{00000000-0005-0000-0000-0000C7940000}"/>
    <cellStyle name="Salida 2 8 2 7 2" xfId="38121" xr:uid="{00000000-0005-0000-0000-0000C8940000}"/>
    <cellStyle name="Salida 2 8 2 8" xfId="38122" xr:uid="{00000000-0005-0000-0000-0000C9940000}"/>
    <cellStyle name="Salida 2 8 2 8 2" xfId="38123" xr:uid="{00000000-0005-0000-0000-0000CA940000}"/>
    <cellStyle name="Salida 2 8 2 9" xfId="38124" xr:uid="{00000000-0005-0000-0000-0000CB940000}"/>
    <cellStyle name="Salida 2 8 2 9 2" xfId="38125" xr:uid="{00000000-0005-0000-0000-0000CC940000}"/>
    <cellStyle name="Salida 2 8 3" xfId="38126" xr:uid="{00000000-0005-0000-0000-0000CD940000}"/>
    <cellStyle name="Salida 2 8 3 10" xfId="38127" xr:uid="{00000000-0005-0000-0000-0000CE940000}"/>
    <cellStyle name="Salida 2 8 3 10 2" xfId="38128" xr:uid="{00000000-0005-0000-0000-0000CF940000}"/>
    <cellStyle name="Salida 2 8 3 11" xfId="38129" xr:uid="{00000000-0005-0000-0000-0000D0940000}"/>
    <cellStyle name="Salida 2 8 3 2" xfId="38130" xr:uid="{00000000-0005-0000-0000-0000D1940000}"/>
    <cellStyle name="Salida 2 8 3 2 2" xfId="38131" xr:uid="{00000000-0005-0000-0000-0000D2940000}"/>
    <cellStyle name="Salida 2 8 3 3" xfId="38132" xr:uid="{00000000-0005-0000-0000-0000D3940000}"/>
    <cellStyle name="Salida 2 8 3 3 2" xfId="38133" xr:uid="{00000000-0005-0000-0000-0000D4940000}"/>
    <cellStyle name="Salida 2 8 3 4" xfId="38134" xr:uid="{00000000-0005-0000-0000-0000D5940000}"/>
    <cellStyle name="Salida 2 8 3 4 2" xfId="38135" xr:uid="{00000000-0005-0000-0000-0000D6940000}"/>
    <cellStyle name="Salida 2 8 3 5" xfId="38136" xr:uid="{00000000-0005-0000-0000-0000D7940000}"/>
    <cellStyle name="Salida 2 8 3 5 2" xfId="38137" xr:uid="{00000000-0005-0000-0000-0000D8940000}"/>
    <cellStyle name="Salida 2 8 3 6" xfId="38138" xr:uid="{00000000-0005-0000-0000-0000D9940000}"/>
    <cellStyle name="Salida 2 8 3 6 2" xfId="38139" xr:uid="{00000000-0005-0000-0000-0000DA940000}"/>
    <cellStyle name="Salida 2 8 3 7" xfId="38140" xr:uid="{00000000-0005-0000-0000-0000DB940000}"/>
    <cellStyle name="Salida 2 8 3 7 2" xfId="38141" xr:uid="{00000000-0005-0000-0000-0000DC940000}"/>
    <cellStyle name="Salida 2 8 3 8" xfId="38142" xr:uid="{00000000-0005-0000-0000-0000DD940000}"/>
    <cellStyle name="Salida 2 8 3 8 2" xfId="38143" xr:uid="{00000000-0005-0000-0000-0000DE940000}"/>
    <cellStyle name="Salida 2 8 3 9" xfId="38144" xr:uid="{00000000-0005-0000-0000-0000DF940000}"/>
    <cellStyle name="Salida 2 8 3 9 2" xfId="38145" xr:uid="{00000000-0005-0000-0000-0000E0940000}"/>
    <cellStyle name="Salida 2 8 4" xfId="38146" xr:uid="{00000000-0005-0000-0000-0000E1940000}"/>
    <cellStyle name="Salida 2 8 4 2" xfId="38147" xr:uid="{00000000-0005-0000-0000-0000E2940000}"/>
    <cellStyle name="Salida 2 8 5" xfId="38148" xr:uid="{00000000-0005-0000-0000-0000E3940000}"/>
    <cellStyle name="Salida 2 8 5 2" xfId="38149" xr:uid="{00000000-0005-0000-0000-0000E4940000}"/>
    <cellStyle name="Salida 2 8 6" xfId="38150" xr:uid="{00000000-0005-0000-0000-0000E5940000}"/>
    <cellStyle name="Salida 2 8 6 2" xfId="38151" xr:uid="{00000000-0005-0000-0000-0000E6940000}"/>
    <cellStyle name="Salida 2 8 7" xfId="38152" xr:uid="{00000000-0005-0000-0000-0000E7940000}"/>
    <cellStyle name="Salida 2 8 7 2" xfId="38153" xr:uid="{00000000-0005-0000-0000-0000E8940000}"/>
    <cellStyle name="Salida 2 8 8" xfId="38154" xr:uid="{00000000-0005-0000-0000-0000E9940000}"/>
    <cellStyle name="Salida 2 8 8 2" xfId="38155" xr:uid="{00000000-0005-0000-0000-0000EA940000}"/>
    <cellStyle name="Salida 2 8 9" xfId="38156" xr:uid="{00000000-0005-0000-0000-0000EB940000}"/>
    <cellStyle name="Salida 2 8 9 2" xfId="38157" xr:uid="{00000000-0005-0000-0000-0000EC940000}"/>
    <cellStyle name="Salida 2 9" xfId="38158" xr:uid="{00000000-0005-0000-0000-0000ED940000}"/>
    <cellStyle name="Salida 2 9 2" xfId="38159" xr:uid="{00000000-0005-0000-0000-0000EE940000}"/>
    <cellStyle name="Salida 3" xfId="1137" xr:uid="{00000000-0005-0000-0000-0000EF940000}"/>
    <cellStyle name="Salida 3 10" xfId="38160" xr:uid="{00000000-0005-0000-0000-0000F0940000}"/>
    <cellStyle name="Salida 3 10 2" xfId="38161" xr:uid="{00000000-0005-0000-0000-0000F1940000}"/>
    <cellStyle name="Salida 3 11" xfId="38162" xr:uid="{00000000-0005-0000-0000-0000F2940000}"/>
    <cellStyle name="Salida 3 11 2" xfId="38163" xr:uid="{00000000-0005-0000-0000-0000F3940000}"/>
    <cellStyle name="Salida 3 12" xfId="38164" xr:uid="{00000000-0005-0000-0000-0000F4940000}"/>
    <cellStyle name="Salida 3 12 2" xfId="38165" xr:uid="{00000000-0005-0000-0000-0000F5940000}"/>
    <cellStyle name="Salida 3 13" xfId="38166" xr:uid="{00000000-0005-0000-0000-0000F6940000}"/>
    <cellStyle name="Salida 3 13 2" xfId="38167" xr:uid="{00000000-0005-0000-0000-0000F7940000}"/>
    <cellStyle name="Salida 3 14" xfId="38168" xr:uid="{00000000-0005-0000-0000-0000F8940000}"/>
    <cellStyle name="Salida 3 14 2" xfId="38169" xr:uid="{00000000-0005-0000-0000-0000F9940000}"/>
    <cellStyle name="Salida 3 15" xfId="38170" xr:uid="{00000000-0005-0000-0000-0000FA940000}"/>
    <cellStyle name="Salida 3 16" xfId="38171" xr:uid="{00000000-0005-0000-0000-0000FB940000}"/>
    <cellStyle name="Salida 3 17" xfId="38172" xr:uid="{00000000-0005-0000-0000-0000FC940000}"/>
    <cellStyle name="Salida 3 2" xfId="38173" xr:uid="{00000000-0005-0000-0000-0000FD940000}"/>
    <cellStyle name="Salida 3 2 10" xfId="38174" xr:uid="{00000000-0005-0000-0000-0000FE940000}"/>
    <cellStyle name="Salida 3 2 10 2" xfId="38175" xr:uid="{00000000-0005-0000-0000-0000FF940000}"/>
    <cellStyle name="Salida 3 2 11" xfId="38176" xr:uid="{00000000-0005-0000-0000-000000950000}"/>
    <cellStyle name="Salida 3 2 11 2" xfId="38177" xr:uid="{00000000-0005-0000-0000-000001950000}"/>
    <cellStyle name="Salida 3 2 12" xfId="38178" xr:uid="{00000000-0005-0000-0000-000002950000}"/>
    <cellStyle name="Salida 3 2 12 2" xfId="38179" xr:uid="{00000000-0005-0000-0000-000003950000}"/>
    <cellStyle name="Salida 3 2 13" xfId="38180" xr:uid="{00000000-0005-0000-0000-000004950000}"/>
    <cellStyle name="Salida 3 2 13 2" xfId="38181" xr:uid="{00000000-0005-0000-0000-000005950000}"/>
    <cellStyle name="Salida 3 2 14" xfId="38182" xr:uid="{00000000-0005-0000-0000-000006950000}"/>
    <cellStyle name="Salida 3 2 14 2" xfId="38183" xr:uid="{00000000-0005-0000-0000-000007950000}"/>
    <cellStyle name="Salida 3 2 15" xfId="38184" xr:uid="{00000000-0005-0000-0000-000008950000}"/>
    <cellStyle name="Salida 3 2 2" xfId="38185" xr:uid="{00000000-0005-0000-0000-000009950000}"/>
    <cellStyle name="Salida 3 2 2 10" xfId="38186" xr:uid="{00000000-0005-0000-0000-00000A950000}"/>
    <cellStyle name="Salida 3 2 2 10 2" xfId="38187" xr:uid="{00000000-0005-0000-0000-00000B950000}"/>
    <cellStyle name="Salida 3 2 2 11" xfId="38188" xr:uid="{00000000-0005-0000-0000-00000C950000}"/>
    <cellStyle name="Salida 3 2 2 11 2" xfId="38189" xr:uid="{00000000-0005-0000-0000-00000D950000}"/>
    <cellStyle name="Salida 3 2 2 12" xfId="38190" xr:uid="{00000000-0005-0000-0000-00000E950000}"/>
    <cellStyle name="Salida 3 2 2 12 2" xfId="38191" xr:uid="{00000000-0005-0000-0000-00000F950000}"/>
    <cellStyle name="Salida 3 2 2 13" xfId="38192" xr:uid="{00000000-0005-0000-0000-000010950000}"/>
    <cellStyle name="Salida 3 2 2 2" xfId="38193" xr:uid="{00000000-0005-0000-0000-000011950000}"/>
    <cellStyle name="Salida 3 2 2 2 10" xfId="38194" xr:uid="{00000000-0005-0000-0000-000012950000}"/>
    <cellStyle name="Salida 3 2 2 2 10 2" xfId="38195" xr:uid="{00000000-0005-0000-0000-000013950000}"/>
    <cellStyle name="Salida 3 2 2 2 11" xfId="38196" xr:uid="{00000000-0005-0000-0000-000014950000}"/>
    <cellStyle name="Salida 3 2 2 2 2" xfId="38197" xr:uid="{00000000-0005-0000-0000-000015950000}"/>
    <cellStyle name="Salida 3 2 2 2 2 2" xfId="38198" xr:uid="{00000000-0005-0000-0000-000016950000}"/>
    <cellStyle name="Salida 3 2 2 2 3" xfId="38199" xr:uid="{00000000-0005-0000-0000-000017950000}"/>
    <cellStyle name="Salida 3 2 2 2 3 2" xfId="38200" xr:uid="{00000000-0005-0000-0000-000018950000}"/>
    <cellStyle name="Salida 3 2 2 2 4" xfId="38201" xr:uid="{00000000-0005-0000-0000-000019950000}"/>
    <cellStyle name="Salida 3 2 2 2 4 2" xfId="38202" xr:uid="{00000000-0005-0000-0000-00001A950000}"/>
    <cellStyle name="Salida 3 2 2 2 5" xfId="38203" xr:uid="{00000000-0005-0000-0000-00001B950000}"/>
    <cellStyle name="Salida 3 2 2 2 5 2" xfId="38204" xr:uid="{00000000-0005-0000-0000-00001C950000}"/>
    <cellStyle name="Salida 3 2 2 2 6" xfId="38205" xr:uid="{00000000-0005-0000-0000-00001D950000}"/>
    <cellStyle name="Salida 3 2 2 2 6 2" xfId="38206" xr:uid="{00000000-0005-0000-0000-00001E950000}"/>
    <cellStyle name="Salida 3 2 2 2 7" xfId="38207" xr:uid="{00000000-0005-0000-0000-00001F950000}"/>
    <cellStyle name="Salida 3 2 2 2 7 2" xfId="38208" xr:uid="{00000000-0005-0000-0000-000020950000}"/>
    <cellStyle name="Salida 3 2 2 2 8" xfId="38209" xr:uid="{00000000-0005-0000-0000-000021950000}"/>
    <cellStyle name="Salida 3 2 2 2 8 2" xfId="38210" xr:uid="{00000000-0005-0000-0000-000022950000}"/>
    <cellStyle name="Salida 3 2 2 2 9" xfId="38211" xr:uid="{00000000-0005-0000-0000-000023950000}"/>
    <cellStyle name="Salida 3 2 2 2 9 2" xfId="38212" xr:uid="{00000000-0005-0000-0000-000024950000}"/>
    <cellStyle name="Salida 3 2 2 3" xfId="38213" xr:uid="{00000000-0005-0000-0000-000025950000}"/>
    <cellStyle name="Salida 3 2 2 3 10" xfId="38214" xr:uid="{00000000-0005-0000-0000-000026950000}"/>
    <cellStyle name="Salida 3 2 2 3 10 2" xfId="38215" xr:uid="{00000000-0005-0000-0000-000027950000}"/>
    <cellStyle name="Salida 3 2 2 3 11" xfId="38216" xr:uid="{00000000-0005-0000-0000-000028950000}"/>
    <cellStyle name="Salida 3 2 2 3 2" xfId="38217" xr:uid="{00000000-0005-0000-0000-000029950000}"/>
    <cellStyle name="Salida 3 2 2 3 2 2" xfId="38218" xr:uid="{00000000-0005-0000-0000-00002A950000}"/>
    <cellStyle name="Salida 3 2 2 3 3" xfId="38219" xr:uid="{00000000-0005-0000-0000-00002B950000}"/>
    <cellStyle name="Salida 3 2 2 3 3 2" xfId="38220" xr:uid="{00000000-0005-0000-0000-00002C950000}"/>
    <cellStyle name="Salida 3 2 2 3 4" xfId="38221" xr:uid="{00000000-0005-0000-0000-00002D950000}"/>
    <cellStyle name="Salida 3 2 2 3 4 2" xfId="38222" xr:uid="{00000000-0005-0000-0000-00002E950000}"/>
    <cellStyle name="Salida 3 2 2 3 5" xfId="38223" xr:uid="{00000000-0005-0000-0000-00002F950000}"/>
    <cellStyle name="Salida 3 2 2 3 5 2" xfId="38224" xr:uid="{00000000-0005-0000-0000-000030950000}"/>
    <cellStyle name="Salida 3 2 2 3 6" xfId="38225" xr:uid="{00000000-0005-0000-0000-000031950000}"/>
    <cellStyle name="Salida 3 2 2 3 6 2" xfId="38226" xr:uid="{00000000-0005-0000-0000-000032950000}"/>
    <cellStyle name="Salida 3 2 2 3 7" xfId="38227" xr:uid="{00000000-0005-0000-0000-000033950000}"/>
    <cellStyle name="Salida 3 2 2 3 7 2" xfId="38228" xr:uid="{00000000-0005-0000-0000-000034950000}"/>
    <cellStyle name="Salida 3 2 2 3 8" xfId="38229" xr:uid="{00000000-0005-0000-0000-000035950000}"/>
    <cellStyle name="Salida 3 2 2 3 8 2" xfId="38230" xr:uid="{00000000-0005-0000-0000-000036950000}"/>
    <cellStyle name="Salida 3 2 2 3 9" xfId="38231" xr:uid="{00000000-0005-0000-0000-000037950000}"/>
    <cellStyle name="Salida 3 2 2 3 9 2" xfId="38232" xr:uid="{00000000-0005-0000-0000-000038950000}"/>
    <cellStyle name="Salida 3 2 2 4" xfId="38233" xr:uid="{00000000-0005-0000-0000-000039950000}"/>
    <cellStyle name="Salida 3 2 2 4 2" xfId="38234" xr:uid="{00000000-0005-0000-0000-00003A950000}"/>
    <cellStyle name="Salida 3 2 2 5" xfId="38235" xr:uid="{00000000-0005-0000-0000-00003B950000}"/>
    <cellStyle name="Salida 3 2 2 5 2" xfId="38236" xr:uid="{00000000-0005-0000-0000-00003C950000}"/>
    <cellStyle name="Salida 3 2 2 6" xfId="38237" xr:uid="{00000000-0005-0000-0000-00003D950000}"/>
    <cellStyle name="Salida 3 2 2 6 2" xfId="38238" xr:uid="{00000000-0005-0000-0000-00003E950000}"/>
    <cellStyle name="Salida 3 2 2 7" xfId="38239" xr:uid="{00000000-0005-0000-0000-00003F950000}"/>
    <cellStyle name="Salida 3 2 2 7 2" xfId="38240" xr:uid="{00000000-0005-0000-0000-000040950000}"/>
    <cellStyle name="Salida 3 2 2 8" xfId="38241" xr:uid="{00000000-0005-0000-0000-000041950000}"/>
    <cellStyle name="Salida 3 2 2 8 2" xfId="38242" xr:uid="{00000000-0005-0000-0000-000042950000}"/>
    <cellStyle name="Salida 3 2 2 9" xfId="38243" xr:uid="{00000000-0005-0000-0000-000043950000}"/>
    <cellStyle name="Salida 3 2 2 9 2" xfId="38244" xr:uid="{00000000-0005-0000-0000-000044950000}"/>
    <cellStyle name="Salida 3 2 3" xfId="38245" xr:uid="{00000000-0005-0000-0000-000045950000}"/>
    <cellStyle name="Salida 3 2 3 10" xfId="38246" xr:uid="{00000000-0005-0000-0000-000046950000}"/>
    <cellStyle name="Salida 3 2 3 10 2" xfId="38247" xr:uid="{00000000-0005-0000-0000-000047950000}"/>
    <cellStyle name="Salida 3 2 3 11" xfId="38248" xr:uid="{00000000-0005-0000-0000-000048950000}"/>
    <cellStyle name="Salida 3 2 3 11 2" xfId="38249" xr:uid="{00000000-0005-0000-0000-000049950000}"/>
    <cellStyle name="Salida 3 2 3 12" xfId="38250" xr:uid="{00000000-0005-0000-0000-00004A950000}"/>
    <cellStyle name="Salida 3 2 3 12 2" xfId="38251" xr:uid="{00000000-0005-0000-0000-00004B950000}"/>
    <cellStyle name="Salida 3 2 3 13" xfId="38252" xr:uid="{00000000-0005-0000-0000-00004C950000}"/>
    <cellStyle name="Salida 3 2 3 2" xfId="38253" xr:uid="{00000000-0005-0000-0000-00004D950000}"/>
    <cellStyle name="Salida 3 2 3 2 10" xfId="38254" xr:uid="{00000000-0005-0000-0000-00004E950000}"/>
    <cellStyle name="Salida 3 2 3 2 10 2" xfId="38255" xr:uid="{00000000-0005-0000-0000-00004F950000}"/>
    <cellStyle name="Salida 3 2 3 2 11" xfId="38256" xr:uid="{00000000-0005-0000-0000-000050950000}"/>
    <cellStyle name="Salida 3 2 3 2 2" xfId="38257" xr:uid="{00000000-0005-0000-0000-000051950000}"/>
    <cellStyle name="Salida 3 2 3 2 2 2" xfId="38258" xr:uid="{00000000-0005-0000-0000-000052950000}"/>
    <cellStyle name="Salida 3 2 3 2 3" xfId="38259" xr:uid="{00000000-0005-0000-0000-000053950000}"/>
    <cellStyle name="Salida 3 2 3 2 3 2" xfId="38260" xr:uid="{00000000-0005-0000-0000-000054950000}"/>
    <cellStyle name="Salida 3 2 3 2 4" xfId="38261" xr:uid="{00000000-0005-0000-0000-000055950000}"/>
    <cellStyle name="Salida 3 2 3 2 4 2" xfId="38262" xr:uid="{00000000-0005-0000-0000-000056950000}"/>
    <cellStyle name="Salida 3 2 3 2 5" xfId="38263" xr:uid="{00000000-0005-0000-0000-000057950000}"/>
    <cellStyle name="Salida 3 2 3 2 5 2" xfId="38264" xr:uid="{00000000-0005-0000-0000-000058950000}"/>
    <cellStyle name="Salida 3 2 3 2 6" xfId="38265" xr:uid="{00000000-0005-0000-0000-000059950000}"/>
    <cellStyle name="Salida 3 2 3 2 6 2" xfId="38266" xr:uid="{00000000-0005-0000-0000-00005A950000}"/>
    <cellStyle name="Salida 3 2 3 2 7" xfId="38267" xr:uid="{00000000-0005-0000-0000-00005B950000}"/>
    <cellStyle name="Salida 3 2 3 2 7 2" xfId="38268" xr:uid="{00000000-0005-0000-0000-00005C950000}"/>
    <cellStyle name="Salida 3 2 3 2 8" xfId="38269" xr:uid="{00000000-0005-0000-0000-00005D950000}"/>
    <cellStyle name="Salida 3 2 3 2 8 2" xfId="38270" xr:uid="{00000000-0005-0000-0000-00005E950000}"/>
    <cellStyle name="Salida 3 2 3 2 9" xfId="38271" xr:uid="{00000000-0005-0000-0000-00005F950000}"/>
    <cellStyle name="Salida 3 2 3 2 9 2" xfId="38272" xr:uid="{00000000-0005-0000-0000-000060950000}"/>
    <cellStyle name="Salida 3 2 3 3" xfId="38273" xr:uid="{00000000-0005-0000-0000-000061950000}"/>
    <cellStyle name="Salida 3 2 3 3 10" xfId="38274" xr:uid="{00000000-0005-0000-0000-000062950000}"/>
    <cellStyle name="Salida 3 2 3 3 10 2" xfId="38275" xr:uid="{00000000-0005-0000-0000-000063950000}"/>
    <cellStyle name="Salida 3 2 3 3 11" xfId="38276" xr:uid="{00000000-0005-0000-0000-000064950000}"/>
    <cellStyle name="Salida 3 2 3 3 2" xfId="38277" xr:uid="{00000000-0005-0000-0000-000065950000}"/>
    <cellStyle name="Salida 3 2 3 3 2 2" xfId="38278" xr:uid="{00000000-0005-0000-0000-000066950000}"/>
    <cellStyle name="Salida 3 2 3 3 3" xfId="38279" xr:uid="{00000000-0005-0000-0000-000067950000}"/>
    <cellStyle name="Salida 3 2 3 3 3 2" xfId="38280" xr:uid="{00000000-0005-0000-0000-000068950000}"/>
    <cellStyle name="Salida 3 2 3 3 4" xfId="38281" xr:uid="{00000000-0005-0000-0000-000069950000}"/>
    <cellStyle name="Salida 3 2 3 3 4 2" xfId="38282" xr:uid="{00000000-0005-0000-0000-00006A950000}"/>
    <cellStyle name="Salida 3 2 3 3 5" xfId="38283" xr:uid="{00000000-0005-0000-0000-00006B950000}"/>
    <cellStyle name="Salida 3 2 3 3 5 2" xfId="38284" xr:uid="{00000000-0005-0000-0000-00006C950000}"/>
    <cellStyle name="Salida 3 2 3 3 6" xfId="38285" xr:uid="{00000000-0005-0000-0000-00006D950000}"/>
    <cellStyle name="Salida 3 2 3 3 6 2" xfId="38286" xr:uid="{00000000-0005-0000-0000-00006E950000}"/>
    <cellStyle name="Salida 3 2 3 3 7" xfId="38287" xr:uid="{00000000-0005-0000-0000-00006F950000}"/>
    <cellStyle name="Salida 3 2 3 3 7 2" xfId="38288" xr:uid="{00000000-0005-0000-0000-000070950000}"/>
    <cellStyle name="Salida 3 2 3 3 8" xfId="38289" xr:uid="{00000000-0005-0000-0000-000071950000}"/>
    <cellStyle name="Salida 3 2 3 3 8 2" xfId="38290" xr:uid="{00000000-0005-0000-0000-000072950000}"/>
    <cellStyle name="Salida 3 2 3 3 9" xfId="38291" xr:uid="{00000000-0005-0000-0000-000073950000}"/>
    <cellStyle name="Salida 3 2 3 3 9 2" xfId="38292" xr:uid="{00000000-0005-0000-0000-000074950000}"/>
    <cellStyle name="Salida 3 2 3 4" xfId="38293" xr:uid="{00000000-0005-0000-0000-000075950000}"/>
    <cellStyle name="Salida 3 2 3 4 2" xfId="38294" xr:uid="{00000000-0005-0000-0000-000076950000}"/>
    <cellStyle name="Salida 3 2 3 5" xfId="38295" xr:uid="{00000000-0005-0000-0000-000077950000}"/>
    <cellStyle name="Salida 3 2 3 5 2" xfId="38296" xr:uid="{00000000-0005-0000-0000-000078950000}"/>
    <cellStyle name="Salida 3 2 3 6" xfId="38297" xr:uid="{00000000-0005-0000-0000-000079950000}"/>
    <cellStyle name="Salida 3 2 3 6 2" xfId="38298" xr:uid="{00000000-0005-0000-0000-00007A950000}"/>
    <cellStyle name="Salida 3 2 3 7" xfId="38299" xr:uid="{00000000-0005-0000-0000-00007B950000}"/>
    <cellStyle name="Salida 3 2 3 7 2" xfId="38300" xr:uid="{00000000-0005-0000-0000-00007C950000}"/>
    <cellStyle name="Salida 3 2 3 8" xfId="38301" xr:uid="{00000000-0005-0000-0000-00007D950000}"/>
    <cellStyle name="Salida 3 2 3 8 2" xfId="38302" xr:uid="{00000000-0005-0000-0000-00007E950000}"/>
    <cellStyle name="Salida 3 2 3 9" xfId="38303" xr:uid="{00000000-0005-0000-0000-00007F950000}"/>
    <cellStyle name="Salida 3 2 3 9 2" xfId="38304" xr:uid="{00000000-0005-0000-0000-000080950000}"/>
    <cellStyle name="Salida 3 2 4" xfId="38305" xr:uid="{00000000-0005-0000-0000-000081950000}"/>
    <cellStyle name="Salida 3 2 4 10" xfId="38306" xr:uid="{00000000-0005-0000-0000-000082950000}"/>
    <cellStyle name="Salida 3 2 4 10 2" xfId="38307" xr:uid="{00000000-0005-0000-0000-000083950000}"/>
    <cellStyle name="Salida 3 2 4 11" xfId="38308" xr:uid="{00000000-0005-0000-0000-000084950000}"/>
    <cellStyle name="Salida 3 2 4 2" xfId="38309" xr:uid="{00000000-0005-0000-0000-000085950000}"/>
    <cellStyle name="Salida 3 2 4 2 2" xfId="38310" xr:uid="{00000000-0005-0000-0000-000086950000}"/>
    <cellStyle name="Salida 3 2 4 3" xfId="38311" xr:uid="{00000000-0005-0000-0000-000087950000}"/>
    <cellStyle name="Salida 3 2 4 3 2" xfId="38312" xr:uid="{00000000-0005-0000-0000-000088950000}"/>
    <cellStyle name="Salida 3 2 4 4" xfId="38313" xr:uid="{00000000-0005-0000-0000-000089950000}"/>
    <cellStyle name="Salida 3 2 4 4 2" xfId="38314" xr:uid="{00000000-0005-0000-0000-00008A950000}"/>
    <cellStyle name="Salida 3 2 4 5" xfId="38315" xr:uid="{00000000-0005-0000-0000-00008B950000}"/>
    <cellStyle name="Salida 3 2 4 5 2" xfId="38316" xr:uid="{00000000-0005-0000-0000-00008C950000}"/>
    <cellStyle name="Salida 3 2 4 6" xfId="38317" xr:uid="{00000000-0005-0000-0000-00008D950000}"/>
    <cellStyle name="Salida 3 2 4 6 2" xfId="38318" xr:uid="{00000000-0005-0000-0000-00008E950000}"/>
    <cellStyle name="Salida 3 2 4 7" xfId="38319" xr:uid="{00000000-0005-0000-0000-00008F950000}"/>
    <cellStyle name="Salida 3 2 4 7 2" xfId="38320" xr:uid="{00000000-0005-0000-0000-000090950000}"/>
    <cellStyle name="Salida 3 2 4 8" xfId="38321" xr:uid="{00000000-0005-0000-0000-000091950000}"/>
    <cellStyle name="Salida 3 2 4 8 2" xfId="38322" xr:uid="{00000000-0005-0000-0000-000092950000}"/>
    <cellStyle name="Salida 3 2 4 9" xfId="38323" xr:uid="{00000000-0005-0000-0000-000093950000}"/>
    <cellStyle name="Salida 3 2 4 9 2" xfId="38324" xr:uid="{00000000-0005-0000-0000-000094950000}"/>
    <cellStyle name="Salida 3 2 5" xfId="38325" xr:uid="{00000000-0005-0000-0000-000095950000}"/>
    <cellStyle name="Salida 3 2 5 10" xfId="38326" xr:uid="{00000000-0005-0000-0000-000096950000}"/>
    <cellStyle name="Salida 3 2 5 10 2" xfId="38327" xr:uid="{00000000-0005-0000-0000-000097950000}"/>
    <cellStyle name="Salida 3 2 5 11" xfId="38328" xr:uid="{00000000-0005-0000-0000-000098950000}"/>
    <cellStyle name="Salida 3 2 5 2" xfId="38329" xr:uid="{00000000-0005-0000-0000-000099950000}"/>
    <cellStyle name="Salida 3 2 5 2 2" xfId="38330" xr:uid="{00000000-0005-0000-0000-00009A950000}"/>
    <cellStyle name="Salida 3 2 5 3" xfId="38331" xr:uid="{00000000-0005-0000-0000-00009B950000}"/>
    <cellStyle name="Salida 3 2 5 3 2" xfId="38332" xr:uid="{00000000-0005-0000-0000-00009C950000}"/>
    <cellStyle name="Salida 3 2 5 4" xfId="38333" xr:uid="{00000000-0005-0000-0000-00009D950000}"/>
    <cellStyle name="Salida 3 2 5 4 2" xfId="38334" xr:uid="{00000000-0005-0000-0000-00009E950000}"/>
    <cellStyle name="Salida 3 2 5 5" xfId="38335" xr:uid="{00000000-0005-0000-0000-00009F950000}"/>
    <cellStyle name="Salida 3 2 5 5 2" xfId="38336" xr:uid="{00000000-0005-0000-0000-0000A0950000}"/>
    <cellStyle name="Salida 3 2 5 6" xfId="38337" xr:uid="{00000000-0005-0000-0000-0000A1950000}"/>
    <cellStyle name="Salida 3 2 5 6 2" xfId="38338" xr:uid="{00000000-0005-0000-0000-0000A2950000}"/>
    <cellStyle name="Salida 3 2 5 7" xfId="38339" xr:uid="{00000000-0005-0000-0000-0000A3950000}"/>
    <cellStyle name="Salida 3 2 5 7 2" xfId="38340" xr:uid="{00000000-0005-0000-0000-0000A4950000}"/>
    <cellStyle name="Salida 3 2 5 8" xfId="38341" xr:uid="{00000000-0005-0000-0000-0000A5950000}"/>
    <cellStyle name="Salida 3 2 5 8 2" xfId="38342" xr:uid="{00000000-0005-0000-0000-0000A6950000}"/>
    <cellStyle name="Salida 3 2 5 9" xfId="38343" xr:uid="{00000000-0005-0000-0000-0000A7950000}"/>
    <cellStyle name="Salida 3 2 5 9 2" xfId="38344" xr:uid="{00000000-0005-0000-0000-0000A8950000}"/>
    <cellStyle name="Salida 3 2 6" xfId="38345" xr:uid="{00000000-0005-0000-0000-0000A9950000}"/>
    <cellStyle name="Salida 3 2 6 2" xfId="38346" xr:uid="{00000000-0005-0000-0000-0000AA950000}"/>
    <cellStyle name="Salida 3 2 7" xfId="38347" xr:uid="{00000000-0005-0000-0000-0000AB950000}"/>
    <cellStyle name="Salida 3 2 7 2" xfId="38348" xr:uid="{00000000-0005-0000-0000-0000AC950000}"/>
    <cellStyle name="Salida 3 2 8" xfId="38349" xr:uid="{00000000-0005-0000-0000-0000AD950000}"/>
    <cellStyle name="Salida 3 2 8 2" xfId="38350" xr:uid="{00000000-0005-0000-0000-0000AE950000}"/>
    <cellStyle name="Salida 3 2 9" xfId="38351" xr:uid="{00000000-0005-0000-0000-0000AF950000}"/>
    <cellStyle name="Salida 3 2 9 2" xfId="38352" xr:uid="{00000000-0005-0000-0000-0000B0950000}"/>
    <cellStyle name="Salida 3 3" xfId="38353" xr:uid="{00000000-0005-0000-0000-0000B1950000}"/>
    <cellStyle name="Salida 3 3 10" xfId="38354" xr:uid="{00000000-0005-0000-0000-0000B2950000}"/>
    <cellStyle name="Salida 3 3 10 2" xfId="38355" xr:uid="{00000000-0005-0000-0000-0000B3950000}"/>
    <cellStyle name="Salida 3 3 11" xfId="38356" xr:uid="{00000000-0005-0000-0000-0000B4950000}"/>
    <cellStyle name="Salida 3 3 11 2" xfId="38357" xr:uid="{00000000-0005-0000-0000-0000B5950000}"/>
    <cellStyle name="Salida 3 3 12" xfId="38358" xr:uid="{00000000-0005-0000-0000-0000B6950000}"/>
    <cellStyle name="Salida 3 3 12 2" xfId="38359" xr:uid="{00000000-0005-0000-0000-0000B7950000}"/>
    <cellStyle name="Salida 3 3 13" xfId="38360" xr:uid="{00000000-0005-0000-0000-0000B8950000}"/>
    <cellStyle name="Salida 3 3 13 2" xfId="38361" xr:uid="{00000000-0005-0000-0000-0000B9950000}"/>
    <cellStyle name="Salida 3 3 14" xfId="38362" xr:uid="{00000000-0005-0000-0000-0000BA950000}"/>
    <cellStyle name="Salida 3 3 14 2" xfId="38363" xr:uid="{00000000-0005-0000-0000-0000BB950000}"/>
    <cellStyle name="Salida 3 3 15" xfId="38364" xr:uid="{00000000-0005-0000-0000-0000BC950000}"/>
    <cellStyle name="Salida 3 3 2" xfId="38365" xr:uid="{00000000-0005-0000-0000-0000BD950000}"/>
    <cellStyle name="Salida 3 3 2 10" xfId="38366" xr:uid="{00000000-0005-0000-0000-0000BE950000}"/>
    <cellStyle name="Salida 3 3 2 10 2" xfId="38367" xr:uid="{00000000-0005-0000-0000-0000BF950000}"/>
    <cellStyle name="Salida 3 3 2 11" xfId="38368" xr:uid="{00000000-0005-0000-0000-0000C0950000}"/>
    <cellStyle name="Salida 3 3 2 11 2" xfId="38369" xr:uid="{00000000-0005-0000-0000-0000C1950000}"/>
    <cellStyle name="Salida 3 3 2 12" xfId="38370" xr:uid="{00000000-0005-0000-0000-0000C2950000}"/>
    <cellStyle name="Salida 3 3 2 12 2" xfId="38371" xr:uid="{00000000-0005-0000-0000-0000C3950000}"/>
    <cellStyle name="Salida 3 3 2 13" xfId="38372" xr:uid="{00000000-0005-0000-0000-0000C4950000}"/>
    <cellStyle name="Salida 3 3 2 2" xfId="38373" xr:uid="{00000000-0005-0000-0000-0000C5950000}"/>
    <cellStyle name="Salida 3 3 2 2 10" xfId="38374" xr:uid="{00000000-0005-0000-0000-0000C6950000}"/>
    <cellStyle name="Salida 3 3 2 2 10 2" xfId="38375" xr:uid="{00000000-0005-0000-0000-0000C7950000}"/>
    <cellStyle name="Salida 3 3 2 2 11" xfId="38376" xr:uid="{00000000-0005-0000-0000-0000C8950000}"/>
    <cellStyle name="Salida 3 3 2 2 2" xfId="38377" xr:uid="{00000000-0005-0000-0000-0000C9950000}"/>
    <cellStyle name="Salida 3 3 2 2 2 2" xfId="38378" xr:uid="{00000000-0005-0000-0000-0000CA950000}"/>
    <cellStyle name="Salida 3 3 2 2 3" xfId="38379" xr:uid="{00000000-0005-0000-0000-0000CB950000}"/>
    <cellStyle name="Salida 3 3 2 2 3 2" xfId="38380" xr:uid="{00000000-0005-0000-0000-0000CC950000}"/>
    <cellStyle name="Salida 3 3 2 2 4" xfId="38381" xr:uid="{00000000-0005-0000-0000-0000CD950000}"/>
    <cellStyle name="Salida 3 3 2 2 4 2" xfId="38382" xr:uid="{00000000-0005-0000-0000-0000CE950000}"/>
    <cellStyle name="Salida 3 3 2 2 5" xfId="38383" xr:uid="{00000000-0005-0000-0000-0000CF950000}"/>
    <cellStyle name="Salida 3 3 2 2 5 2" xfId="38384" xr:uid="{00000000-0005-0000-0000-0000D0950000}"/>
    <cellStyle name="Salida 3 3 2 2 6" xfId="38385" xr:uid="{00000000-0005-0000-0000-0000D1950000}"/>
    <cellStyle name="Salida 3 3 2 2 6 2" xfId="38386" xr:uid="{00000000-0005-0000-0000-0000D2950000}"/>
    <cellStyle name="Salida 3 3 2 2 7" xfId="38387" xr:uid="{00000000-0005-0000-0000-0000D3950000}"/>
    <cellStyle name="Salida 3 3 2 2 7 2" xfId="38388" xr:uid="{00000000-0005-0000-0000-0000D4950000}"/>
    <cellStyle name="Salida 3 3 2 2 8" xfId="38389" xr:uid="{00000000-0005-0000-0000-0000D5950000}"/>
    <cellStyle name="Salida 3 3 2 2 8 2" xfId="38390" xr:uid="{00000000-0005-0000-0000-0000D6950000}"/>
    <cellStyle name="Salida 3 3 2 2 9" xfId="38391" xr:uid="{00000000-0005-0000-0000-0000D7950000}"/>
    <cellStyle name="Salida 3 3 2 2 9 2" xfId="38392" xr:uid="{00000000-0005-0000-0000-0000D8950000}"/>
    <cellStyle name="Salida 3 3 2 3" xfId="38393" xr:uid="{00000000-0005-0000-0000-0000D9950000}"/>
    <cellStyle name="Salida 3 3 2 3 10" xfId="38394" xr:uid="{00000000-0005-0000-0000-0000DA950000}"/>
    <cellStyle name="Salida 3 3 2 3 10 2" xfId="38395" xr:uid="{00000000-0005-0000-0000-0000DB950000}"/>
    <cellStyle name="Salida 3 3 2 3 11" xfId="38396" xr:uid="{00000000-0005-0000-0000-0000DC950000}"/>
    <cellStyle name="Salida 3 3 2 3 2" xfId="38397" xr:uid="{00000000-0005-0000-0000-0000DD950000}"/>
    <cellStyle name="Salida 3 3 2 3 2 2" xfId="38398" xr:uid="{00000000-0005-0000-0000-0000DE950000}"/>
    <cellStyle name="Salida 3 3 2 3 3" xfId="38399" xr:uid="{00000000-0005-0000-0000-0000DF950000}"/>
    <cellStyle name="Salida 3 3 2 3 3 2" xfId="38400" xr:uid="{00000000-0005-0000-0000-0000E0950000}"/>
    <cellStyle name="Salida 3 3 2 3 4" xfId="38401" xr:uid="{00000000-0005-0000-0000-0000E1950000}"/>
    <cellStyle name="Salida 3 3 2 3 4 2" xfId="38402" xr:uid="{00000000-0005-0000-0000-0000E2950000}"/>
    <cellStyle name="Salida 3 3 2 3 5" xfId="38403" xr:uid="{00000000-0005-0000-0000-0000E3950000}"/>
    <cellStyle name="Salida 3 3 2 3 5 2" xfId="38404" xr:uid="{00000000-0005-0000-0000-0000E4950000}"/>
    <cellStyle name="Salida 3 3 2 3 6" xfId="38405" xr:uid="{00000000-0005-0000-0000-0000E5950000}"/>
    <cellStyle name="Salida 3 3 2 3 6 2" xfId="38406" xr:uid="{00000000-0005-0000-0000-0000E6950000}"/>
    <cellStyle name="Salida 3 3 2 3 7" xfId="38407" xr:uid="{00000000-0005-0000-0000-0000E7950000}"/>
    <cellStyle name="Salida 3 3 2 3 7 2" xfId="38408" xr:uid="{00000000-0005-0000-0000-0000E8950000}"/>
    <cellStyle name="Salida 3 3 2 3 8" xfId="38409" xr:uid="{00000000-0005-0000-0000-0000E9950000}"/>
    <cellStyle name="Salida 3 3 2 3 8 2" xfId="38410" xr:uid="{00000000-0005-0000-0000-0000EA950000}"/>
    <cellStyle name="Salida 3 3 2 3 9" xfId="38411" xr:uid="{00000000-0005-0000-0000-0000EB950000}"/>
    <cellStyle name="Salida 3 3 2 3 9 2" xfId="38412" xr:uid="{00000000-0005-0000-0000-0000EC950000}"/>
    <cellStyle name="Salida 3 3 2 4" xfId="38413" xr:uid="{00000000-0005-0000-0000-0000ED950000}"/>
    <cellStyle name="Salida 3 3 2 4 2" xfId="38414" xr:uid="{00000000-0005-0000-0000-0000EE950000}"/>
    <cellStyle name="Salida 3 3 2 5" xfId="38415" xr:uid="{00000000-0005-0000-0000-0000EF950000}"/>
    <cellStyle name="Salida 3 3 2 5 2" xfId="38416" xr:uid="{00000000-0005-0000-0000-0000F0950000}"/>
    <cellStyle name="Salida 3 3 2 6" xfId="38417" xr:uid="{00000000-0005-0000-0000-0000F1950000}"/>
    <cellStyle name="Salida 3 3 2 6 2" xfId="38418" xr:uid="{00000000-0005-0000-0000-0000F2950000}"/>
    <cellStyle name="Salida 3 3 2 7" xfId="38419" xr:uid="{00000000-0005-0000-0000-0000F3950000}"/>
    <cellStyle name="Salida 3 3 2 7 2" xfId="38420" xr:uid="{00000000-0005-0000-0000-0000F4950000}"/>
    <cellStyle name="Salida 3 3 2 8" xfId="38421" xr:uid="{00000000-0005-0000-0000-0000F5950000}"/>
    <cellStyle name="Salida 3 3 2 8 2" xfId="38422" xr:uid="{00000000-0005-0000-0000-0000F6950000}"/>
    <cellStyle name="Salida 3 3 2 9" xfId="38423" xr:uid="{00000000-0005-0000-0000-0000F7950000}"/>
    <cellStyle name="Salida 3 3 2 9 2" xfId="38424" xr:uid="{00000000-0005-0000-0000-0000F8950000}"/>
    <cellStyle name="Salida 3 3 3" xfId="38425" xr:uid="{00000000-0005-0000-0000-0000F9950000}"/>
    <cellStyle name="Salida 3 3 3 10" xfId="38426" xr:uid="{00000000-0005-0000-0000-0000FA950000}"/>
    <cellStyle name="Salida 3 3 3 10 2" xfId="38427" xr:uid="{00000000-0005-0000-0000-0000FB950000}"/>
    <cellStyle name="Salida 3 3 3 11" xfId="38428" xr:uid="{00000000-0005-0000-0000-0000FC950000}"/>
    <cellStyle name="Salida 3 3 3 11 2" xfId="38429" xr:uid="{00000000-0005-0000-0000-0000FD950000}"/>
    <cellStyle name="Salida 3 3 3 12" xfId="38430" xr:uid="{00000000-0005-0000-0000-0000FE950000}"/>
    <cellStyle name="Salida 3 3 3 12 2" xfId="38431" xr:uid="{00000000-0005-0000-0000-0000FF950000}"/>
    <cellStyle name="Salida 3 3 3 13" xfId="38432" xr:uid="{00000000-0005-0000-0000-000000960000}"/>
    <cellStyle name="Salida 3 3 3 2" xfId="38433" xr:uid="{00000000-0005-0000-0000-000001960000}"/>
    <cellStyle name="Salida 3 3 3 2 10" xfId="38434" xr:uid="{00000000-0005-0000-0000-000002960000}"/>
    <cellStyle name="Salida 3 3 3 2 10 2" xfId="38435" xr:uid="{00000000-0005-0000-0000-000003960000}"/>
    <cellStyle name="Salida 3 3 3 2 11" xfId="38436" xr:uid="{00000000-0005-0000-0000-000004960000}"/>
    <cellStyle name="Salida 3 3 3 2 2" xfId="38437" xr:uid="{00000000-0005-0000-0000-000005960000}"/>
    <cellStyle name="Salida 3 3 3 2 2 2" xfId="38438" xr:uid="{00000000-0005-0000-0000-000006960000}"/>
    <cellStyle name="Salida 3 3 3 2 3" xfId="38439" xr:uid="{00000000-0005-0000-0000-000007960000}"/>
    <cellStyle name="Salida 3 3 3 2 3 2" xfId="38440" xr:uid="{00000000-0005-0000-0000-000008960000}"/>
    <cellStyle name="Salida 3 3 3 2 4" xfId="38441" xr:uid="{00000000-0005-0000-0000-000009960000}"/>
    <cellStyle name="Salida 3 3 3 2 4 2" xfId="38442" xr:uid="{00000000-0005-0000-0000-00000A960000}"/>
    <cellStyle name="Salida 3 3 3 2 5" xfId="38443" xr:uid="{00000000-0005-0000-0000-00000B960000}"/>
    <cellStyle name="Salida 3 3 3 2 5 2" xfId="38444" xr:uid="{00000000-0005-0000-0000-00000C960000}"/>
    <cellStyle name="Salida 3 3 3 2 6" xfId="38445" xr:uid="{00000000-0005-0000-0000-00000D960000}"/>
    <cellStyle name="Salida 3 3 3 2 6 2" xfId="38446" xr:uid="{00000000-0005-0000-0000-00000E960000}"/>
    <cellStyle name="Salida 3 3 3 2 7" xfId="38447" xr:uid="{00000000-0005-0000-0000-00000F960000}"/>
    <cellStyle name="Salida 3 3 3 2 7 2" xfId="38448" xr:uid="{00000000-0005-0000-0000-000010960000}"/>
    <cellStyle name="Salida 3 3 3 2 8" xfId="38449" xr:uid="{00000000-0005-0000-0000-000011960000}"/>
    <cellStyle name="Salida 3 3 3 2 8 2" xfId="38450" xr:uid="{00000000-0005-0000-0000-000012960000}"/>
    <cellStyle name="Salida 3 3 3 2 9" xfId="38451" xr:uid="{00000000-0005-0000-0000-000013960000}"/>
    <cellStyle name="Salida 3 3 3 2 9 2" xfId="38452" xr:uid="{00000000-0005-0000-0000-000014960000}"/>
    <cellStyle name="Salida 3 3 3 3" xfId="38453" xr:uid="{00000000-0005-0000-0000-000015960000}"/>
    <cellStyle name="Salida 3 3 3 3 10" xfId="38454" xr:uid="{00000000-0005-0000-0000-000016960000}"/>
    <cellStyle name="Salida 3 3 3 3 10 2" xfId="38455" xr:uid="{00000000-0005-0000-0000-000017960000}"/>
    <cellStyle name="Salida 3 3 3 3 11" xfId="38456" xr:uid="{00000000-0005-0000-0000-000018960000}"/>
    <cellStyle name="Salida 3 3 3 3 2" xfId="38457" xr:uid="{00000000-0005-0000-0000-000019960000}"/>
    <cellStyle name="Salida 3 3 3 3 2 2" xfId="38458" xr:uid="{00000000-0005-0000-0000-00001A960000}"/>
    <cellStyle name="Salida 3 3 3 3 3" xfId="38459" xr:uid="{00000000-0005-0000-0000-00001B960000}"/>
    <cellStyle name="Salida 3 3 3 3 3 2" xfId="38460" xr:uid="{00000000-0005-0000-0000-00001C960000}"/>
    <cellStyle name="Salida 3 3 3 3 4" xfId="38461" xr:uid="{00000000-0005-0000-0000-00001D960000}"/>
    <cellStyle name="Salida 3 3 3 3 4 2" xfId="38462" xr:uid="{00000000-0005-0000-0000-00001E960000}"/>
    <cellStyle name="Salida 3 3 3 3 5" xfId="38463" xr:uid="{00000000-0005-0000-0000-00001F960000}"/>
    <cellStyle name="Salida 3 3 3 3 5 2" xfId="38464" xr:uid="{00000000-0005-0000-0000-000020960000}"/>
    <cellStyle name="Salida 3 3 3 3 6" xfId="38465" xr:uid="{00000000-0005-0000-0000-000021960000}"/>
    <cellStyle name="Salida 3 3 3 3 6 2" xfId="38466" xr:uid="{00000000-0005-0000-0000-000022960000}"/>
    <cellStyle name="Salida 3 3 3 3 7" xfId="38467" xr:uid="{00000000-0005-0000-0000-000023960000}"/>
    <cellStyle name="Salida 3 3 3 3 7 2" xfId="38468" xr:uid="{00000000-0005-0000-0000-000024960000}"/>
    <cellStyle name="Salida 3 3 3 3 8" xfId="38469" xr:uid="{00000000-0005-0000-0000-000025960000}"/>
    <cellStyle name="Salida 3 3 3 3 8 2" xfId="38470" xr:uid="{00000000-0005-0000-0000-000026960000}"/>
    <cellStyle name="Salida 3 3 3 3 9" xfId="38471" xr:uid="{00000000-0005-0000-0000-000027960000}"/>
    <cellStyle name="Salida 3 3 3 3 9 2" xfId="38472" xr:uid="{00000000-0005-0000-0000-000028960000}"/>
    <cellStyle name="Salida 3 3 3 4" xfId="38473" xr:uid="{00000000-0005-0000-0000-000029960000}"/>
    <cellStyle name="Salida 3 3 3 4 2" xfId="38474" xr:uid="{00000000-0005-0000-0000-00002A960000}"/>
    <cellStyle name="Salida 3 3 3 5" xfId="38475" xr:uid="{00000000-0005-0000-0000-00002B960000}"/>
    <cellStyle name="Salida 3 3 3 5 2" xfId="38476" xr:uid="{00000000-0005-0000-0000-00002C960000}"/>
    <cellStyle name="Salida 3 3 3 6" xfId="38477" xr:uid="{00000000-0005-0000-0000-00002D960000}"/>
    <cellStyle name="Salida 3 3 3 6 2" xfId="38478" xr:uid="{00000000-0005-0000-0000-00002E960000}"/>
    <cellStyle name="Salida 3 3 3 7" xfId="38479" xr:uid="{00000000-0005-0000-0000-00002F960000}"/>
    <cellStyle name="Salida 3 3 3 7 2" xfId="38480" xr:uid="{00000000-0005-0000-0000-000030960000}"/>
    <cellStyle name="Salida 3 3 3 8" xfId="38481" xr:uid="{00000000-0005-0000-0000-000031960000}"/>
    <cellStyle name="Salida 3 3 3 8 2" xfId="38482" xr:uid="{00000000-0005-0000-0000-000032960000}"/>
    <cellStyle name="Salida 3 3 3 9" xfId="38483" xr:uid="{00000000-0005-0000-0000-000033960000}"/>
    <cellStyle name="Salida 3 3 3 9 2" xfId="38484" xr:uid="{00000000-0005-0000-0000-000034960000}"/>
    <cellStyle name="Salida 3 3 4" xfId="38485" xr:uid="{00000000-0005-0000-0000-000035960000}"/>
    <cellStyle name="Salida 3 3 4 10" xfId="38486" xr:uid="{00000000-0005-0000-0000-000036960000}"/>
    <cellStyle name="Salida 3 3 4 10 2" xfId="38487" xr:uid="{00000000-0005-0000-0000-000037960000}"/>
    <cellStyle name="Salida 3 3 4 11" xfId="38488" xr:uid="{00000000-0005-0000-0000-000038960000}"/>
    <cellStyle name="Salida 3 3 4 2" xfId="38489" xr:uid="{00000000-0005-0000-0000-000039960000}"/>
    <cellStyle name="Salida 3 3 4 2 2" xfId="38490" xr:uid="{00000000-0005-0000-0000-00003A960000}"/>
    <cellStyle name="Salida 3 3 4 3" xfId="38491" xr:uid="{00000000-0005-0000-0000-00003B960000}"/>
    <cellStyle name="Salida 3 3 4 3 2" xfId="38492" xr:uid="{00000000-0005-0000-0000-00003C960000}"/>
    <cellStyle name="Salida 3 3 4 4" xfId="38493" xr:uid="{00000000-0005-0000-0000-00003D960000}"/>
    <cellStyle name="Salida 3 3 4 4 2" xfId="38494" xr:uid="{00000000-0005-0000-0000-00003E960000}"/>
    <cellStyle name="Salida 3 3 4 5" xfId="38495" xr:uid="{00000000-0005-0000-0000-00003F960000}"/>
    <cellStyle name="Salida 3 3 4 5 2" xfId="38496" xr:uid="{00000000-0005-0000-0000-000040960000}"/>
    <cellStyle name="Salida 3 3 4 6" xfId="38497" xr:uid="{00000000-0005-0000-0000-000041960000}"/>
    <cellStyle name="Salida 3 3 4 6 2" xfId="38498" xr:uid="{00000000-0005-0000-0000-000042960000}"/>
    <cellStyle name="Salida 3 3 4 7" xfId="38499" xr:uid="{00000000-0005-0000-0000-000043960000}"/>
    <cellStyle name="Salida 3 3 4 7 2" xfId="38500" xr:uid="{00000000-0005-0000-0000-000044960000}"/>
    <cellStyle name="Salida 3 3 4 8" xfId="38501" xr:uid="{00000000-0005-0000-0000-000045960000}"/>
    <cellStyle name="Salida 3 3 4 8 2" xfId="38502" xr:uid="{00000000-0005-0000-0000-000046960000}"/>
    <cellStyle name="Salida 3 3 4 9" xfId="38503" xr:uid="{00000000-0005-0000-0000-000047960000}"/>
    <cellStyle name="Salida 3 3 4 9 2" xfId="38504" xr:uid="{00000000-0005-0000-0000-000048960000}"/>
    <cellStyle name="Salida 3 3 5" xfId="38505" xr:uid="{00000000-0005-0000-0000-000049960000}"/>
    <cellStyle name="Salida 3 3 5 10" xfId="38506" xr:uid="{00000000-0005-0000-0000-00004A960000}"/>
    <cellStyle name="Salida 3 3 5 10 2" xfId="38507" xr:uid="{00000000-0005-0000-0000-00004B960000}"/>
    <cellStyle name="Salida 3 3 5 11" xfId="38508" xr:uid="{00000000-0005-0000-0000-00004C960000}"/>
    <cellStyle name="Salida 3 3 5 2" xfId="38509" xr:uid="{00000000-0005-0000-0000-00004D960000}"/>
    <cellStyle name="Salida 3 3 5 2 2" xfId="38510" xr:uid="{00000000-0005-0000-0000-00004E960000}"/>
    <cellStyle name="Salida 3 3 5 3" xfId="38511" xr:uid="{00000000-0005-0000-0000-00004F960000}"/>
    <cellStyle name="Salida 3 3 5 3 2" xfId="38512" xr:uid="{00000000-0005-0000-0000-000050960000}"/>
    <cellStyle name="Salida 3 3 5 4" xfId="38513" xr:uid="{00000000-0005-0000-0000-000051960000}"/>
    <cellStyle name="Salida 3 3 5 4 2" xfId="38514" xr:uid="{00000000-0005-0000-0000-000052960000}"/>
    <cellStyle name="Salida 3 3 5 5" xfId="38515" xr:uid="{00000000-0005-0000-0000-000053960000}"/>
    <cellStyle name="Salida 3 3 5 5 2" xfId="38516" xr:uid="{00000000-0005-0000-0000-000054960000}"/>
    <cellStyle name="Salida 3 3 5 6" xfId="38517" xr:uid="{00000000-0005-0000-0000-000055960000}"/>
    <cellStyle name="Salida 3 3 5 6 2" xfId="38518" xr:uid="{00000000-0005-0000-0000-000056960000}"/>
    <cellStyle name="Salida 3 3 5 7" xfId="38519" xr:uid="{00000000-0005-0000-0000-000057960000}"/>
    <cellStyle name="Salida 3 3 5 7 2" xfId="38520" xr:uid="{00000000-0005-0000-0000-000058960000}"/>
    <cellStyle name="Salida 3 3 5 8" xfId="38521" xr:uid="{00000000-0005-0000-0000-000059960000}"/>
    <cellStyle name="Salida 3 3 5 8 2" xfId="38522" xr:uid="{00000000-0005-0000-0000-00005A960000}"/>
    <cellStyle name="Salida 3 3 5 9" xfId="38523" xr:uid="{00000000-0005-0000-0000-00005B960000}"/>
    <cellStyle name="Salida 3 3 5 9 2" xfId="38524" xr:uid="{00000000-0005-0000-0000-00005C960000}"/>
    <cellStyle name="Salida 3 3 6" xfId="38525" xr:uid="{00000000-0005-0000-0000-00005D960000}"/>
    <cellStyle name="Salida 3 3 6 2" xfId="38526" xr:uid="{00000000-0005-0000-0000-00005E960000}"/>
    <cellStyle name="Salida 3 3 7" xfId="38527" xr:uid="{00000000-0005-0000-0000-00005F960000}"/>
    <cellStyle name="Salida 3 3 7 2" xfId="38528" xr:uid="{00000000-0005-0000-0000-000060960000}"/>
    <cellStyle name="Salida 3 3 8" xfId="38529" xr:uid="{00000000-0005-0000-0000-000061960000}"/>
    <cellStyle name="Salida 3 3 8 2" xfId="38530" xr:uid="{00000000-0005-0000-0000-000062960000}"/>
    <cellStyle name="Salida 3 3 9" xfId="38531" xr:uid="{00000000-0005-0000-0000-000063960000}"/>
    <cellStyle name="Salida 3 3 9 2" xfId="38532" xr:uid="{00000000-0005-0000-0000-000064960000}"/>
    <cellStyle name="Salida 3 4" xfId="38533" xr:uid="{00000000-0005-0000-0000-000065960000}"/>
    <cellStyle name="Salida 3 4 10" xfId="38534" xr:uid="{00000000-0005-0000-0000-000066960000}"/>
    <cellStyle name="Salida 3 4 10 2" xfId="38535" xr:uid="{00000000-0005-0000-0000-000067960000}"/>
    <cellStyle name="Salida 3 4 11" xfId="38536" xr:uid="{00000000-0005-0000-0000-000068960000}"/>
    <cellStyle name="Salida 3 4 11 2" xfId="38537" xr:uid="{00000000-0005-0000-0000-000069960000}"/>
    <cellStyle name="Salida 3 4 12" xfId="38538" xr:uid="{00000000-0005-0000-0000-00006A960000}"/>
    <cellStyle name="Salida 3 4 12 2" xfId="38539" xr:uid="{00000000-0005-0000-0000-00006B960000}"/>
    <cellStyle name="Salida 3 4 13" xfId="38540" xr:uid="{00000000-0005-0000-0000-00006C960000}"/>
    <cellStyle name="Salida 3 4 2" xfId="38541" xr:uid="{00000000-0005-0000-0000-00006D960000}"/>
    <cellStyle name="Salida 3 4 2 10" xfId="38542" xr:uid="{00000000-0005-0000-0000-00006E960000}"/>
    <cellStyle name="Salida 3 4 2 10 2" xfId="38543" xr:uid="{00000000-0005-0000-0000-00006F960000}"/>
    <cellStyle name="Salida 3 4 2 11" xfId="38544" xr:uid="{00000000-0005-0000-0000-000070960000}"/>
    <cellStyle name="Salida 3 4 2 2" xfId="38545" xr:uid="{00000000-0005-0000-0000-000071960000}"/>
    <cellStyle name="Salida 3 4 2 2 2" xfId="38546" xr:uid="{00000000-0005-0000-0000-000072960000}"/>
    <cellStyle name="Salida 3 4 2 3" xfId="38547" xr:uid="{00000000-0005-0000-0000-000073960000}"/>
    <cellStyle name="Salida 3 4 2 3 2" xfId="38548" xr:uid="{00000000-0005-0000-0000-000074960000}"/>
    <cellStyle name="Salida 3 4 2 4" xfId="38549" xr:uid="{00000000-0005-0000-0000-000075960000}"/>
    <cellStyle name="Salida 3 4 2 4 2" xfId="38550" xr:uid="{00000000-0005-0000-0000-000076960000}"/>
    <cellStyle name="Salida 3 4 2 5" xfId="38551" xr:uid="{00000000-0005-0000-0000-000077960000}"/>
    <cellStyle name="Salida 3 4 2 5 2" xfId="38552" xr:uid="{00000000-0005-0000-0000-000078960000}"/>
    <cellStyle name="Salida 3 4 2 6" xfId="38553" xr:uid="{00000000-0005-0000-0000-000079960000}"/>
    <cellStyle name="Salida 3 4 2 6 2" xfId="38554" xr:uid="{00000000-0005-0000-0000-00007A960000}"/>
    <cellStyle name="Salida 3 4 2 7" xfId="38555" xr:uid="{00000000-0005-0000-0000-00007B960000}"/>
    <cellStyle name="Salida 3 4 2 7 2" xfId="38556" xr:uid="{00000000-0005-0000-0000-00007C960000}"/>
    <cellStyle name="Salida 3 4 2 8" xfId="38557" xr:uid="{00000000-0005-0000-0000-00007D960000}"/>
    <cellStyle name="Salida 3 4 2 8 2" xfId="38558" xr:uid="{00000000-0005-0000-0000-00007E960000}"/>
    <cellStyle name="Salida 3 4 2 9" xfId="38559" xr:uid="{00000000-0005-0000-0000-00007F960000}"/>
    <cellStyle name="Salida 3 4 2 9 2" xfId="38560" xr:uid="{00000000-0005-0000-0000-000080960000}"/>
    <cellStyle name="Salida 3 4 3" xfId="38561" xr:uid="{00000000-0005-0000-0000-000081960000}"/>
    <cellStyle name="Salida 3 4 3 10" xfId="38562" xr:uid="{00000000-0005-0000-0000-000082960000}"/>
    <cellStyle name="Salida 3 4 3 10 2" xfId="38563" xr:uid="{00000000-0005-0000-0000-000083960000}"/>
    <cellStyle name="Salida 3 4 3 11" xfId="38564" xr:uid="{00000000-0005-0000-0000-000084960000}"/>
    <cellStyle name="Salida 3 4 3 2" xfId="38565" xr:uid="{00000000-0005-0000-0000-000085960000}"/>
    <cellStyle name="Salida 3 4 3 2 2" xfId="38566" xr:uid="{00000000-0005-0000-0000-000086960000}"/>
    <cellStyle name="Salida 3 4 3 3" xfId="38567" xr:uid="{00000000-0005-0000-0000-000087960000}"/>
    <cellStyle name="Salida 3 4 3 3 2" xfId="38568" xr:uid="{00000000-0005-0000-0000-000088960000}"/>
    <cellStyle name="Salida 3 4 3 4" xfId="38569" xr:uid="{00000000-0005-0000-0000-000089960000}"/>
    <cellStyle name="Salida 3 4 3 4 2" xfId="38570" xr:uid="{00000000-0005-0000-0000-00008A960000}"/>
    <cellStyle name="Salida 3 4 3 5" xfId="38571" xr:uid="{00000000-0005-0000-0000-00008B960000}"/>
    <cellStyle name="Salida 3 4 3 5 2" xfId="38572" xr:uid="{00000000-0005-0000-0000-00008C960000}"/>
    <cellStyle name="Salida 3 4 3 6" xfId="38573" xr:uid="{00000000-0005-0000-0000-00008D960000}"/>
    <cellStyle name="Salida 3 4 3 6 2" xfId="38574" xr:uid="{00000000-0005-0000-0000-00008E960000}"/>
    <cellStyle name="Salida 3 4 3 7" xfId="38575" xr:uid="{00000000-0005-0000-0000-00008F960000}"/>
    <cellStyle name="Salida 3 4 3 7 2" xfId="38576" xr:uid="{00000000-0005-0000-0000-000090960000}"/>
    <cellStyle name="Salida 3 4 3 8" xfId="38577" xr:uid="{00000000-0005-0000-0000-000091960000}"/>
    <cellStyle name="Salida 3 4 3 8 2" xfId="38578" xr:uid="{00000000-0005-0000-0000-000092960000}"/>
    <cellStyle name="Salida 3 4 3 9" xfId="38579" xr:uid="{00000000-0005-0000-0000-000093960000}"/>
    <cellStyle name="Salida 3 4 3 9 2" xfId="38580" xr:uid="{00000000-0005-0000-0000-000094960000}"/>
    <cellStyle name="Salida 3 4 4" xfId="38581" xr:uid="{00000000-0005-0000-0000-000095960000}"/>
    <cellStyle name="Salida 3 4 4 2" xfId="38582" xr:uid="{00000000-0005-0000-0000-000096960000}"/>
    <cellStyle name="Salida 3 4 5" xfId="38583" xr:uid="{00000000-0005-0000-0000-000097960000}"/>
    <cellStyle name="Salida 3 4 5 2" xfId="38584" xr:uid="{00000000-0005-0000-0000-000098960000}"/>
    <cellStyle name="Salida 3 4 6" xfId="38585" xr:uid="{00000000-0005-0000-0000-000099960000}"/>
    <cellStyle name="Salida 3 4 6 2" xfId="38586" xr:uid="{00000000-0005-0000-0000-00009A960000}"/>
    <cellStyle name="Salida 3 4 7" xfId="38587" xr:uid="{00000000-0005-0000-0000-00009B960000}"/>
    <cellStyle name="Salida 3 4 7 2" xfId="38588" xr:uid="{00000000-0005-0000-0000-00009C960000}"/>
    <cellStyle name="Salida 3 4 8" xfId="38589" xr:uid="{00000000-0005-0000-0000-00009D960000}"/>
    <cellStyle name="Salida 3 4 8 2" xfId="38590" xr:uid="{00000000-0005-0000-0000-00009E960000}"/>
    <cellStyle name="Salida 3 4 9" xfId="38591" xr:uid="{00000000-0005-0000-0000-00009F960000}"/>
    <cellStyle name="Salida 3 4 9 2" xfId="38592" xr:uid="{00000000-0005-0000-0000-0000A0960000}"/>
    <cellStyle name="Salida 3 5" xfId="38593" xr:uid="{00000000-0005-0000-0000-0000A1960000}"/>
    <cellStyle name="Salida 3 5 10" xfId="38594" xr:uid="{00000000-0005-0000-0000-0000A2960000}"/>
    <cellStyle name="Salida 3 5 10 2" xfId="38595" xr:uid="{00000000-0005-0000-0000-0000A3960000}"/>
    <cellStyle name="Salida 3 5 11" xfId="38596" xr:uid="{00000000-0005-0000-0000-0000A4960000}"/>
    <cellStyle name="Salida 3 5 11 2" xfId="38597" xr:uid="{00000000-0005-0000-0000-0000A5960000}"/>
    <cellStyle name="Salida 3 5 12" xfId="38598" xr:uid="{00000000-0005-0000-0000-0000A6960000}"/>
    <cellStyle name="Salida 3 5 12 2" xfId="38599" xr:uid="{00000000-0005-0000-0000-0000A7960000}"/>
    <cellStyle name="Salida 3 5 13" xfId="38600" xr:uid="{00000000-0005-0000-0000-0000A8960000}"/>
    <cellStyle name="Salida 3 5 2" xfId="38601" xr:uid="{00000000-0005-0000-0000-0000A9960000}"/>
    <cellStyle name="Salida 3 5 2 10" xfId="38602" xr:uid="{00000000-0005-0000-0000-0000AA960000}"/>
    <cellStyle name="Salida 3 5 2 10 2" xfId="38603" xr:uid="{00000000-0005-0000-0000-0000AB960000}"/>
    <cellStyle name="Salida 3 5 2 11" xfId="38604" xr:uid="{00000000-0005-0000-0000-0000AC960000}"/>
    <cellStyle name="Salida 3 5 2 2" xfId="38605" xr:uid="{00000000-0005-0000-0000-0000AD960000}"/>
    <cellStyle name="Salida 3 5 2 2 2" xfId="38606" xr:uid="{00000000-0005-0000-0000-0000AE960000}"/>
    <cellStyle name="Salida 3 5 2 3" xfId="38607" xr:uid="{00000000-0005-0000-0000-0000AF960000}"/>
    <cellStyle name="Salida 3 5 2 3 2" xfId="38608" xr:uid="{00000000-0005-0000-0000-0000B0960000}"/>
    <cellStyle name="Salida 3 5 2 4" xfId="38609" xr:uid="{00000000-0005-0000-0000-0000B1960000}"/>
    <cellStyle name="Salida 3 5 2 4 2" xfId="38610" xr:uid="{00000000-0005-0000-0000-0000B2960000}"/>
    <cellStyle name="Salida 3 5 2 5" xfId="38611" xr:uid="{00000000-0005-0000-0000-0000B3960000}"/>
    <cellStyle name="Salida 3 5 2 5 2" xfId="38612" xr:uid="{00000000-0005-0000-0000-0000B4960000}"/>
    <cellStyle name="Salida 3 5 2 6" xfId="38613" xr:uid="{00000000-0005-0000-0000-0000B5960000}"/>
    <cellStyle name="Salida 3 5 2 6 2" xfId="38614" xr:uid="{00000000-0005-0000-0000-0000B6960000}"/>
    <cellStyle name="Salida 3 5 2 7" xfId="38615" xr:uid="{00000000-0005-0000-0000-0000B7960000}"/>
    <cellStyle name="Salida 3 5 2 7 2" xfId="38616" xr:uid="{00000000-0005-0000-0000-0000B8960000}"/>
    <cellStyle name="Salida 3 5 2 8" xfId="38617" xr:uid="{00000000-0005-0000-0000-0000B9960000}"/>
    <cellStyle name="Salida 3 5 2 8 2" xfId="38618" xr:uid="{00000000-0005-0000-0000-0000BA960000}"/>
    <cellStyle name="Salida 3 5 2 9" xfId="38619" xr:uid="{00000000-0005-0000-0000-0000BB960000}"/>
    <cellStyle name="Salida 3 5 2 9 2" xfId="38620" xr:uid="{00000000-0005-0000-0000-0000BC960000}"/>
    <cellStyle name="Salida 3 5 3" xfId="38621" xr:uid="{00000000-0005-0000-0000-0000BD960000}"/>
    <cellStyle name="Salida 3 5 3 10" xfId="38622" xr:uid="{00000000-0005-0000-0000-0000BE960000}"/>
    <cellStyle name="Salida 3 5 3 10 2" xfId="38623" xr:uid="{00000000-0005-0000-0000-0000BF960000}"/>
    <cellStyle name="Salida 3 5 3 11" xfId="38624" xr:uid="{00000000-0005-0000-0000-0000C0960000}"/>
    <cellStyle name="Salida 3 5 3 2" xfId="38625" xr:uid="{00000000-0005-0000-0000-0000C1960000}"/>
    <cellStyle name="Salida 3 5 3 2 2" xfId="38626" xr:uid="{00000000-0005-0000-0000-0000C2960000}"/>
    <cellStyle name="Salida 3 5 3 3" xfId="38627" xr:uid="{00000000-0005-0000-0000-0000C3960000}"/>
    <cellStyle name="Salida 3 5 3 3 2" xfId="38628" xr:uid="{00000000-0005-0000-0000-0000C4960000}"/>
    <cellStyle name="Salida 3 5 3 4" xfId="38629" xr:uid="{00000000-0005-0000-0000-0000C5960000}"/>
    <cellStyle name="Salida 3 5 3 4 2" xfId="38630" xr:uid="{00000000-0005-0000-0000-0000C6960000}"/>
    <cellStyle name="Salida 3 5 3 5" xfId="38631" xr:uid="{00000000-0005-0000-0000-0000C7960000}"/>
    <cellStyle name="Salida 3 5 3 5 2" xfId="38632" xr:uid="{00000000-0005-0000-0000-0000C8960000}"/>
    <cellStyle name="Salida 3 5 3 6" xfId="38633" xr:uid="{00000000-0005-0000-0000-0000C9960000}"/>
    <cellStyle name="Salida 3 5 3 6 2" xfId="38634" xr:uid="{00000000-0005-0000-0000-0000CA960000}"/>
    <cellStyle name="Salida 3 5 3 7" xfId="38635" xr:uid="{00000000-0005-0000-0000-0000CB960000}"/>
    <cellStyle name="Salida 3 5 3 7 2" xfId="38636" xr:uid="{00000000-0005-0000-0000-0000CC960000}"/>
    <cellStyle name="Salida 3 5 3 8" xfId="38637" xr:uid="{00000000-0005-0000-0000-0000CD960000}"/>
    <cellStyle name="Salida 3 5 3 8 2" xfId="38638" xr:uid="{00000000-0005-0000-0000-0000CE960000}"/>
    <cellStyle name="Salida 3 5 3 9" xfId="38639" xr:uid="{00000000-0005-0000-0000-0000CF960000}"/>
    <cellStyle name="Salida 3 5 3 9 2" xfId="38640" xr:uid="{00000000-0005-0000-0000-0000D0960000}"/>
    <cellStyle name="Salida 3 5 4" xfId="38641" xr:uid="{00000000-0005-0000-0000-0000D1960000}"/>
    <cellStyle name="Salida 3 5 4 2" xfId="38642" xr:uid="{00000000-0005-0000-0000-0000D2960000}"/>
    <cellStyle name="Salida 3 5 5" xfId="38643" xr:uid="{00000000-0005-0000-0000-0000D3960000}"/>
    <cellStyle name="Salida 3 5 5 2" xfId="38644" xr:uid="{00000000-0005-0000-0000-0000D4960000}"/>
    <cellStyle name="Salida 3 5 6" xfId="38645" xr:uid="{00000000-0005-0000-0000-0000D5960000}"/>
    <cellStyle name="Salida 3 5 6 2" xfId="38646" xr:uid="{00000000-0005-0000-0000-0000D6960000}"/>
    <cellStyle name="Salida 3 5 7" xfId="38647" xr:uid="{00000000-0005-0000-0000-0000D7960000}"/>
    <cellStyle name="Salida 3 5 7 2" xfId="38648" xr:uid="{00000000-0005-0000-0000-0000D8960000}"/>
    <cellStyle name="Salida 3 5 8" xfId="38649" xr:uid="{00000000-0005-0000-0000-0000D9960000}"/>
    <cellStyle name="Salida 3 5 8 2" xfId="38650" xr:uid="{00000000-0005-0000-0000-0000DA960000}"/>
    <cellStyle name="Salida 3 5 9" xfId="38651" xr:uid="{00000000-0005-0000-0000-0000DB960000}"/>
    <cellStyle name="Salida 3 5 9 2" xfId="38652" xr:uid="{00000000-0005-0000-0000-0000DC960000}"/>
    <cellStyle name="Salida 3 6" xfId="38653" xr:uid="{00000000-0005-0000-0000-0000DD960000}"/>
    <cellStyle name="Salida 3 6 2" xfId="38654" xr:uid="{00000000-0005-0000-0000-0000DE960000}"/>
    <cellStyle name="Salida 3 7" xfId="38655" xr:uid="{00000000-0005-0000-0000-0000DF960000}"/>
    <cellStyle name="Salida 3 7 2" xfId="38656" xr:uid="{00000000-0005-0000-0000-0000E0960000}"/>
    <cellStyle name="Salida 3 8" xfId="38657" xr:uid="{00000000-0005-0000-0000-0000E1960000}"/>
    <cellStyle name="Salida 3 8 2" xfId="38658" xr:uid="{00000000-0005-0000-0000-0000E2960000}"/>
    <cellStyle name="Salida 3 9" xfId="38659" xr:uid="{00000000-0005-0000-0000-0000E3960000}"/>
    <cellStyle name="Salida 3 9 2" xfId="38660" xr:uid="{00000000-0005-0000-0000-0000E4960000}"/>
    <cellStyle name="Salida 4" xfId="38661" xr:uid="{00000000-0005-0000-0000-0000E5960000}"/>
    <cellStyle name="Salida 4 10" xfId="38662" xr:uid="{00000000-0005-0000-0000-0000E6960000}"/>
    <cellStyle name="Salida 4 10 2" xfId="38663" xr:uid="{00000000-0005-0000-0000-0000E7960000}"/>
    <cellStyle name="Salida 4 11" xfId="38664" xr:uid="{00000000-0005-0000-0000-0000E8960000}"/>
    <cellStyle name="Salida 4 11 2" xfId="38665" xr:uid="{00000000-0005-0000-0000-0000E9960000}"/>
    <cellStyle name="Salida 4 12" xfId="38666" xr:uid="{00000000-0005-0000-0000-0000EA960000}"/>
    <cellStyle name="Salida 4 12 2" xfId="38667" xr:uid="{00000000-0005-0000-0000-0000EB960000}"/>
    <cellStyle name="Salida 4 13" xfId="38668" xr:uid="{00000000-0005-0000-0000-0000EC960000}"/>
    <cellStyle name="Salida 4 13 2" xfId="38669" xr:uid="{00000000-0005-0000-0000-0000ED960000}"/>
    <cellStyle name="Salida 4 14" xfId="38670" xr:uid="{00000000-0005-0000-0000-0000EE960000}"/>
    <cellStyle name="Salida 4 14 2" xfId="38671" xr:uid="{00000000-0005-0000-0000-0000EF960000}"/>
    <cellStyle name="Salida 4 15" xfId="38672" xr:uid="{00000000-0005-0000-0000-0000F0960000}"/>
    <cellStyle name="Salida 4 15 2" xfId="38673" xr:uid="{00000000-0005-0000-0000-0000F1960000}"/>
    <cellStyle name="Salida 4 16" xfId="38674" xr:uid="{00000000-0005-0000-0000-0000F2960000}"/>
    <cellStyle name="Salida 4 17" xfId="38675" xr:uid="{00000000-0005-0000-0000-0000F3960000}"/>
    <cellStyle name="Salida 4 18" xfId="38676" xr:uid="{00000000-0005-0000-0000-0000F4960000}"/>
    <cellStyle name="Salida 4 2" xfId="38677" xr:uid="{00000000-0005-0000-0000-0000F5960000}"/>
    <cellStyle name="Salida 4 2 10" xfId="38678" xr:uid="{00000000-0005-0000-0000-0000F6960000}"/>
    <cellStyle name="Salida 4 2 10 2" xfId="38679" xr:uid="{00000000-0005-0000-0000-0000F7960000}"/>
    <cellStyle name="Salida 4 2 11" xfId="38680" xr:uid="{00000000-0005-0000-0000-0000F8960000}"/>
    <cellStyle name="Salida 4 2 11 2" xfId="38681" xr:uid="{00000000-0005-0000-0000-0000F9960000}"/>
    <cellStyle name="Salida 4 2 12" xfId="38682" xr:uid="{00000000-0005-0000-0000-0000FA960000}"/>
    <cellStyle name="Salida 4 2 12 2" xfId="38683" xr:uid="{00000000-0005-0000-0000-0000FB960000}"/>
    <cellStyle name="Salida 4 2 13" xfId="38684" xr:uid="{00000000-0005-0000-0000-0000FC960000}"/>
    <cellStyle name="Salida 4 2 13 2" xfId="38685" xr:uid="{00000000-0005-0000-0000-0000FD960000}"/>
    <cellStyle name="Salida 4 2 14" xfId="38686" xr:uid="{00000000-0005-0000-0000-0000FE960000}"/>
    <cellStyle name="Salida 4 2 14 2" xfId="38687" xr:uid="{00000000-0005-0000-0000-0000FF960000}"/>
    <cellStyle name="Salida 4 2 15" xfId="38688" xr:uid="{00000000-0005-0000-0000-000000970000}"/>
    <cellStyle name="Salida 4 2 2" xfId="38689" xr:uid="{00000000-0005-0000-0000-000001970000}"/>
    <cellStyle name="Salida 4 2 2 10" xfId="38690" xr:uid="{00000000-0005-0000-0000-000002970000}"/>
    <cellStyle name="Salida 4 2 2 10 2" xfId="38691" xr:uid="{00000000-0005-0000-0000-000003970000}"/>
    <cellStyle name="Salida 4 2 2 11" xfId="38692" xr:uid="{00000000-0005-0000-0000-000004970000}"/>
    <cellStyle name="Salida 4 2 2 11 2" xfId="38693" xr:uid="{00000000-0005-0000-0000-000005970000}"/>
    <cellStyle name="Salida 4 2 2 12" xfId="38694" xr:uid="{00000000-0005-0000-0000-000006970000}"/>
    <cellStyle name="Salida 4 2 2 12 2" xfId="38695" xr:uid="{00000000-0005-0000-0000-000007970000}"/>
    <cellStyle name="Salida 4 2 2 13" xfId="38696" xr:uid="{00000000-0005-0000-0000-000008970000}"/>
    <cellStyle name="Salida 4 2 2 2" xfId="38697" xr:uid="{00000000-0005-0000-0000-000009970000}"/>
    <cellStyle name="Salida 4 2 2 2 10" xfId="38698" xr:uid="{00000000-0005-0000-0000-00000A970000}"/>
    <cellStyle name="Salida 4 2 2 2 10 2" xfId="38699" xr:uid="{00000000-0005-0000-0000-00000B970000}"/>
    <cellStyle name="Salida 4 2 2 2 11" xfId="38700" xr:uid="{00000000-0005-0000-0000-00000C970000}"/>
    <cellStyle name="Salida 4 2 2 2 2" xfId="38701" xr:uid="{00000000-0005-0000-0000-00000D970000}"/>
    <cellStyle name="Salida 4 2 2 2 2 2" xfId="38702" xr:uid="{00000000-0005-0000-0000-00000E970000}"/>
    <cellStyle name="Salida 4 2 2 2 3" xfId="38703" xr:uid="{00000000-0005-0000-0000-00000F970000}"/>
    <cellStyle name="Salida 4 2 2 2 3 2" xfId="38704" xr:uid="{00000000-0005-0000-0000-000010970000}"/>
    <cellStyle name="Salida 4 2 2 2 4" xfId="38705" xr:uid="{00000000-0005-0000-0000-000011970000}"/>
    <cellStyle name="Salida 4 2 2 2 4 2" xfId="38706" xr:uid="{00000000-0005-0000-0000-000012970000}"/>
    <cellStyle name="Salida 4 2 2 2 5" xfId="38707" xr:uid="{00000000-0005-0000-0000-000013970000}"/>
    <cellStyle name="Salida 4 2 2 2 5 2" xfId="38708" xr:uid="{00000000-0005-0000-0000-000014970000}"/>
    <cellStyle name="Salida 4 2 2 2 6" xfId="38709" xr:uid="{00000000-0005-0000-0000-000015970000}"/>
    <cellStyle name="Salida 4 2 2 2 6 2" xfId="38710" xr:uid="{00000000-0005-0000-0000-000016970000}"/>
    <cellStyle name="Salida 4 2 2 2 7" xfId="38711" xr:uid="{00000000-0005-0000-0000-000017970000}"/>
    <cellStyle name="Salida 4 2 2 2 7 2" xfId="38712" xr:uid="{00000000-0005-0000-0000-000018970000}"/>
    <cellStyle name="Salida 4 2 2 2 8" xfId="38713" xr:uid="{00000000-0005-0000-0000-000019970000}"/>
    <cellStyle name="Salida 4 2 2 2 8 2" xfId="38714" xr:uid="{00000000-0005-0000-0000-00001A970000}"/>
    <cellStyle name="Salida 4 2 2 2 9" xfId="38715" xr:uid="{00000000-0005-0000-0000-00001B970000}"/>
    <cellStyle name="Salida 4 2 2 2 9 2" xfId="38716" xr:uid="{00000000-0005-0000-0000-00001C970000}"/>
    <cellStyle name="Salida 4 2 2 3" xfId="38717" xr:uid="{00000000-0005-0000-0000-00001D970000}"/>
    <cellStyle name="Salida 4 2 2 3 10" xfId="38718" xr:uid="{00000000-0005-0000-0000-00001E970000}"/>
    <cellStyle name="Salida 4 2 2 3 10 2" xfId="38719" xr:uid="{00000000-0005-0000-0000-00001F970000}"/>
    <cellStyle name="Salida 4 2 2 3 11" xfId="38720" xr:uid="{00000000-0005-0000-0000-000020970000}"/>
    <cellStyle name="Salida 4 2 2 3 2" xfId="38721" xr:uid="{00000000-0005-0000-0000-000021970000}"/>
    <cellStyle name="Salida 4 2 2 3 2 2" xfId="38722" xr:uid="{00000000-0005-0000-0000-000022970000}"/>
    <cellStyle name="Salida 4 2 2 3 3" xfId="38723" xr:uid="{00000000-0005-0000-0000-000023970000}"/>
    <cellStyle name="Salida 4 2 2 3 3 2" xfId="38724" xr:uid="{00000000-0005-0000-0000-000024970000}"/>
    <cellStyle name="Salida 4 2 2 3 4" xfId="38725" xr:uid="{00000000-0005-0000-0000-000025970000}"/>
    <cellStyle name="Salida 4 2 2 3 4 2" xfId="38726" xr:uid="{00000000-0005-0000-0000-000026970000}"/>
    <cellStyle name="Salida 4 2 2 3 5" xfId="38727" xr:uid="{00000000-0005-0000-0000-000027970000}"/>
    <cellStyle name="Salida 4 2 2 3 5 2" xfId="38728" xr:uid="{00000000-0005-0000-0000-000028970000}"/>
    <cellStyle name="Salida 4 2 2 3 6" xfId="38729" xr:uid="{00000000-0005-0000-0000-000029970000}"/>
    <cellStyle name="Salida 4 2 2 3 6 2" xfId="38730" xr:uid="{00000000-0005-0000-0000-00002A970000}"/>
    <cellStyle name="Salida 4 2 2 3 7" xfId="38731" xr:uid="{00000000-0005-0000-0000-00002B970000}"/>
    <cellStyle name="Salida 4 2 2 3 7 2" xfId="38732" xr:uid="{00000000-0005-0000-0000-00002C970000}"/>
    <cellStyle name="Salida 4 2 2 3 8" xfId="38733" xr:uid="{00000000-0005-0000-0000-00002D970000}"/>
    <cellStyle name="Salida 4 2 2 3 8 2" xfId="38734" xr:uid="{00000000-0005-0000-0000-00002E970000}"/>
    <cellStyle name="Salida 4 2 2 3 9" xfId="38735" xr:uid="{00000000-0005-0000-0000-00002F970000}"/>
    <cellStyle name="Salida 4 2 2 3 9 2" xfId="38736" xr:uid="{00000000-0005-0000-0000-000030970000}"/>
    <cellStyle name="Salida 4 2 2 4" xfId="38737" xr:uid="{00000000-0005-0000-0000-000031970000}"/>
    <cellStyle name="Salida 4 2 2 4 2" xfId="38738" xr:uid="{00000000-0005-0000-0000-000032970000}"/>
    <cellStyle name="Salida 4 2 2 5" xfId="38739" xr:uid="{00000000-0005-0000-0000-000033970000}"/>
    <cellStyle name="Salida 4 2 2 5 2" xfId="38740" xr:uid="{00000000-0005-0000-0000-000034970000}"/>
    <cellStyle name="Salida 4 2 2 6" xfId="38741" xr:uid="{00000000-0005-0000-0000-000035970000}"/>
    <cellStyle name="Salida 4 2 2 6 2" xfId="38742" xr:uid="{00000000-0005-0000-0000-000036970000}"/>
    <cellStyle name="Salida 4 2 2 7" xfId="38743" xr:uid="{00000000-0005-0000-0000-000037970000}"/>
    <cellStyle name="Salida 4 2 2 7 2" xfId="38744" xr:uid="{00000000-0005-0000-0000-000038970000}"/>
    <cellStyle name="Salida 4 2 2 8" xfId="38745" xr:uid="{00000000-0005-0000-0000-000039970000}"/>
    <cellStyle name="Salida 4 2 2 8 2" xfId="38746" xr:uid="{00000000-0005-0000-0000-00003A970000}"/>
    <cellStyle name="Salida 4 2 2 9" xfId="38747" xr:uid="{00000000-0005-0000-0000-00003B970000}"/>
    <cellStyle name="Salida 4 2 2 9 2" xfId="38748" xr:uid="{00000000-0005-0000-0000-00003C970000}"/>
    <cellStyle name="Salida 4 2 3" xfId="38749" xr:uid="{00000000-0005-0000-0000-00003D970000}"/>
    <cellStyle name="Salida 4 2 3 10" xfId="38750" xr:uid="{00000000-0005-0000-0000-00003E970000}"/>
    <cellStyle name="Salida 4 2 3 10 2" xfId="38751" xr:uid="{00000000-0005-0000-0000-00003F970000}"/>
    <cellStyle name="Salida 4 2 3 11" xfId="38752" xr:uid="{00000000-0005-0000-0000-000040970000}"/>
    <cellStyle name="Salida 4 2 3 11 2" xfId="38753" xr:uid="{00000000-0005-0000-0000-000041970000}"/>
    <cellStyle name="Salida 4 2 3 12" xfId="38754" xr:uid="{00000000-0005-0000-0000-000042970000}"/>
    <cellStyle name="Salida 4 2 3 12 2" xfId="38755" xr:uid="{00000000-0005-0000-0000-000043970000}"/>
    <cellStyle name="Salida 4 2 3 13" xfId="38756" xr:uid="{00000000-0005-0000-0000-000044970000}"/>
    <cellStyle name="Salida 4 2 3 2" xfId="38757" xr:uid="{00000000-0005-0000-0000-000045970000}"/>
    <cellStyle name="Salida 4 2 3 2 10" xfId="38758" xr:uid="{00000000-0005-0000-0000-000046970000}"/>
    <cellStyle name="Salida 4 2 3 2 10 2" xfId="38759" xr:uid="{00000000-0005-0000-0000-000047970000}"/>
    <cellStyle name="Salida 4 2 3 2 11" xfId="38760" xr:uid="{00000000-0005-0000-0000-000048970000}"/>
    <cellStyle name="Salida 4 2 3 2 2" xfId="38761" xr:uid="{00000000-0005-0000-0000-000049970000}"/>
    <cellStyle name="Salida 4 2 3 2 2 2" xfId="38762" xr:uid="{00000000-0005-0000-0000-00004A970000}"/>
    <cellStyle name="Salida 4 2 3 2 3" xfId="38763" xr:uid="{00000000-0005-0000-0000-00004B970000}"/>
    <cellStyle name="Salida 4 2 3 2 3 2" xfId="38764" xr:uid="{00000000-0005-0000-0000-00004C970000}"/>
    <cellStyle name="Salida 4 2 3 2 4" xfId="38765" xr:uid="{00000000-0005-0000-0000-00004D970000}"/>
    <cellStyle name="Salida 4 2 3 2 4 2" xfId="38766" xr:uid="{00000000-0005-0000-0000-00004E970000}"/>
    <cellStyle name="Salida 4 2 3 2 5" xfId="38767" xr:uid="{00000000-0005-0000-0000-00004F970000}"/>
    <cellStyle name="Salida 4 2 3 2 5 2" xfId="38768" xr:uid="{00000000-0005-0000-0000-000050970000}"/>
    <cellStyle name="Salida 4 2 3 2 6" xfId="38769" xr:uid="{00000000-0005-0000-0000-000051970000}"/>
    <cellStyle name="Salida 4 2 3 2 6 2" xfId="38770" xr:uid="{00000000-0005-0000-0000-000052970000}"/>
    <cellStyle name="Salida 4 2 3 2 7" xfId="38771" xr:uid="{00000000-0005-0000-0000-000053970000}"/>
    <cellStyle name="Salida 4 2 3 2 7 2" xfId="38772" xr:uid="{00000000-0005-0000-0000-000054970000}"/>
    <cellStyle name="Salida 4 2 3 2 8" xfId="38773" xr:uid="{00000000-0005-0000-0000-000055970000}"/>
    <cellStyle name="Salida 4 2 3 2 8 2" xfId="38774" xr:uid="{00000000-0005-0000-0000-000056970000}"/>
    <cellStyle name="Salida 4 2 3 2 9" xfId="38775" xr:uid="{00000000-0005-0000-0000-000057970000}"/>
    <cellStyle name="Salida 4 2 3 2 9 2" xfId="38776" xr:uid="{00000000-0005-0000-0000-000058970000}"/>
    <cellStyle name="Salida 4 2 3 3" xfId="38777" xr:uid="{00000000-0005-0000-0000-000059970000}"/>
    <cellStyle name="Salida 4 2 3 3 10" xfId="38778" xr:uid="{00000000-0005-0000-0000-00005A970000}"/>
    <cellStyle name="Salida 4 2 3 3 10 2" xfId="38779" xr:uid="{00000000-0005-0000-0000-00005B970000}"/>
    <cellStyle name="Salida 4 2 3 3 11" xfId="38780" xr:uid="{00000000-0005-0000-0000-00005C970000}"/>
    <cellStyle name="Salida 4 2 3 3 2" xfId="38781" xr:uid="{00000000-0005-0000-0000-00005D970000}"/>
    <cellStyle name="Salida 4 2 3 3 2 2" xfId="38782" xr:uid="{00000000-0005-0000-0000-00005E970000}"/>
    <cellStyle name="Salida 4 2 3 3 3" xfId="38783" xr:uid="{00000000-0005-0000-0000-00005F970000}"/>
    <cellStyle name="Salida 4 2 3 3 3 2" xfId="38784" xr:uid="{00000000-0005-0000-0000-000060970000}"/>
    <cellStyle name="Salida 4 2 3 3 4" xfId="38785" xr:uid="{00000000-0005-0000-0000-000061970000}"/>
    <cellStyle name="Salida 4 2 3 3 4 2" xfId="38786" xr:uid="{00000000-0005-0000-0000-000062970000}"/>
    <cellStyle name="Salida 4 2 3 3 5" xfId="38787" xr:uid="{00000000-0005-0000-0000-000063970000}"/>
    <cellStyle name="Salida 4 2 3 3 5 2" xfId="38788" xr:uid="{00000000-0005-0000-0000-000064970000}"/>
    <cellStyle name="Salida 4 2 3 3 6" xfId="38789" xr:uid="{00000000-0005-0000-0000-000065970000}"/>
    <cellStyle name="Salida 4 2 3 3 6 2" xfId="38790" xr:uid="{00000000-0005-0000-0000-000066970000}"/>
    <cellStyle name="Salida 4 2 3 3 7" xfId="38791" xr:uid="{00000000-0005-0000-0000-000067970000}"/>
    <cellStyle name="Salida 4 2 3 3 7 2" xfId="38792" xr:uid="{00000000-0005-0000-0000-000068970000}"/>
    <cellStyle name="Salida 4 2 3 3 8" xfId="38793" xr:uid="{00000000-0005-0000-0000-000069970000}"/>
    <cellStyle name="Salida 4 2 3 3 8 2" xfId="38794" xr:uid="{00000000-0005-0000-0000-00006A970000}"/>
    <cellStyle name="Salida 4 2 3 3 9" xfId="38795" xr:uid="{00000000-0005-0000-0000-00006B970000}"/>
    <cellStyle name="Salida 4 2 3 3 9 2" xfId="38796" xr:uid="{00000000-0005-0000-0000-00006C970000}"/>
    <cellStyle name="Salida 4 2 3 4" xfId="38797" xr:uid="{00000000-0005-0000-0000-00006D970000}"/>
    <cellStyle name="Salida 4 2 3 4 2" xfId="38798" xr:uid="{00000000-0005-0000-0000-00006E970000}"/>
    <cellStyle name="Salida 4 2 3 5" xfId="38799" xr:uid="{00000000-0005-0000-0000-00006F970000}"/>
    <cellStyle name="Salida 4 2 3 5 2" xfId="38800" xr:uid="{00000000-0005-0000-0000-000070970000}"/>
    <cellStyle name="Salida 4 2 3 6" xfId="38801" xr:uid="{00000000-0005-0000-0000-000071970000}"/>
    <cellStyle name="Salida 4 2 3 6 2" xfId="38802" xr:uid="{00000000-0005-0000-0000-000072970000}"/>
    <cellStyle name="Salida 4 2 3 7" xfId="38803" xr:uid="{00000000-0005-0000-0000-000073970000}"/>
    <cellStyle name="Salida 4 2 3 7 2" xfId="38804" xr:uid="{00000000-0005-0000-0000-000074970000}"/>
    <cellStyle name="Salida 4 2 3 8" xfId="38805" xr:uid="{00000000-0005-0000-0000-000075970000}"/>
    <cellStyle name="Salida 4 2 3 8 2" xfId="38806" xr:uid="{00000000-0005-0000-0000-000076970000}"/>
    <cellStyle name="Salida 4 2 3 9" xfId="38807" xr:uid="{00000000-0005-0000-0000-000077970000}"/>
    <cellStyle name="Salida 4 2 3 9 2" xfId="38808" xr:uid="{00000000-0005-0000-0000-000078970000}"/>
    <cellStyle name="Salida 4 2 4" xfId="38809" xr:uid="{00000000-0005-0000-0000-000079970000}"/>
    <cellStyle name="Salida 4 2 4 10" xfId="38810" xr:uid="{00000000-0005-0000-0000-00007A970000}"/>
    <cellStyle name="Salida 4 2 4 10 2" xfId="38811" xr:uid="{00000000-0005-0000-0000-00007B970000}"/>
    <cellStyle name="Salida 4 2 4 11" xfId="38812" xr:uid="{00000000-0005-0000-0000-00007C970000}"/>
    <cellStyle name="Salida 4 2 4 2" xfId="38813" xr:uid="{00000000-0005-0000-0000-00007D970000}"/>
    <cellStyle name="Salida 4 2 4 2 2" xfId="38814" xr:uid="{00000000-0005-0000-0000-00007E970000}"/>
    <cellStyle name="Salida 4 2 4 3" xfId="38815" xr:uid="{00000000-0005-0000-0000-00007F970000}"/>
    <cellStyle name="Salida 4 2 4 3 2" xfId="38816" xr:uid="{00000000-0005-0000-0000-000080970000}"/>
    <cellStyle name="Salida 4 2 4 4" xfId="38817" xr:uid="{00000000-0005-0000-0000-000081970000}"/>
    <cellStyle name="Salida 4 2 4 4 2" xfId="38818" xr:uid="{00000000-0005-0000-0000-000082970000}"/>
    <cellStyle name="Salida 4 2 4 5" xfId="38819" xr:uid="{00000000-0005-0000-0000-000083970000}"/>
    <cellStyle name="Salida 4 2 4 5 2" xfId="38820" xr:uid="{00000000-0005-0000-0000-000084970000}"/>
    <cellStyle name="Salida 4 2 4 6" xfId="38821" xr:uid="{00000000-0005-0000-0000-000085970000}"/>
    <cellStyle name="Salida 4 2 4 6 2" xfId="38822" xr:uid="{00000000-0005-0000-0000-000086970000}"/>
    <cellStyle name="Salida 4 2 4 7" xfId="38823" xr:uid="{00000000-0005-0000-0000-000087970000}"/>
    <cellStyle name="Salida 4 2 4 7 2" xfId="38824" xr:uid="{00000000-0005-0000-0000-000088970000}"/>
    <cellStyle name="Salida 4 2 4 8" xfId="38825" xr:uid="{00000000-0005-0000-0000-000089970000}"/>
    <cellStyle name="Salida 4 2 4 8 2" xfId="38826" xr:uid="{00000000-0005-0000-0000-00008A970000}"/>
    <cellStyle name="Salida 4 2 4 9" xfId="38827" xr:uid="{00000000-0005-0000-0000-00008B970000}"/>
    <cellStyle name="Salida 4 2 4 9 2" xfId="38828" xr:uid="{00000000-0005-0000-0000-00008C970000}"/>
    <cellStyle name="Salida 4 2 5" xfId="38829" xr:uid="{00000000-0005-0000-0000-00008D970000}"/>
    <cellStyle name="Salida 4 2 5 10" xfId="38830" xr:uid="{00000000-0005-0000-0000-00008E970000}"/>
    <cellStyle name="Salida 4 2 5 10 2" xfId="38831" xr:uid="{00000000-0005-0000-0000-00008F970000}"/>
    <cellStyle name="Salida 4 2 5 11" xfId="38832" xr:uid="{00000000-0005-0000-0000-000090970000}"/>
    <cellStyle name="Salida 4 2 5 2" xfId="38833" xr:uid="{00000000-0005-0000-0000-000091970000}"/>
    <cellStyle name="Salida 4 2 5 2 2" xfId="38834" xr:uid="{00000000-0005-0000-0000-000092970000}"/>
    <cellStyle name="Salida 4 2 5 3" xfId="38835" xr:uid="{00000000-0005-0000-0000-000093970000}"/>
    <cellStyle name="Salida 4 2 5 3 2" xfId="38836" xr:uid="{00000000-0005-0000-0000-000094970000}"/>
    <cellStyle name="Salida 4 2 5 4" xfId="38837" xr:uid="{00000000-0005-0000-0000-000095970000}"/>
    <cellStyle name="Salida 4 2 5 4 2" xfId="38838" xr:uid="{00000000-0005-0000-0000-000096970000}"/>
    <cellStyle name="Salida 4 2 5 5" xfId="38839" xr:uid="{00000000-0005-0000-0000-000097970000}"/>
    <cellStyle name="Salida 4 2 5 5 2" xfId="38840" xr:uid="{00000000-0005-0000-0000-000098970000}"/>
    <cellStyle name="Salida 4 2 5 6" xfId="38841" xr:uid="{00000000-0005-0000-0000-000099970000}"/>
    <cellStyle name="Salida 4 2 5 6 2" xfId="38842" xr:uid="{00000000-0005-0000-0000-00009A970000}"/>
    <cellStyle name="Salida 4 2 5 7" xfId="38843" xr:uid="{00000000-0005-0000-0000-00009B970000}"/>
    <cellStyle name="Salida 4 2 5 7 2" xfId="38844" xr:uid="{00000000-0005-0000-0000-00009C970000}"/>
    <cellStyle name="Salida 4 2 5 8" xfId="38845" xr:uid="{00000000-0005-0000-0000-00009D970000}"/>
    <cellStyle name="Salida 4 2 5 8 2" xfId="38846" xr:uid="{00000000-0005-0000-0000-00009E970000}"/>
    <cellStyle name="Salida 4 2 5 9" xfId="38847" xr:uid="{00000000-0005-0000-0000-00009F970000}"/>
    <cellStyle name="Salida 4 2 5 9 2" xfId="38848" xr:uid="{00000000-0005-0000-0000-0000A0970000}"/>
    <cellStyle name="Salida 4 2 6" xfId="38849" xr:uid="{00000000-0005-0000-0000-0000A1970000}"/>
    <cellStyle name="Salida 4 2 6 2" xfId="38850" xr:uid="{00000000-0005-0000-0000-0000A2970000}"/>
    <cellStyle name="Salida 4 2 7" xfId="38851" xr:uid="{00000000-0005-0000-0000-0000A3970000}"/>
    <cellStyle name="Salida 4 2 7 2" xfId="38852" xr:uid="{00000000-0005-0000-0000-0000A4970000}"/>
    <cellStyle name="Salida 4 2 8" xfId="38853" xr:uid="{00000000-0005-0000-0000-0000A5970000}"/>
    <cellStyle name="Salida 4 2 8 2" xfId="38854" xr:uid="{00000000-0005-0000-0000-0000A6970000}"/>
    <cellStyle name="Salida 4 2 9" xfId="38855" xr:uid="{00000000-0005-0000-0000-0000A7970000}"/>
    <cellStyle name="Salida 4 2 9 2" xfId="38856" xr:uid="{00000000-0005-0000-0000-0000A8970000}"/>
    <cellStyle name="Salida 4 3" xfId="38857" xr:uid="{00000000-0005-0000-0000-0000A9970000}"/>
    <cellStyle name="Salida 4 3 10" xfId="38858" xr:uid="{00000000-0005-0000-0000-0000AA970000}"/>
    <cellStyle name="Salida 4 3 10 2" xfId="38859" xr:uid="{00000000-0005-0000-0000-0000AB970000}"/>
    <cellStyle name="Salida 4 3 11" xfId="38860" xr:uid="{00000000-0005-0000-0000-0000AC970000}"/>
    <cellStyle name="Salida 4 3 11 2" xfId="38861" xr:uid="{00000000-0005-0000-0000-0000AD970000}"/>
    <cellStyle name="Salida 4 3 12" xfId="38862" xr:uid="{00000000-0005-0000-0000-0000AE970000}"/>
    <cellStyle name="Salida 4 3 12 2" xfId="38863" xr:uid="{00000000-0005-0000-0000-0000AF970000}"/>
    <cellStyle name="Salida 4 3 13" xfId="38864" xr:uid="{00000000-0005-0000-0000-0000B0970000}"/>
    <cellStyle name="Salida 4 3 2" xfId="38865" xr:uid="{00000000-0005-0000-0000-0000B1970000}"/>
    <cellStyle name="Salida 4 3 2 10" xfId="38866" xr:uid="{00000000-0005-0000-0000-0000B2970000}"/>
    <cellStyle name="Salida 4 3 2 10 2" xfId="38867" xr:uid="{00000000-0005-0000-0000-0000B3970000}"/>
    <cellStyle name="Salida 4 3 2 11" xfId="38868" xr:uid="{00000000-0005-0000-0000-0000B4970000}"/>
    <cellStyle name="Salida 4 3 2 2" xfId="38869" xr:uid="{00000000-0005-0000-0000-0000B5970000}"/>
    <cellStyle name="Salida 4 3 2 2 2" xfId="38870" xr:uid="{00000000-0005-0000-0000-0000B6970000}"/>
    <cellStyle name="Salida 4 3 2 3" xfId="38871" xr:uid="{00000000-0005-0000-0000-0000B7970000}"/>
    <cellStyle name="Salida 4 3 2 3 2" xfId="38872" xr:uid="{00000000-0005-0000-0000-0000B8970000}"/>
    <cellStyle name="Salida 4 3 2 4" xfId="38873" xr:uid="{00000000-0005-0000-0000-0000B9970000}"/>
    <cellStyle name="Salida 4 3 2 4 2" xfId="38874" xr:uid="{00000000-0005-0000-0000-0000BA970000}"/>
    <cellStyle name="Salida 4 3 2 5" xfId="38875" xr:uid="{00000000-0005-0000-0000-0000BB970000}"/>
    <cellStyle name="Salida 4 3 2 5 2" xfId="38876" xr:uid="{00000000-0005-0000-0000-0000BC970000}"/>
    <cellStyle name="Salida 4 3 2 6" xfId="38877" xr:uid="{00000000-0005-0000-0000-0000BD970000}"/>
    <cellStyle name="Salida 4 3 2 6 2" xfId="38878" xr:uid="{00000000-0005-0000-0000-0000BE970000}"/>
    <cellStyle name="Salida 4 3 2 7" xfId="38879" xr:uid="{00000000-0005-0000-0000-0000BF970000}"/>
    <cellStyle name="Salida 4 3 2 7 2" xfId="38880" xr:uid="{00000000-0005-0000-0000-0000C0970000}"/>
    <cellStyle name="Salida 4 3 2 8" xfId="38881" xr:uid="{00000000-0005-0000-0000-0000C1970000}"/>
    <cellStyle name="Salida 4 3 2 8 2" xfId="38882" xr:uid="{00000000-0005-0000-0000-0000C2970000}"/>
    <cellStyle name="Salida 4 3 2 9" xfId="38883" xr:uid="{00000000-0005-0000-0000-0000C3970000}"/>
    <cellStyle name="Salida 4 3 2 9 2" xfId="38884" xr:uid="{00000000-0005-0000-0000-0000C4970000}"/>
    <cellStyle name="Salida 4 3 3" xfId="38885" xr:uid="{00000000-0005-0000-0000-0000C5970000}"/>
    <cellStyle name="Salida 4 3 3 10" xfId="38886" xr:uid="{00000000-0005-0000-0000-0000C6970000}"/>
    <cellStyle name="Salida 4 3 3 10 2" xfId="38887" xr:uid="{00000000-0005-0000-0000-0000C7970000}"/>
    <cellStyle name="Salida 4 3 3 11" xfId="38888" xr:uid="{00000000-0005-0000-0000-0000C8970000}"/>
    <cellStyle name="Salida 4 3 3 2" xfId="38889" xr:uid="{00000000-0005-0000-0000-0000C9970000}"/>
    <cellStyle name="Salida 4 3 3 2 2" xfId="38890" xr:uid="{00000000-0005-0000-0000-0000CA970000}"/>
    <cellStyle name="Salida 4 3 3 3" xfId="38891" xr:uid="{00000000-0005-0000-0000-0000CB970000}"/>
    <cellStyle name="Salida 4 3 3 3 2" xfId="38892" xr:uid="{00000000-0005-0000-0000-0000CC970000}"/>
    <cellStyle name="Salida 4 3 3 4" xfId="38893" xr:uid="{00000000-0005-0000-0000-0000CD970000}"/>
    <cellStyle name="Salida 4 3 3 4 2" xfId="38894" xr:uid="{00000000-0005-0000-0000-0000CE970000}"/>
    <cellStyle name="Salida 4 3 3 5" xfId="38895" xr:uid="{00000000-0005-0000-0000-0000CF970000}"/>
    <cellStyle name="Salida 4 3 3 5 2" xfId="38896" xr:uid="{00000000-0005-0000-0000-0000D0970000}"/>
    <cellStyle name="Salida 4 3 3 6" xfId="38897" xr:uid="{00000000-0005-0000-0000-0000D1970000}"/>
    <cellStyle name="Salida 4 3 3 6 2" xfId="38898" xr:uid="{00000000-0005-0000-0000-0000D2970000}"/>
    <cellStyle name="Salida 4 3 3 7" xfId="38899" xr:uid="{00000000-0005-0000-0000-0000D3970000}"/>
    <cellStyle name="Salida 4 3 3 7 2" xfId="38900" xr:uid="{00000000-0005-0000-0000-0000D4970000}"/>
    <cellStyle name="Salida 4 3 3 8" xfId="38901" xr:uid="{00000000-0005-0000-0000-0000D5970000}"/>
    <cellStyle name="Salida 4 3 3 8 2" xfId="38902" xr:uid="{00000000-0005-0000-0000-0000D6970000}"/>
    <cellStyle name="Salida 4 3 3 9" xfId="38903" xr:uid="{00000000-0005-0000-0000-0000D7970000}"/>
    <cellStyle name="Salida 4 3 3 9 2" xfId="38904" xr:uid="{00000000-0005-0000-0000-0000D8970000}"/>
    <cellStyle name="Salida 4 3 4" xfId="38905" xr:uid="{00000000-0005-0000-0000-0000D9970000}"/>
    <cellStyle name="Salida 4 3 4 2" xfId="38906" xr:uid="{00000000-0005-0000-0000-0000DA970000}"/>
    <cellStyle name="Salida 4 3 5" xfId="38907" xr:uid="{00000000-0005-0000-0000-0000DB970000}"/>
    <cellStyle name="Salida 4 3 5 2" xfId="38908" xr:uid="{00000000-0005-0000-0000-0000DC970000}"/>
    <cellStyle name="Salida 4 3 6" xfId="38909" xr:uid="{00000000-0005-0000-0000-0000DD970000}"/>
    <cellStyle name="Salida 4 3 6 2" xfId="38910" xr:uid="{00000000-0005-0000-0000-0000DE970000}"/>
    <cellStyle name="Salida 4 3 7" xfId="38911" xr:uid="{00000000-0005-0000-0000-0000DF970000}"/>
    <cellStyle name="Salida 4 3 7 2" xfId="38912" xr:uid="{00000000-0005-0000-0000-0000E0970000}"/>
    <cellStyle name="Salida 4 3 8" xfId="38913" xr:uid="{00000000-0005-0000-0000-0000E1970000}"/>
    <cellStyle name="Salida 4 3 8 2" xfId="38914" xr:uid="{00000000-0005-0000-0000-0000E2970000}"/>
    <cellStyle name="Salida 4 3 9" xfId="38915" xr:uid="{00000000-0005-0000-0000-0000E3970000}"/>
    <cellStyle name="Salida 4 3 9 2" xfId="38916" xr:uid="{00000000-0005-0000-0000-0000E4970000}"/>
    <cellStyle name="Salida 4 4" xfId="38917" xr:uid="{00000000-0005-0000-0000-0000E5970000}"/>
    <cellStyle name="Salida 4 4 10" xfId="38918" xr:uid="{00000000-0005-0000-0000-0000E6970000}"/>
    <cellStyle name="Salida 4 4 10 2" xfId="38919" xr:uid="{00000000-0005-0000-0000-0000E7970000}"/>
    <cellStyle name="Salida 4 4 11" xfId="38920" xr:uid="{00000000-0005-0000-0000-0000E8970000}"/>
    <cellStyle name="Salida 4 4 11 2" xfId="38921" xr:uid="{00000000-0005-0000-0000-0000E9970000}"/>
    <cellStyle name="Salida 4 4 12" xfId="38922" xr:uid="{00000000-0005-0000-0000-0000EA970000}"/>
    <cellStyle name="Salida 4 4 12 2" xfId="38923" xr:uid="{00000000-0005-0000-0000-0000EB970000}"/>
    <cellStyle name="Salida 4 4 13" xfId="38924" xr:uid="{00000000-0005-0000-0000-0000EC970000}"/>
    <cellStyle name="Salida 4 4 2" xfId="38925" xr:uid="{00000000-0005-0000-0000-0000ED970000}"/>
    <cellStyle name="Salida 4 4 2 10" xfId="38926" xr:uid="{00000000-0005-0000-0000-0000EE970000}"/>
    <cellStyle name="Salida 4 4 2 10 2" xfId="38927" xr:uid="{00000000-0005-0000-0000-0000EF970000}"/>
    <cellStyle name="Salida 4 4 2 11" xfId="38928" xr:uid="{00000000-0005-0000-0000-0000F0970000}"/>
    <cellStyle name="Salida 4 4 2 2" xfId="38929" xr:uid="{00000000-0005-0000-0000-0000F1970000}"/>
    <cellStyle name="Salida 4 4 2 2 2" xfId="38930" xr:uid="{00000000-0005-0000-0000-0000F2970000}"/>
    <cellStyle name="Salida 4 4 2 3" xfId="38931" xr:uid="{00000000-0005-0000-0000-0000F3970000}"/>
    <cellStyle name="Salida 4 4 2 3 2" xfId="38932" xr:uid="{00000000-0005-0000-0000-0000F4970000}"/>
    <cellStyle name="Salida 4 4 2 4" xfId="38933" xr:uid="{00000000-0005-0000-0000-0000F5970000}"/>
    <cellStyle name="Salida 4 4 2 4 2" xfId="38934" xr:uid="{00000000-0005-0000-0000-0000F6970000}"/>
    <cellStyle name="Salida 4 4 2 5" xfId="38935" xr:uid="{00000000-0005-0000-0000-0000F7970000}"/>
    <cellStyle name="Salida 4 4 2 5 2" xfId="38936" xr:uid="{00000000-0005-0000-0000-0000F8970000}"/>
    <cellStyle name="Salida 4 4 2 6" xfId="38937" xr:uid="{00000000-0005-0000-0000-0000F9970000}"/>
    <cellStyle name="Salida 4 4 2 6 2" xfId="38938" xr:uid="{00000000-0005-0000-0000-0000FA970000}"/>
    <cellStyle name="Salida 4 4 2 7" xfId="38939" xr:uid="{00000000-0005-0000-0000-0000FB970000}"/>
    <cellStyle name="Salida 4 4 2 7 2" xfId="38940" xr:uid="{00000000-0005-0000-0000-0000FC970000}"/>
    <cellStyle name="Salida 4 4 2 8" xfId="38941" xr:uid="{00000000-0005-0000-0000-0000FD970000}"/>
    <cellStyle name="Salida 4 4 2 8 2" xfId="38942" xr:uid="{00000000-0005-0000-0000-0000FE970000}"/>
    <cellStyle name="Salida 4 4 2 9" xfId="38943" xr:uid="{00000000-0005-0000-0000-0000FF970000}"/>
    <cellStyle name="Salida 4 4 2 9 2" xfId="38944" xr:uid="{00000000-0005-0000-0000-000000980000}"/>
    <cellStyle name="Salida 4 4 3" xfId="38945" xr:uid="{00000000-0005-0000-0000-000001980000}"/>
    <cellStyle name="Salida 4 4 3 10" xfId="38946" xr:uid="{00000000-0005-0000-0000-000002980000}"/>
    <cellStyle name="Salida 4 4 3 10 2" xfId="38947" xr:uid="{00000000-0005-0000-0000-000003980000}"/>
    <cellStyle name="Salida 4 4 3 11" xfId="38948" xr:uid="{00000000-0005-0000-0000-000004980000}"/>
    <cellStyle name="Salida 4 4 3 2" xfId="38949" xr:uid="{00000000-0005-0000-0000-000005980000}"/>
    <cellStyle name="Salida 4 4 3 2 2" xfId="38950" xr:uid="{00000000-0005-0000-0000-000006980000}"/>
    <cellStyle name="Salida 4 4 3 3" xfId="38951" xr:uid="{00000000-0005-0000-0000-000007980000}"/>
    <cellStyle name="Salida 4 4 3 3 2" xfId="38952" xr:uid="{00000000-0005-0000-0000-000008980000}"/>
    <cellStyle name="Salida 4 4 3 4" xfId="38953" xr:uid="{00000000-0005-0000-0000-000009980000}"/>
    <cellStyle name="Salida 4 4 3 4 2" xfId="38954" xr:uid="{00000000-0005-0000-0000-00000A980000}"/>
    <cellStyle name="Salida 4 4 3 5" xfId="38955" xr:uid="{00000000-0005-0000-0000-00000B980000}"/>
    <cellStyle name="Salida 4 4 3 5 2" xfId="38956" xr:uid="{00000000-0005-0000-0000-00000C980000}"/>
    <cellStyle name="Salida 4 4 3 6" xfId="38957" xr:uid="{00000000-0005-0000-0000-00000D980000}"/>
    <cellStyle name="Salida 4 4 3 6 2" xfId="38958" xr:uid="{00000000-0005-0000-0000-00000E980000}"/>
    <cellStyle name="Salida 4 4 3 7" xfId="38959" xr:uid="{00000000-0005-0000-0000-00000F980000}"/>
    <cellStyle name="Salida 4 4 3 7 2" xfId="38960" xr:uid="{00000000-0005-0000-0000-000010980000}"/>
    <cellStyle name="Salida 4 4 3 8" xfId="38961" xr:uid="{00000000-0005-0000-0000-000011980000}"/>
    <cellStyle name="Salida 4 4 3 8 2" xfId="38962" xr:uid="{00000000-0005-0000-0000-000012980000}"/>
    <cellStyle name="Salida 4 4 3 9" xfId="38963" xr:uid="{00000000-0005-0000-0000-000013980000}"/>
    <cellStyle name="Salida 4 4 3 9 2" xfId="38964" xr:uid="{00000000-0005-0000-0000-000014980000}"/>
    <cellStyle name="Salida 4 4 4" xfId="38965" xr:uid="{00000000-0005-0000-0000-000015980000}"/>
    <cellStyle name="Salida 4 4 4 2" xfId="38966" xr:uid="{00000000-0005-0000-0000-000016980000}"/>
    <cellStyle name="Salida 4 4 5" xfId="38967" xr:uid="{00000000-0005-0000-0000-000017980000}"/>
    <cellStyle name="Salida 4 4 5 2" xfId="38968" xr:uid="{00000000-0005-0000-0000-000018980000}"/>
    <cellStyle name="Salida 4 4 6" xfId="38969" xr:uid="{00000000-0005-0000-0000-000019980000}"/>
    <cellStyle name="Salida 4 4 6 2" xfId="38970" xr:uid="{00000000-0005-0000-0000-00001A980000}"/>
    <cellStyle name="Salida 4 4 7" xfId="38971" xr:uid="{00000000-0005-0000-0000-00001B980000}"/>
    <cellStyle name="Salida 4 4 7 2" xfId="38972" xr:uid="{00000000-0005-0000-0000-00001C980000}"/>
    <cellStyle name="Salida 4 4 8" xfId="38973" xr:uid="{00000000-0005-0000-0000-00001D980000}"/>
    <cellStyle name="Salida 4 4 8 2" xfId="38974" xr:uid="{00000000-0005-0000-0000-00001E980000}"/>
    <cellStyle name="Salida 4 4 9" xfId="38975" xr:uid="{00000000-0005-0000-0000-00001F980000}"/>
    <cellStyle name="Salida 4 4 9 2" xfId="38976" xr:uid="{00000000-0005-0000-0000-000020980000}"/>
    <cellStyle name="Salida 4 5" xfId="38977" xr:uid="{00000000-0005-0000-0000-000021980000}"/>
    <cellStyle name="Salida 4 5 10" xfId="38978" xr:uid="{00000000-0005-0000-0000-000022980000}"/>
    <cellStyle name="Salida 4 5 10 2" xfId="38979" xr:uid="{00000000-0005-0000-0000-000023980000}"/>
    <cellStyle name="Salida 4 5 11" xfId="38980" xr:uid="{00000000-0005-0000-0000-000024980000}"/>
    <cellStyle name="Salida 4 5 2" xfId="38981" xr:uid="{00000000-0005-0000-0000-000025980000}"/>
    <cellStyle name="Salida 4 5 2 2" xfId="38982" xr:uid="{00000000-0005-0000-0000-000026980000}"/>
    <cellStyle name="Salida 4 5 3" xfId="38983" xr:uid="{00000000-0005-0000-0000-000027980000}"/>
    <cellStyle name="Salida 4 5 3 2" xfId="38984" xr:uid="{00000000-0005-0000-0000-000028980000}"/>
    <cellStyle name="Salida 4 5 4" xfId="38985" xr:uid="{00000000-0005-0000-0000-000029980000}"/>
    <cellStyle name="Salida 4 5 4 2" xfId="38986" xr:uid="{00000000-0005-0000-0000-00002A980000}"/>
    <cellStyle name="Salida 4 5 5" xfId="38987" xr:uid="{00000000-0005-0000-0000-00002B980000}"/>
    <cellStyle name="Salida 4 5 5 2" xfId="38988" xr:uid="{00000000-0005-0000-0000-00002C980000}"/>
    <cellStyle name="Salida 4 5 6" xfId="38989" xr:uid="{00000000-0005-0000-0000-00002D980000}"/>
    <cellStyle name="Salida 4 5 6 2" xfId="38990" xr:uid="{00000000-0005-0000-0000-00002E980000}"/>
    <cellStyle name="Salida 4 5 7" xfId="38991" xr:uid="{00000000-0005-0000-0000-00002F980000}"/>
    <cellStyle name="Salida 4 5 7 2" xfId="38992" xr:uid="{00000000-0005-0000-0000-000030980000}"/>
    <cellStyle name="Salida 4 5 8" xfId="38993" xr:uid="{00000000-0005-0000-0000-000031980000}"/>
    <cellStyle name="Salida 4 5 8 2" xfId="38994" xr:uid="{00000000-0005-0000-0000-000032980000}"/>
    <cellStyle name="Salida 4 5 9" xfId="38995" xr:uid="{00000000-0005-0000-0000-000033980000}"/>
    <cellStyle name="Salida 4 5 9 2" xfId="38996" xr:uid="{00000000-0005-0000-0000-000034980000}"/>
    <cellStyle name="Salida 4 6" xfId="38997" xr:uid="{00000000-0005-0000-0000-000035980000}"/>
    <cellStyle name="Salida 4 6 10" xfId="38998" xr:uid="{00000000-0005-0000-0000-000036980000}"/>
    <cellStyle name="Salida 4 6 10 2" xfId="38999" xr:uid="{00000000-0005-0000-0000-000037980000}"/>
    <cellStyle name="Salida 4 6 11" xfId="39000" xr:uid="{00000000-0005-0000-0000-000038980000}"/>
    <cellStyle name="Salida 4 6 2" xfId="39001" xr:uid="{00000000-0005-0000-0000-000039980000}"/>
    <cellStyle name="Salida 4 6 2 2" xfId="39002" xr:uid="{00000000-0005-0000-0000-00003A980000}"/>
    <cellStyle name="Salida 4 6 3" xfId="39003" xr:uid="{00000000-0005-0000-0000-00003B980000}"/>
    <cellStyle name="Salida 4 6 3 2" xfId="39004" xr:uid="{00000000-0005-0000-0000-00003C980000}"/>
    <cellStyle name="Salida 4 6 4" xfId="39005" xr:uid="{00000000-0005-0000-0000-00003D980000}"/>
    <cellStyle name="Salida 4 6 4 2" xfId="39006" xr:uid="{00000000-0005-0000-0000-00003E980000}"/>
    <cellStyle name="Salida 4 6 5" xfId="39007" xr:uid="{00000000-0005-0000-0000-00003F980000}"/>
    <cellStyle name="Salida 4 6 5 2" xfId="39008" xr:uid="{00000000-0005-0000-0000-000040980000}"/>
    <cellStyle name="Salida 4 6 6" xfId="39009" xr:uid="{00000000-0005-0000-0000-000041980000}"/>
    <cellStyle name="Salida 4 6 6 2" xfId="39010" xr:uid="{00000000-0005-0000-0000-000042980000}"/>
    <cellStyle name="Salida 4 6 7" xfId="39011" xr:uid="{00000000-0005-0000-0000-000043980000}"/>
    <cellStyle name="Salida 4 6 7 2" xfId="39012" xr:uid="{00000000-0005-0000-0000-000044980000}"/>
    <cellStyle name="Salida 4 6 8" xfId="39013" xr:uid="{00000000-0005-0000-0000-000045980000}"/>
    <cellStyle name="Salida 4 6 8 2" xfId="39014" xr:uid="{00000000-0005-0000-0000-000046980000}"/>
    <cellStyle name="Salida 4 6 9" xfId="39015" xr:uid="{00000000-0005-0000-0000-000047980000}"/>
    <cellStyle name="Salida 4 6 9 2" xfId="39016" xr:uid="{00000000-0005-0000-0000-000048980000}"/>
    <cellStyle name="Salida 4 7" xfId="39017" xr:uid="{00000000-0005-0000-0000-000049980000}"/>
    <cellStyle name="Salida 4 7 2" xfId="39018" xr:uid="{00000000-0005-0000-0000-00004A980000}"/>
    <cellStyle name="Salida 4 8" xfId="39019" xr:uid="{00000000-0005-0000-0000-00004B980000}"/>
    <cellStyle name="Salida 4 8 2" xfId="39020" xr:uid="{00000000-0005-0000-0000-00004C980000}"/>
    <cellStyle name="Salida 4 9" xfId="39021" xr:uid="{00000000-0005-0000-0000-00004D980000}"/>
    <cellStyle name="Salida 4 9 2" xfId="39022" xr:uid="{00000000-0005-0000-0000-00004E980000}"/>
    <cellStyle name="Salida 5" xfId="39023" xr:uid="{00000000-0005-0000-0000-00004F980000}"/>
    <cellStyle name="Salida 5 10" xfId="39024" xr:uid="{00000000-0005-0000-0000-000050980000}"/>
    <cellStyle name="Salida 5 10 2" xfId="39025" xr:uid="{00000000-0005-0000-0000-000051980000}"/>
    <cellStyle name="Salida 5 11" xfId="39026" xr:uid="{00000000-0005-0000-0000-000052980000}"/>
    <cellStyle name="Salida 5 11 2" xfId="39027" xr:uid="{00000000-0005-0000-0000-000053980000}"/>
    <cellStyle name="Salida 5 12" xfId="39028" xr:uid="{00000000-0005-0000-0000-000054980000}"/>
    <cellStyle name="Salida 5 12 2" xfId="39029" xr:uid="{00000000-0005-0000-0000-000055980000}"/>
    <cellStyle name="Salida 5 13" xfId="39030" xr:uid="{00000000-0005-0000-0000-000056980000}"/>
    <cellStyle name="Salida 5 2" xfId="39031" xr:uid="{00000000-0005-0000-0000-000057980000}"/>
    <cellStyle name="Salida 5 2 10" xfId="39032" xr:uid="{00000000-0005-0000-0000-000058980000}"/>
    <cellStyle name="Salida 5 2 10 2" xfId="39033" xr:uid="{00000000-0005-0000-0000-000059980000}"/>
    <cellStyle name="Salida 5 2 11" xfId="39034" xr:uid="{00000000-0005-0000-0000-00005A980000}"/>
    <cellStyle name="Salida 5 2 2" xfId="39035" xr:uid="{00000000-0005-0000-0000-00005B980000}"/>
    <cellStyle name="Salida 5 2 2 2" xfId="39036" xr:uid="{00000000-0005-0000-0000-00005C980000}"/>
    <cellStyle name="Salida 5 2 3" xfId="39037" xr:uid="{00000000-0005-0000-0000-00005D980000}"/>
    <cellStyle name="Salida 5 2 3 2" xfId="39038" xr:uid="{00000000-0005-0000-0000-00005E980000}"/>
    <cellStyle name="Salida 5 2 4" xfId="39039" xr:uid="{00000000-0005-0000-0000-00005F980000}"/>
    <cellStyle name="Salida 5 2 4 2" xfId="39040" xr:uid="{00000000-0005-0000-0000-000060980000}"/>
    <cellStyle name="Salida 5 2 5" xfId="39041" xr:uid="{00000000-0005-0000-0000-000061980000}"/>
    <cellStyle name="Salida 5 2 5 2" xfId="39042" xr:uid="{00000000-0005-0000-0000-000062980000}"/>
    <cellStyle name="Salida 5 2 6" xfId="39043" xr:uid="{00000000-0005-0000-0000-000063980000}"/>
    <cellStyle name="Salida 5 2 6 2" xfId="39044" xr:uid="{00000000-0005-0000-0000-000064980000}"/>
    <cellStyle name="Salida 5 2 7" xfId="39045" xr:uid="{00000000-0005-0000-0000-000065980000}"/>
    <cellStyle name="Salida 5 2 7 2" xfId="39046" xr:uid="{00000000-0005-0000-0000-000066980000}"/>
    <cellStyle name="Salida 5 2 8" xfId="39047" xr:uid="{00000000-0005-0000-0000-000067980000}"/>
    <cellStyle name="Salida 5 2 8 2" xfId="39048" xr:uid="{00000000-0005-0000-0000-000068980000}"/>
    <cellStyle name="Salida 5 2 9" xfId="39049" xr:uid="{00000000-0005-0000-0000-000069980000}"/>
    <cellStyle name="Salida 5 2 9 2" xfId="39050" xr:uid="{00000000-0005-0000-0000-00006A980000}"/>
    <cellStyle name="Salida 5 3" xfId="39051" xr:uid="{00000000-0005-0000-0000-00006B980000}"/>
    <cellStyle name="Salida 5 3 10" xfId="39052" xr:uid="{00000000-0005-0000-0000-00006C980000}"/>
    <cellStyle name="Salida 5 3 10 2" xfId="39053" xr:uid="{00000000-0005-0000-0000-00006D980000}"/>
    <cellStyle name="Salida 5 3 11" xfId="39054" xr:uid="{00000000-0005-0000-0000-00006E980000}"/>
    <cellStyle name="Salida 5 3 2" xfId="39055" xr:uid="{00000000-0005-0000-0000-00006F980000}"/>
    <cellStyle name="Salida 5 3 2 2" xfId="39056" xr:uid="{00000000-0005-0000-0000-000070980000}"/>
    <cellStyle name="Salida 5 3 3" xfId="39057" xr:uid="{00000000-0005-0000-0000-000071980000}"/>
    <cellStyle name="Salida 5 3 3 2" xfId="39058" xr:uid="{00000000-0005-0000-0000-000072980000}"/>
    <cellStyle name="Salida 5 3 4" xfId="39059" xr:uid="{00000000-0005-0000-0000-000073980000}"/>
    <cellStyle name="Salida 5 3 4 2" xfId="39060" xr:uid="{00000000-0005-0000-0000-000074980000}"/>
    <cellStyle name="Salida 5 3 5" xfId="39061" xr:uid="{00000000-0005-0000-0000-000075980000}"/>
    <cellStyle name="Salida 5 3 5 2" xfId="39062" xr:uid="{00000000-0005-0000-0000-000076980000}"/>
    <cellStyle name="Salida 5 3 6" xfId="39063" xr:uid="{00000000-0005-0000-0000-000077980000}"/>
    <cellStyle name="Salida 5 3 6 2" xfId="39064" xr:uid="{00000000-0005-0000-0000-000078980000}"/>
    <cellStyle name="Salida 5 3 7" xfId="39065" xr:uid="{00000000-0005-0000-0000-000079980000}"/>
    <cellStyle name="Salida 5 3 7 2" xfId="39066" xr:uid="{00000000-0005-0000-0000-00007A980000}"/>
    <cellStyle name="Salida 5 3 8" xfId="39067" xr:uid="{00000000-0005-0000-0000-00007B980000}"/>
    <cellStyle name="Salida 5 3 8 2" xfId="39068" xr:uid="{00000000-0005-0000-0000-00007C980000}"/>
    <cellStyle name="Salida 5 3 9" xfId="39069" xr:uid="{00000000-0005-0000-0000-00007D980000}"/>
    <cellStyle name="Salida 5 3 9 2" xfId="39070" xr:uid="{00000000-0005-0000-0000-00007E980000}"/>
    <cellStyle name="Salida 5 4" xfId="39071" xr:uid="{00000000-0005-0000-0000-00007F980000}"/>
    <cellStyle name="Salida 5 4 2" xfId="39072" xr:uid="{00000000-0005-0000-0000-000080980000}"/>
    <cellStyle name="Salida 5 5" xfId="39073" xr:uid="{00000000-0005-0000-0000-000081980000}"/>
    <cellStyle name="Salida 5 5 2" xfId="39074" xr:uid="{00000000-0005-0000-0000-000082980000}"/>
    <cellStyle name="Salida 5 6" xfId="39075" xr:uid="{00000000-0005-0000-0000-000083980000}"/>
    <cellStyle name="Salida 5 6 2" xfId="39076" xr:uid="{00000000-0005-0000-0000-000084980000}"/>
    <cellStyle name="Salida 5 7" xfId="39077" xr:uid="{00000000-0005-0000-0000-000085980000}"/>
    <cellStyle name="Salida 5 7 2" xfId="39078" xr:uid="{00000000-0005-0000-0000-000086980000}"/>
    <cellStyle name="Salida 5 8" xfId="39079" xr:uid="{00000000-0005-0000-0000-000087980000}"/>
    <cellStyle name="Salida 5 8 2" xfId="39080" xr:uid="{00000000-0005-0000-0000-000088980000}"/>
    <cellStyle name="Salida 5 9" xfId="39081" xr:uid="{00000000-0005-0000-0000-000089980000}"/>
    <cellStyle name="Salida 5 9 2" xfId="39082" xr:uid="{00000000-0005-0000-0000-00008A980000}"/>
    <cellStyle name="Salida 6" xfId="39083" xr:uid="{00000000-0005-0000-0000-00008B980000}"/>
    <cellStyle name="Salida 6 10" xfId="39084" xr:uid="{00000000-0005-0000-0000-00008C980000}"/>
    <cellStyle name="Salida 6 10 2" xfId="39085" xr:uid="{00000000-0005-0000-0000-00008D980000}"/>
    <cellStyle name="Salida 6 11" xfId="39086" xr:uid="{00000000-0005-0000-0000-00008E980000}"/>
    <cellStyle name="Salida 6 11 2" xfId="39087" xr:uid="{00000000-0005-0000-0000-00008F980000}"/>
    <cellStyle name="Salida 6 12" xfId="39088" xr:uid="{00000000-0005-0000-0000-000090980000}"/>
    <cellStyle name="Salida 6 12 2" xfId="39089" xr:uid="{00000000-0005-0000-0000-000091980000}"/>
    <cellStyle name="Salida 6 13" xfId="39090" xr:uid="{00000000-0005-0000-0000-000092980000}"/>
    <cellStyle name="Salida 6 2" xfId="39091" xr:uid="{00000000-0005-0000-0000-000093980000}"/>
    <cellStyle name="Salida 6 2 10" xfId="39092" xr:uid="{00000000-0005-0000-0000-000094980000}"/>
    <cellStyle name="Salida 6 2 10 2" xfId="39093" xr:uid="{00000000-0005-0000-0000-000095980000}"/>
    <cellStyle name="Salida 6 2 11" xfId="39094" xr:uid="{00000000-0005-0000-0000-000096980000}"/>
    <cellStyle name="Salida 6 2 2" xfId="39095" xr:uid="{00000000-0005-0000-0000-000097980000}"/>
    <cellStyle name="Salida 6 2 2 2" xfId="39096" xr:uid="{00000000-0005-0000-0000-000098980000}"/>
    <cellStyle name="Salida 6 2 3" xfId="39097" xr:uid="{00000000-0005-0000-0000-000099980000}"/>
    <cellStyle name="Salida 6 2 3 2" xfId="39098" xr:uid="{00000000-0005-0000-0000-00009A980000}"/>
    <cellStyle name="Salida 6 2 4" xfId="39099" xr:uid="{00000000-0005-0000-0000-00009B980000}"/>
    <cellStyle name="Salida 6 2 4 2" xfId="39100" xr:uid="{00000000-0005-0000-0000-00009C980000}"/>
    <cellStyle name="Salida 6 2 5" xfId="39101" xr:uid="{00000000-0005-0000-0000-00009D980000}"/>
    <cellStyle name="Salida 6 2 5 2" xfId="39102" xr:uid="{00000000-0005-0000-0000-00009E980000}"/>
    <cellStyle name="Salida 6 2 6" xfId="39103" xr:uid="{00000000-0005-0000-0000-00009F980000}"/>
    <cellStyle name="Salida 6 2 6 2" xfId="39104" xr:uid="{00000000-0005-0000-0000-0000A0980000}"/>
    <cellStyle name="Salida 6 2 7" xfId="39105" xr:uid="{00000000-0005-0000-0000-0000A1980000}"/>
    <cellStyle name="Salida 6 2 7 2" xfId="39106" xr:uid="{00000000-0005-0000-0000-0000A2980000}"/>
    <cellStyle name="Salida 6 2 8" xfId="39107" xr:uid="{00000000-0005-0000-0000-0000A3980000}"/>
    <cellStyle name="Salida 6 2 8 2" xfId="39108" xr:uid="{00000000-0005-0000-0000-0000A4980000}"/>
    <cellStyle name="Salida 6 2 9" xfId="39109" xr:uid="{00000000-0005-0000-0000-0000A5980000}"/>
    <cellStyle name="Salida 6 2 9 2" xfId="39110" xr:uid="{00000000-0005-0000-0000-0000A6980000}"/>
    <cellStyle name="Salida 6 3" xfId="39111" xr:uid="{00000000-0005-0000-0000-0000A7980000}"/>
    <cellStyle name="Salida 6 3 10" xfId="39112" xr:uid="{00000000-0005-0000-0000-0000A8980000}"/>
    <cellStyle name="Salida 6 3 10 2" xfId="39113" xr:uid="{00000000-0005-0000-0000-0000A9980000}"/>
    <cellStyle name="Salida 6 3 11" xfId="39114" xr:uid="{00000000-0005-0000-0000-0000AA980000}"/>
    <cellStyle name="Salida 6 3 2" xfId="39115" xr:uid="{00000000-0005-0000-0000-0000AB980000}"/>
    <cellStyle name="Salida 6 3 2 2" xfId="39116" xr:uid="{00000000-0005-0000-0000-0000AC980000}"/>
    <cellStyle name="Salida 6 3 3" xfId="39117" xr:uid="{00000000-0005-0000-0000-0000AD980000}"/>
    <cellStyle name="Salida 6 3 3 2" xfId="39118" xr:uid="{00000000-0005-0000-0000-0000AE980000}"/>
    <cellStyle name="Salida 6 3 4" xfId="39119" xr:uid="{00000000-0005-0000-0000-0000AF980000}"/>
    <cellStyle name="Salida 6 3 4 2" xfId="39120" xr:uid="{00000000-0005-0000-0000-0000B0980000}"/>
    <cellStyle name="Salida 6 3 5" xfId="39121" xr:uid="{00000000-0005-0000-0000-0000B1980000}"/>
    <cellStyle name="Salida 6 3 5 2" xfId="39122" xr:uid="{00000000-0005-0000-0000-0000B2980000}"/>
    <cellStyle name="Salida 6 3 6" xfId="39123" xr:uid="{00000000-0005-0000-0000-0000B3980000}"/>
    <cellStyle name="Salida 6 3 6 2" xfId="39124" xr:uid="{00000000-0005-0000-0000-0000B4980000}"/>
    <cellStyle name="Salida 6 3 7" xfId="39125" xr:uid="{00000000-0005-0000-0000-0000B5980000}"/>
    <cellStyle name="Salida 6 3 7 2" xfId="39126" xr:uid="{00000000-0005-0000-0000-0000B6980000}"/>
    <cellStyle name="Salida 6 3 8" xfId="39127" xr:uid="{00000000-0005-0000-0000-0000B7980000}"/>
    <cellStyle name="Salida 6 3 8 2" xfId="39128" xr:uid="{00000000-0005-0000-0000-0000B8980000}"/>
    <cellStyle name="Salida 6 3 9" xfId="39129" xr:uid="{00000000-0005-0000-0000-0000B9980000}"/>
    <cellStyle name="Salida 6 3 9 2" xfId="39130" xr:uid="{00000000-0005-0000-0000-0000BA980000}"/>
    <cellStyle name="Salida 6 4" xfId="39131" xr:uid="{00000000-0005-0000-0000-0000BB980000}"/>
    <cellStyle name="Salida 6 4 2" xfId="39132" xr:uid="{00000000-0005-0000-0000-0000BC980000}"/>
    <cellStyle name="Salida 6 5" xfId="39133" xr:uid="{00000000-0005-0000-0000-0000BD980000}"/>
    <cellStyle name="Salida 6 5 2" xfId="39134" xr:uid="{00000000-0005-0000-0000-0000BE980000}"/>
    <cellStyle name="Salida 6 6" xfId="39135" xr:uid="{00000000-0005-0000-0000-0000BF980000}"/>
    <cellStyle name="Salida 6 6 2" xfId="39136" xr:uid="{00000000-0005-0000-0000-0000C0980000}"/>
    <cellStyle name="Salida 6 7" xfId="39137" xr:uid="{00000000-0005-0000-0000-0000C1980000}"/>
    <cellStyle name="Salida 6 7 2" xfId="39138" xr:uid="{00000000-0005-0000-0000-0000C2980000}"/>
    <cellStyle name="Salida 6 8" xfId="39139" xr:uid="{00000000-0005-0000-0000-0000C3980000}"/>
    <cellStyle name="Salida 6 8 2" xfId="39140" xr:uid="{00000000-0005-0000-0000-0000C4980000}"/>
    <cellStyle name="Salida 6 9" xfId="39141" xr:uid="{00000000-0005-0000-0000-0000C5980000}"/>
    <cellStyle name="Salida 6 9 2" xfId="39142" xr:uid="{00000000-0005-0000-0000-0000C6980000}"/>
    <cellStyle name="Salida 7" xfId="39143" xr:uid="{00000000-0005-0000-0000-0000C7980000}"/>
    <cellStyle name="Salida 7 10" xfId="39144" xr:uid="{00000000-0005-0000-0000-0000C8980000}"/>
    <cellStyle name="Salida 7 10 2" xfId="39145" xr:uid="{00000000-0005-0000-0000-0000C9980000}"/>
    <cellStyle name="Salida 7 11" xfId="39146" xr:uid="{00000000-0005-0000-0000-0000CA980000}"/>
    <cellStyle name="Salida 7 11 2" xfId="39147" xr:uid="{00000000-0005-0000-0000-0000CB980000}"/>
    <cellStyle name="Salida 7 12" xfId="39148" xr:uid="{00000000-0005-0000-0000-0000CC980000}"/>
    <cellStyle name="Salida 7 12 2" xfId="39149" xr:uid="{00000000-0005-0000-0000-0000CD980000}"/>
    <cellStyle name="Salida 7 13" xfId="39150" xr:uid="{00000000-0005-0000-0000-0000CE980000}"/>
    <cellStyle name="Salida 7 2" xfId="39151" xr:uid="{00000000-0005-0000-0000-0000CF980000}"/>
    <cellStyle name="Salida 7 2 10" xfId="39152" xr:uid="{00000000-0005-0000-0000-0000D0980000}"/>
    <cellStyle name="Salida 7 2 10 2" xfId="39153" xr:uid="{00000000-0005-0000-0000-0000D1980000}"/>
    <cellStyle name="Salida 7 2 11" xfId="39154" xr:uid="{00000000-0005-0000-0000-0000D2980000}"/>
    <cellStyle name="Salida 7 2 2" xfId="39155" xr:uid="{00000000-0005-0000-0000-0000D3980000}"/>
    <cellStyle name="Salida 7 2 2 2" xfId="39156" xr:uid="{00000000-0005-0000-0000-0000D4980000}"/>
    <cellStyle name="Salida 7 2 3" xfId="39157" xr:uid="{00000000-0005-0000-0000-0000D5980000}"/>
    <cellStyle name="Salida 7 2 3 2" xfId="39158" xr:uid="{00000000-0005-0000-0000-0000D6980000}"/>
    <cellStyle name="Salida 7 2 4" xfId="39159" xr:uid="{00000000-0005-0000-0000-0000D7980000}"/>
    <cellStyle name="Salida 7 2 4 2" xfId="39160" xr:uid="{00000000-0005-0000-0000-0000D8980000}"/>
    <cellStyle name="Salida 7 2 5" xfId="39161" xr:uid="{00000000-0005-0000-0000-0000D9980000}"/>
    <cellStyle name="Salida 7 2 5 2" xfId="39162" xr:uid="{00000000-0005-0000-0000-0000DA980000}"/>
    <cellStyle name="Salida 7 2 6" xfId="39163" xr:uid="{00000000-0005-0000-0000-0000DB980000}"/>
    <cellStyle name="Salida 7 2 6 2" xfId="39164" xr:uid="{00000000-0005-0000-0000-0000DC980000}"/>
    <cellStyle name="Salida 7 2 7" xfId="39165" xr:uid="{00000000-0005-0000-0000-0000DD980000}"/>
    <cellStyle name="Salida 7 2 7 2" xfId="39166" xr:uid="{00000000-0005-0000-0000-0000DE980000}"/>
    <cellStyle name="Salida 7 2 8" xfId="39167" xr:uid="{00000000-0005-0000-0000-0000DF980000}"/>
    <cellStyle name="Salida 7 2 8 2" xfId="39168" xr:uid="{00000000-0005-0000-0000-0000E0980000}"/>
    <cellStyle name="Salida 7 2 9" xfId="39169" xr:uid="{00000000-0005-0000-0000-0000E1980000}"/>
    <cellStyle name="Salida 7 2 9 2" xfId="39170" xr:uid="{00000000-0005-0000-0000-0000E2980000}"/>
    <cellStyle name="Salida 7 3" xfId="39171" xr:uid="{00000000-0005-0000-0000-0000E3980000}"/>
    <cellStyle name="Salida 7 3 10" xfId="39172" xr:uid="{00000000-0005-0000-0000-0000E4980000}"/>
    <cellStyle name="Salida 7 3 10 2" xfId="39173" xr:uid="{00000000-0005-0000-0000-0000E5980000}"/>
    <cellStyle name="Salida 7 3 11" xfId="39174" xr:uid="{00000000-0005-0000-0000-0000E6980000}"/>
    <cellStyle name="Salida 7 3 2" xfId="39175" xr:uid="{00000000-0005-0000-0000-0000E7980000}"/>
    <cellStyle name="Salida 7 3 2 2" xfId="39176" xr:uid="{00000000-0005-0000-0000-0000E8980000}"/>
    <cellStyle name="Salida 7 3 3" xfId="39177" xr:uid="{00000000-0005-0000-0000-0000E9980000}"/>
    <cellStyle name="Salida 7 3 3 2" xfId="39178" xr:uid="{00000000-0005-0000-0000-0000EA980000}"/>
    <cellStyle name="Salida 7 3 4" xfId="39179" xr:uid="{00000000-0005-0000-0000-0000EB980000}"/>
    <cellStyle name="Salida 7 3 4 2" xfId="39180" xr:uid="{00000000-0005-0000-0000-0000EC980000}"/>
    <cellStyle name="Salida 7 3 5" xfId="39181" xr:uid="{00000000-0005-0000-0000-0000ED980000}"/>
    <cellStyle name="Salida 7 3 5 2" xfId="39182" xr:uid="{00000000-0005-0000-0000-0000EE980000}"/>
    <cellStyle name="Salida 7 3 6" xfId="39183" xr:uid="{00000000-0005-0000-0000-0000EF980000}"/>
    <cellStyle name="Salida 7 3 6 2" xfId="39184" xr:uid="{00000000-0005-0000-0000-0000F0980000}"/>
    <cellStyle name="Salida 7 3 7" xfId="39185" xr:uid="{00000000-0005-0000-0000-0000F1980000}"/>
    <cellStyle name="Salida 7 3 7 2" xfId="39186" xr:uid="{00000000-0005-0000-0000-0000F2980000}"/>
    <cellStyle name="Salida 7 3 8" xfId="39187" xr:uid="{00000000-0005-0000-0000-0000F3980000}"/>
    <cellStyle name="Salida 7 3 8 2" xfId="39188" xr:uid="{00000000-0005-0000-0000-0000F4980000}"/>
    <cellStyle name="Salida 7 3 9" xfId="39189" xr:uid="{00000000-0005-0000-0000-0000F5980000}"/>
    <cellStyle name="Salida 7 3 9 2" xfId="39190" xr:uid="{00000000-0005-0000-0000-0000F6980000}"/>
    <cellStyle name="Salida 7 4" xfId="39191" xr:uid="{00000000-0005-0000-0000-0000F7980000}"/>
    <cellStyle name="Salida 7 4 2" xfId="39192" xr:uid="{00000000-0005-0000-0000-0000F8980000}"/>
    <cellStyle name="Salida 7 5" xfId="39193" xr:uid="{00000000-0005-0000-0000-0000F9980000}"/>
    <cellStyle name="Salida 7 5 2" xfId="39194" xr:uid="{00000000-0005-0000-0000-0000FA980000}"/>
    <cellStyle name="Salida 7 6" xfId="39195" xr:uid="{00000000-0005-0000-0000-0000FB980000}"/>
    <cellStyle name="Salida 7 6 2" xfId="39196" xr:uid="{00000000-0005-0000-0000-0000FC980000}"/>
    <cellStyle name="Salida 7 7" xfId="39197" xr:uid="{00000000-0005-0000-0000-0000FD980000}"/>
    <cellStyle name="Salida 7 7 2" xfId="39198" xr:uid="{00000000-0005-0000-0000-0000FE980000}"/>
    <cellStyle name="Salida 7 8" xfId="39199" xr:uid="{00000000-0005-0000-0000-0000FF980000}"/>
    <cellStyle name="Salida 7 8 2" xfId="39200" xr:uid="{00000000-0005-0000-0000-000000990000}"/>
    <cellStyle name="Salida 7 9" xfId="39201" xr:uid="{00000000-0005-0000-0000-000001990000}"/>
    <cellStyle name="Salida 7 9 2" xfId="39202" xr:uid="{00000000-0005-0000-0000-000002990000}"/>
    <cellStyle name="Salida 8" xfId="39203" xr:uid="{00000000-0005-0000-0000-000003990000}"/>
    <cellStyle name="Salida 9" xfId="1133" xr:uid="{00000000-0005-0000-0000-000004990000}"/>
    <cellStyle name="Texto de advertencia" xfId="15" builtinId="11" customBuiltin="1"/>
    <cellStyle name="Texto de advertencia 2" xfId="1139" xr:uid="{00000000-0005-0000-0000-000006990000}"/>
    <cellStyle name="Texto de advertencia 2 2" xfId="1140" xr:uid="{00000000-0005-0000-0000-000007990000}"/>
    <cellStyle name="Texto de advertencia 2 3" xfId="1141" xr:uid="{00000000-0005-0000-0000-000008990000}"/>
    <cellStyle name="Texto de advertencia 2 4" xfId="39204" xr:uid="{00000000-0005-0000-0000-000009990000}"/>
    <cellStyle name="Texto de advertencia 3" xfId="1142" xr:uid="{00000000-0005-0000-0000-00000A990000}"/>
    <cellStyle name="Texto de advertencia 4" xfId="39205" xr:uid="{00000000-0005-0000-0000-00000B990000}"/>
    <cellStyle name="Texto de advertencia 5" xfId="39206" xr:uid="{00000000-0005-0000-0000-00000C990000}"/>
    <cellStyle name="Texto de advertencia 6" xfId="39207" xr:uid="{00000000-0005-0000-0000-00000D990000}"/>
    <cellStyle name="Texto de advertencia 7" xfId="39208" xr:uid="{00000000-0005-0000-0000-00000E990000}"/>
    <cellStyle name="Texto de advertencia 8" xfId="1138" xr:uid="{00000000-0005-0000-0000-00000F990000}"/>
    <cellStyle name="Texto explicativo" xfId="17" builtinId="53" customBuiltin="1"/>
    <cellStyle name="Texto explicativo 2" xfId="1144" xr:uid="{00000000-0005-0000-0000-000011990000}"/>
    <cellStyle name="Texto explicativo 2 2" xfId="1145" xr:uid="{00000000-0005-0000-0000-000012990000}"/>
    <cellStyle name="Texto explicativo 2 3" xfId="1146" xr:uid="{00000000-0005-0000-0000-000013990000}"/>
    <cellStyle name="Texto explicativo 2 4" xfId="39209" xr:uid="{00000000-0005-0000-0000-000014990000}"/>
    <cellStyle name="Texto explicativo 3" xfId="1147" xr:uid="{00000000-0005-0000-0000-000015990000}"/>
    <cellStyle name="Texto explicativo 4" xfId="39210" xr:uid="{00000000-0005-0000-0000-000016990000}"/>
    <cellStyle name="Texto explicativo 5" xfId="39211" xr:uid="{00000000-0005-0000-0000-000017990000}"/>
    <cellStyle name="Texto explicativo 6" xfId="39212" xr:uid="{00000000-0005-0000-0000-000018990000}"/>
    <cellStyle name="Texto explicativo 7" xfId="39213" xr:uid="{00000000-0005-0000-0000-000019990000}"/>
    <cellStyle name="Texto explicativo 8" xfId="1143" xr:uid="{00000000-0005-0000-0000-00001A990000}"/>
    <cellStyle name="Título" xfId="2" builtinId="15" customBuiltin="1"/>
    <cellStyle name="Título 1 2" xfId="1150" xr:uid="{00000000-0005-0000-0000-00001C990000}"/>
    <cellStyle name="Título 1 2 2" xfId="1151" xr:uid="{00000000-0005-0000-0000-00001D990000}"/>
    <cellStyle name="Título 1 2 3" xfId="1152" xr:uid="{00000000-0005-0000-0000-00001E990000}"/>
    <cellStyle name="Título 1 2 4" xfId="39214" xr:uid="{00000000-0005-0000-0000-00001F990000}"/>
    <cellStyle name="Título 1 3" xfId="1153" xr:uid="{00000000-0005-0000-0000-000020990000}"/>
    <cellStyle name="Título 1 4" xfId="39215" xr:uid="{00000000-0005-0000-0000-000021990000}"/>
    <cellStyle name="Título 1 5" xfId="39216" xr:uid="{00000000-0005-0000-0000-000022990000}"/>
    <cellStyle name="Título 1 6" xfId="39217" xr:uid="{00000000-0005-0000-0000-000023990000}"/>
    <cellStyle name="Título 1 7" xfId="39218" xr:uid="{00000000-0005-0000-0000-000024990000}"/>
    <cellStyle name="Título 1 8" xfId="1149" xr:uid="{00000000-0005-0000-0000-000025990000}"/>
    <cellStyle name="Título 10" xfId="1148" xr:uid="{00000000-0005-0000-0000-000026990000}"/>
    <cellStyle name="Título 2" xfId="4" builtinId="17" customBuiltin="1"/>
    <cellStyle name="Título 2 2" xfId="1155" xr:uid="{00000000-0005-0000-0000-000028990000}"/>
    <cellStyle name="Título 2 2 2" xfId="1156" xr:uid="{00000000-0005-0000-0000-000029990000}"/>
    <cellStyle name="Título 2 2 3" xfId="1157" xr:uid="{00000000-0005-0000-0000-00002A990000}"/>
    <cellStyle name="Título 2 2 4" xfId="39219" xr:uid="{00000000-0005-0000-0000-00002B990000}"/>
    <cellStyle name="Título 2 3" xfId="1158" xr:uid="{00000000-0005-0000-0000-00002C990000}"/>
    <cellStyle name="Título 2 4" xfId="39220" xr:uid="{00000000-0005-0000-0000-00002D990000}"/>
    <cellStyle name="Título 2 5" xfId="39221" xr:uid="{00000000-0005-0000-0000-00002E990000}"/>
    <cellStyle name="Título 2 6" xfId="39222" xr:uid="{00000000-0005-0000-0000-00002F990000}"/>
    <cellStyle name="Título 2 7" xfId="39223" xr:uid="{00000000-0005-0000-0000-000030990000}"/>
    <cellStyle name="Título 2 8" xfId="1154" xr:uid="{00000000-0005-0000-0000-000031990000}"/>
    <cellStyle name="Título 3" xfId="5" builtinId="18" customBuiltin="1"/>
    <cellStyle name="Título 3 2" xfId="1160" xr:uid="{00000000-0005-0000-0000-000033990000}"/>
    <cellStyle name="Título 3 2 10" xfId="39224" xr:uid="{00000000-0005-0000-0000-000034990000}"/>
    <cellStyle name="Título 3 2 10 2" xfId="39225" xr:uid="{00000000-0005-0000-0000-000035990000}"/>
    <cellStyle name="Título 3 2 11" xfId="39226" xr:uid="{00000000-0005-0000-0000-000036990000}"/>
    <cellStyle name="Título 3 2 11 2" xfId="39227" xr:uid="{00000000-0005-0000-0000-000037990000}"/>
    <cellStyle name="Título 3 2 12" xfId="39228" xr:uid="{00000000-0005-0000-0000-000038990000}"/>
    <cellStyle name="Título 3 2 12 2" xfId="39229" xr:uid="{00000000-0005-0000-0000-000039990000}"/>
    <cellStyle name="Título 3 2 13" xfId="39230" xr:uid="{00000000-0005-0000-0000-00003A990000}"/>
    <cellStyle name="Título 3 2 13 2" xfId="39231" xr:uid="{00000000-0005-0000-0000-00003B990000}"/>
    <cellStyle name="Título 3 2 14" xfId="39232" xr:uid="{00000000-0005-0000-0000-00003C990000}"/>
    <cellStyle name="Título 3 2 14 2" xfId="39233" xr:uid="{00000000-0005-0000-0000-00003D990000}"/>
    <cellStyle name="Título 3 2 15" xfId="39234" xr:uid="{00000000-0005-0000-0000-00003E990000}"/>
    <cellStyle name="Título 3 2 15 2" xfId="39235" xr:uid="{00000000-0005-0000-0000-00003F990000}"/>
    <cellStyle name="Título 3 2 16" xfId="39236" xr:uid="{00000000-0005-0000-0000-000040990000}"/>
    <cellStyle name="Título 3 2 17" xfId="39237" xr:uid="{00000000-0005-0000-0000-000041990000}"/>
    <cellStyle name="Título 3 2 18" xfId="39238" xr:uid="{00000000-0005-0000-0000-000042990000}"/>
    <cellStyle name="Título 3 2 2" xfId="1161" xr:uid="{00000000-0005-0000-0000-000043990000}"/>
    <cellStyle name="Título 3 2 2 10" xfId="39239" xr:uid="{00000000-0005-0000-0000-000044990000}"/>
    <cellStyle name="Título 3 2 2 10 2" xfId="39240" xr:uid="{00000000-0005-0000-0000-000045990000}"/>
    <cellStyle name="Título 3 2 2 11" xfId="39241" xr:uid="{00000000-0005-0000-0000-000046990000}"/>
    <cellStyle name="Título 3 2 2 11 2" xfId="39242" xr:uid="{00000000-0005-0000-0000-000047990000}"/>
    <cellStyle name="Título 3 2 2 12" xfId="39243" xr:uid="{00000000-0005-0000-0000-000048990000}"/>
    <cellStyle name="Título 3 2 2 12 2" xfId="39244" xr:uid="{00000000-0005-0000-0000-000049990000}"/>
    <cellStyle name="Título 3 2 2 13" xfId="39245" xr:uid="{00000000-0005-0000-0000-00004A990000}"/>
    <cellStyle name="Título 3 2 2 14" xfId="39246" xr:uid="{00000000-0005-0000-0000-00004B990000}"/>
    <cellStyle name="Título 3 2 2 15" xfId="39247" xr:uid="{00000000-0005-0000-0000-00004C990000}"/>
    <cellStyle name="Título 3 2 2 2" xfId="39248" xr:uid="{00000000-0005-0000-0000-00004D990000}"/>
    <cellStyle name="Título 3 2 2 2 2" xfId="39249" xr:uid="{00000000-0005-0000-0000-00004E990000}"/>
    <cellStyle name="Título 3 2 2 2 2 2" xfId="39250" xr:uid="{00000000-0005-0000-0000-00004F990000}"/>
    <cellStyle name="Título 3 2 2 2 2 2 2" xfId="39251" xr:uid="{00000000-0005-0000-0000-000050990000}"/>
    <cellStyle name="Título 3 2 2 2 2 3" xfId="39252" xr:uid="{00000000-0005-0000-0000-000051990000}"/>
    <cellStyle name="Título 3 2 2 2 3" xfId="39253" xr:uid="{00000000-0005-0000-0000-000052990000}"/>
    <cellStyle name="Título 3 2 2 2 3 2" xfId="39254" xr:uid="{00000000-0005-0000-0000-000053990000}"/>
    <cellStyle name="Título 3 2 2 2 4" xfId="39255" xr:uid="{00000000-0005-0000-0000-000054990000}"/>
    <cellStyle name="Título 3 2 2 3" xfId="39256" xr:uid="{00000000-0005-0000-0000-000055990000}"/>
    <cellStyle name="Título 3 2 2 3 2" xfId="39257" xr:uid="{00000000-0005-0000-0000-000056990000}"/>
    <cellStyle name="Título 3 2 2 4" xfId="39258" xr:uid="{00000000-0005-0000-0000-000057990000}"/>
    <cellStyle name="Título 3 2 2 4 2" xfId="39259" xr:uid="{00000000-0005-0000-0000-000058990000}"/>
    <cellStyle name="Título 3 2 2 5" xfId="39260" xr:uid="{00000000-0005-0000-0000-000059990000}"/>
    <cellStyle name="Título 3 2 2 5 2" xfId="39261" xr:uid="{00000000-0005-0000-0000-00005A990000}"/>
    <cellStyle name="Título 3 2 2 6" xfId="39262" xr:uid="{00000000-0005-0000-0000-00005B990000}"/>
    <cellStyle name="Título 3 2 2 6 2" xfId="39263" xr:uid="{00000000-0005-0000-0000-00005C990000}"/>
    <cellStyle name="Título 3 2 2 7" xfId="39264" xr:uid="{00000000-0005-0000-0000-00005D990000}"/>
    <cellStyle name="Título 3 2 2 7 2" xfId="39265" xr:uid="{00000000-0005-0000-0000-00005E990000}"/>
    <cellStyle name="Título 3 2 2 8" xfId="39266" xr:uid="{00000000-0005-0000-0000-00005F990000}"/>
    <cellStyle name="Título 3 2 2 8 2" xfId="39267" xr:uid="{00000000-0005-0000-0000-000060990000}"/>
    <cellStyle name="Título 3 2 2 9" xfId="39268" xr:uid="{00000000-0005-0000-0000-000061990000}"/>
    <cellStyle name="Título 3 2 2 9 2" xfId="39269" xr:uid="{00000000-0005-0000-0000-000062990000}"/>
    <cellStyle name="Título 3 2 3" xfId="1162" xr:uid="{00000000-0005-0000-0000-000063990000}"/>
    <cellStyle name="Título 3 2 3 10" xfId="39270" xr:uid="{00000000-0005-0000-0000-000064990000}"/>
    <cellStyle name="Título 3 2 3 10 2" xfId="39271" xr:uid="{00000000-0005-0000-0000-000065990000}"/>
    <cellStyle name="Título 3 2 3 11" xfId="39272" xr:uid="{00000000-0005-0000-0000-000066990000}"/>
    <cellStyle name="Título 3 2 3 11 2" xfId="39273" xr:uid="{00000000-0005-0000-0000-000067990000}"/>
    <cellStyle name="Título 3 2 3 12" xfId="39274" xr:uid="{00000000-0005-0000-0000-000068990000}"/>
    <cellStyle name="Título 3 2 3 13" xfId="39275" xr:uid="{00000000-0005-0000-0000-000069990000}"/>
    <cellStyle name="Título 3 2 3 14" xfId="39276" xr:uid="{00000000-0005-0000-0000-00006A990000}"/>
    <cellStyle name="Título 3 2 3 2" xfId="39277" xr:uid="{00000000-0005-0000-0000-00006B990000}"/>
    <cellStyle name="Título 3 2 3 2 2" xfId="39278" xr:uid="{00000000-0005-0000-0000-00006C990000}"/>
    <cellStyle name="Título 3 2 3 2 2 2" xfId="39279" xr:uid="{00000000-0005-0000-0000-00006D990000}"/>
    <cellStyle name="Título 3 2 3 2 2 2 2" xfId="39280" xr:uid="{00000000-0005-0000-0000-00006E990000}"/>
    <cellStyle name="Título 3 2 3 2 2 3" xfId="39281" xr:uid="{00000000-0005-0000-0000-00006F990000}"/>
    <cellStyle name="Título 3 2 3 2 3" xfId="39282" xr:uid="{00000000-0005-0000-0000-000070990000}"/>
    <cellStyle name="Título 3 2 3 2 3 2" xfId="39283" xr:uid="{00000000-0005-0000-0000-000071990000}"/>
    <cellStyle name="Título 3 2 3 2 4" xfId="39284" xr:uid="{00000000-0005-0000-0000-000072990000}"/>
    <cellStyle name="Título 3 2 3 3" xfId="39285" xr:uid="{00000000-0005-0000-0000-000073990000}"/>
    <cellStyle name="Título 3 2 3 3 2" xfId="39286" xr:uid="{00000000-0005-0000-0000-000074990000}"/>
    <cellStyle name="Título 3 2 3 4" xfId="39287" xr:uid="{00000000-0005-0000-0000-000075990000}"/>
    <cellStyle name="Título 3 2 3 4 2" xfId="39288" xr:uid="{00000000-0005-0000-0000-000076990000}"/>
    <cellStyle name="Título 3 2 3 5" xfId="39289" xr:uid="{00000000-0005-0000-0000-000077990000}"/>
    <cellStyle name="Título 3 2 3 5 2" xfId="39290" xr:uid="{00000000-0005-0000-0000-000078990000}"/>
    <cellStyle name="Título 3 2 3 6" xfId="39291" xr:uid="{00000000-0005-0000-0000-000079990000}"/>
    <cellStyle name="Título 3 2 3 6 2" xfId="39292" xr:uid="{00000000-0005-0000-0000-00007A990000}"/>
    <cellStyle name="Título 3 2 3 7" xfId="39293" xr:uid="{00000000-0005-0000-0000-00007B990000}"/>
    <cellStyle name="Título 3 2 3 7 2" xfId="39294" xr:uid="{00000000-0005-0000-0000-00007C990000}"/>
    <cellStyle name="Título 3 2 3 8" xfId="39295" xr:uid="{00000000-0005-0000-0000-00007D990000}"/>
    <cellStyle name="Título 3 2 3 8 2" xfId="39296" xr:uid="{00000000-0005-0000-0000-00007E990000}"/>
    <cellStyle name="Título 3 2 3 9" xfId="39297" xr:uid="{00000000-0005-0000-0000-00007F990000}"/>
    <cellStyle name="Título 3 2 3 9 2" xfId="39298" xr:uid="{00000000-0005-0000-0000-000080990000}"/>
    <cellStyle name="Título 3 2 4" xfId="39299" xr:uid="{00000000-0005-0000-0000-000081990000}"/>
    <cellStyle name="Título 3 2 4 2" xfId="39300" xr:uid="{00000000-0005-0000-0000-000082990000}"/>
    <cellStyle name="Título 3 2 4 2 2" xfId="39301" xr:uid="{00000000-0005-0000-0000-000083990000}"/>
    <cellStyle name="Título 3 2 4 2 2 2" xfId="39302" xr:uid="{00000000-0005-0000-0000-000084990000}"/>
    <cellStyle name="Título 3 2 4 2 3" xfId="39303" xr:uid="{00000000-0005-0000-0000-000085990000}"/>
    <cellStyle name="Título 3 2 4 3" xfId="39304" xr:uid="{00000000-0005-0000-0000-000086990000}"/>
    <cellStyle name="Título 3 2 4 3 2" xfId="39305" xr:uid="{00000000-0005-0000-0000-000087990000}"/>
    <cellStyle name="Título 3 2 4 4" xfId="39306" xr:uid="{00000000-0005-0000-0000-000088990000}"/>
    <cellStyle name="Título 3 2 5" xfId="39307" xr:uid="{00000000-0005-0000-0000-000089990000}"/>
    <cellStyle name="Título 3 2 5 2" xfId="39308" xr:uid="{00000000-0005-0000-0000-00008A990000}"/>
    <cellStyle name="Título 3 2 5 2 2" xfId="39309" xr:uid="{00000000-0005-0000-0000-00008B990000}"/>
    <cellStyle name="Título 3 2 5 2 2 2" xfId="39310" xr:uid="{00000000-0005-0000-0000-00008C990000}"/>
    <cellStyle name="Título 3 2 5 2 3" xfId="39311" xr:uid="{00000000-0005-0000-0000-00008D990000}"/>
    <cellStyle name="Título 3 2 5 3" xfId="39312" xr:uid="{00000000-0005-0000-0000-00008E990000}"/>
    <cellStyle name="Título 3 2 5 3 2" xfId="39313" xr:uid="{00000000-0005-0000-0000-00008F990000}"/>
    <cellStyle name="Título 3 2 5 4" xfId="39314" xr:uid="{00000000-0005-0000-0000-000090990000}"/>
    <cellStyle name="Título 3 2 6" xfId="39315" xr:uid="{00000000-0005-0000-0000-000091990000}"/>
    <cellStyle name="Título 3 2 6 2" xfId="39316" xr:uid="{00000000-0005-0000-0000-000092990000}"/>
    <cellStyle name="Título 3 2 7" xfId="39317" xr:uid="{00000000-0005-0000-0000-000093990000}"/>
    <cellStyle name="Título 3 2 7 2" xfId="39318" xr:uid="{00000000-0005-0000-0000-000094990000}"/>
    <cellStyle name="Título 3 2 8" xfId="39319" xr:uid="{00000000-0005-0000-0000-000095990000}"/>
    <cellStyle name="Título 3 2 8 2" xfId="39320" xr:uid="{00000000-0005-0000-0000-000096990000}"/>
    <cellStyle name="Título 3 2 9" xfId="39321" xr:uid="{00000000-0005-0000-0000-000097990000}"/>
    <cellStyle name="Título 3 2 9 2" xfId="39322" xr:uid="{00000000-0005-0000-0000-000098990000}"/>
    <cellStyle name="Título 3 3" xfId="1163" xr:uid="{00000000-0005-0000-0000-000099990000}"/>
    <cellStyle name="Título 3 3 10" xfId="39323" xr:uid="{00000000-0005-0000-0000-00009A990000}"/>
    <cellStyle name="Título 3 3 10 2" xfId="39324" xr:uid="{00000000-0005-0000-0000-00009B990000}"/>
    <cellStyle name="Título 3 3 11" xfId="39325" xr:uid="{00000000-0005-0000-0000-00009C990000}"/>
    <cellStyle name="Título 3 3 11 2" xfId="39326" xr:uid="{00000000-0005-0000-0000-00009D990000}"/>
    <cellStyle name="Título 3 3 12" xfId="39327" xr:uid="{00000000-0005-0000-0000-00009E990000}"/>
    <cellStyle name="Título 3 3 13" xfId="39328" xr:uid="{00000000-0005-0000-0000-00009F990000}"/>
    <cellStyle name="Título 3 3 14" xfId="39329" xr:uid="{00000000-0005-0000-0000-0000A0990000}"/>
    <cellStyle name="Título 3 3 2" xfId="39330" xr:uid="{00000000-0005-0000-0000-0000A1990000}"/>
    <cellStyle name="Título 3 3 2 2" xfId="39331" xr:uid="{00000000-0005-0000-0000-0000A2990000}"/>
    <cellStyle name="Título 3 3 2 2 2" xfId="39332" xr:uid="{00000000-0005-0000-0000-0000A3990000}"/>
    <cellStyle name="Título 3 3 2 2 2 2" xfId="39333" xr:uid="{00000000-0005-0000-0000-0000A4990000}"/>
    <cellStyle name="Título 3 3 2 2 3" xfId="39334" xr:uid="{00000000-0005-0000-0000-0000A5990000}"/>
    <cellStyle name="Título 3 3 2 3" xfId="39335" xr:uid="{00000000-0005-0000-0000-0000A6990000}"/>
    <cellStyle name="Título 3 3 2 3 2" xfId="39336" xr:uid="{00000000-0005-0000-0000-0000A7990000}"/>
    <cellStyle name="Título 3 3 2 4" xfId="39337" xr:uid="{00000000-0005-0000-0000-0000A8990000}"/>
    <cellStyle name="Título 3 3 3" xfId="39338" xr:uid="{00000000-0005-0000-0000-0000A9990000}"/>
    <cellStyle name="Título 3 3 3 2" xfId="39339" xr:uid="{00000000-0005-0000-0000-0000AA990000}"/>
    <cellStyle name="Título 3 3 4" xfId="39340" xr:uid="{00000000-0005-0000-0000-0000AB990000}"/>
    <cellStyle name="Título 3 3 4 2" xfId="39341" xr:uid="{00000000-0005-0000-0000-0000AC990000}"/>
    <cellStyle name="Título 3 3 5" xfId="39342" xr:uid="{00000000-0005-0000-0000-0000AD990000}"/>
    <cellStyle name="Título 3 3 5 2" xfId="39343" xr:uid="{00000000-0005-0000-0000-0000AE990000}"/>
    <cellStyle name="Título 3 3 6" xfId="39344" xr:uid="{00000000-0005-0000-0000-0000AF990000}"/>
    <cellStyle name="Título 3 3 6 2" xfId="39345" xr:uid="{00000000-0005-0000-0000-0000B0990000}"/>
    <cellStyle name="Título 3 3 7" xfId="39346" xr:uid="{00000000-0005-0000-0000-0000B1990000}"/>
    <cellStyle name="Título 3 3 7 2" xfId="39347" xr:uid="{00000000-0005-0000-0000-0000B2990000}"/>
    <cellStyle name="Título 3 3 8" xfId="39348" xr:uid="{00000000-0005-0000-0000-0000B3990000}"/>
    <cellStyle name="Título 3 3 8 2" xfId="39349" xr:uid="{00000000-0005-0000-0000-0000B4990000}"/>
    <cellStyle name="Título 3 3 9" xfId="39350" xr:uid="{00000000-0005-0000-0000-0000B5990000}"/>
    <cellStyle name="Título 3 3 9 2" xfId="39351" xr:uid="{00000000-0005-0000-0000-0000B6990000}"/>
    <cellStyle name="Título 3 4" xfId="39352" xr:uid="{00000000-0005-0000-0000-0000B7990000}"/>
    <cellStyle name="Título 3 4 2" xfId="39353" xr:uid="{00000000-0005-0000-0000-0000B8990000}"/>
    <cellStyle name="Título 3 4 2 2" xfId="39354" xr:uid="{00000000-0005-0000-0000-0000B9990000}"/>
    <cellStyle name="Título 3 4 2 2 2" xfId="39355" xr:uid="{00000000-0005-0000-0000-0000BA990000}"/>
    <cellStyle name="Título 3 4 2 3" xfId="39356" xr:uid="{00000000-0005-0000-0000-0000BB990000}"/>
    <cellStyle name="Título 3 4 3" xfId="39357" xr:uid="{00000000-0005-0000-0000-0000BC990000}"/>
    <cellStyle name="Título 3 4 3 2" xfId="39358" xr:uid="{00000000-0005-0000-0000-0000BD990000}"/>
    <cellStyle name="Título 3 4 4" xfId="39359" xr:uid="{00000000-0005-0000-0000-0000BE990000}"/>
    <cellStyle name="Título 3 5" xfId="39360" xr:uid="{00000000-0005-0000-0000-0000BF990000}"/>
    <cellStyle name="Título 3 5 2" xfId="39361" xr:uid="{00000000-0005-0000-0000-0000C0990000}"/>
    <cellStyle name="Título 3 5 2 2" xfId="39362" xr:uid="{00000000-0005-0000-0000-0000C1990000}"/>
    <cellStyle name="Título 3 5 3" xfId="39363" xr:uid="{00000000-0005-0000-0000-0000C2990000}"/>
    <cellStyle name="Título 3 6" xfId="39364" xr:uid="{00000000-0005-0000-0000-0000C3990000}"/>
    <cellStyle name="Título 3 6 2" xfId="39365" xr:uid="{00000000-0005-0000-0000-0000C4990000}"/>
    <cellStyle name="Título 3 7" xfId="39366" xr:uid="{00000000-0005-0000-0000-0000C5990000}"/>
    <cellStyle name="Título 3 8" xfId="1159" xr:uid="{00000000-0005-0000-0000-0000C6990000}"/>
    <cellStyle name="Título 4" xfId="1164" xr:uid="{00000000-0005-0000-0000-0000C7990000}"/>
    <cellStyle name="Título 4 2" xfId="1165" xr:uid="{00000000-0005-0000-0000-0000C8990000}"/>
    <cellStyle name="Título 4 3" xfId="1166" xr:uid="{00000000-0005-0000-0000-0000C9990000}"/>
    <cellStyle name="Título 4 4" xfId="39367" xr:uid="{00000000-0005-0000-0000-0000CA990000}"/>
    <cellStyle name="Título 5" xfId="1167" xr:uid="{00000000-0005-0000-0000-0000CB990000}"/>
    <cellStyle name="Título 6" xfId="39368" xr:uid="{00000000-0005-0000-0000-0000CC990000}"/>
    <cellStyle name="Título 7" xfId="39369" xr:uid="{00000000-0005-0000-0000-0000CD990000}"/>
    <cellStyle name="Título 8" xfId="39370" xr:uid="{00000000-0005-0000-0000-0000CE990000}"/>
    <cellStyle name="Título 9" xfId="39371" xr:uid="{00000000-0005-0000-0000-0000CF990000}"/>
    <cellStyle name="Total" xfId="18" builtinId="25" customBuiltin="1"/>
    <cellStyle name="Total 2" xfId="1169" xr:uid="{00000000-0005-0000-0000-0000D1990000}"/>
    <cellStyle name="Total 2 10" xfId="39372" xr:uid="{00000000-0005-0000-0000-0000D2990000}"/>
    <cellStyle name="Total 2 10 2" xfId="39373" xr:uid="{00000000-0005-0000-0000-0000D3990000}"/>
    <cellStyle name="Total 2 11" xfId="39374" xr:uid="{00000000-0005-0000-0000-0000D4990000}"/>
    <cellStyle name="Total 2 11 2" xfId="39375" xr:uid="{00000000-0005-0000-0000-0000D5990000}"/>
    <cellStyle name="Total 2 12" xfId="39376" xr:uid="{00000000-0005-0000-0000-0000D6990000}"/>
    <cellStyle name="Total 2 12 2" xfId="39377" xr:uid="{00000000-0005-0000-0000-0000D7990000}"/>
    <cellStyle name="Total 2 13" xfId="39378" xr:uid="{00000000-0005-0000-0000-0000D8990000}"/>
    <cellStyle name="Total 2 13 2" xfId="39379" xr:uid="{00000000-0005-0000-0000-0000D9990000}"/>
    <cellStyle name="Total 2 14" xfId="39380" xr:uid="{00000000-0005-0000-0000-0000DA990000}"/>
    <cellStyle name="Total 2 14 2" xfId="39381" xr:uid="{00000000-0005-0000-0000-0000DB990000}"/>
    <cellStyle name="Total 2 15" xfId="39382" xr:uid="{00000000-0005-0000-0000-0000DC990000}"/>
    <cellStyle name="Total 2 15 2" xfId="39383" xr:uid="{00000000-0005-0000-0000-0000DD990000}"/>
    <cellStyle name="Total 2 16" xfId="39384" xr:uid="{00000000-0005-0000-0000-0000DE990000}"/>
    <cellStyle name="Total 2 16 2" xfId="39385" xr:uid="{00000000-0005-0000-0000-0000DF990000}"/>
    <cellStyle name="Total 2 17" xfId="39386" xr:uid="{00000000-0005-0000-0000-0000E0990000}"/>
    <cellStyle name="Total 2 17 2" xfId="39387" xr:uid="{00000000-0005-0000-0000-0000E1990000}"/>
    <cellStyle name="Total 2 18" xfId="39388" xr:uid="{00000000-0005-0000-0000-0000E2990000}"/>
    <cellStyle name="Total 2 18 2" xfId="39389" xr:uid="{00000000-0005-0000-0000-0000E3990000}"/>
    <cellStyle name="Total 2 19" xfId="39390" xr:uid="{00000000-0005-0000-0000-0000E4990000}"/>
    <cellStyle name="Total 2 2" xfId="1170" xr:uid="{00000000-0005-0000-0000-0000E5990000}"/>
    <cellStyle name="Total 2 2 10" xfId="39391" xr:uid="{00000000-0005-0000-0000-0000E6990000}"/>
    <cellStyle name="Total 2 2 10 2" xfId="39392" xr:uid="{00000000-0005-0000-0000-0000E7990000}"/>
    <cellStyle name="Total 2 2 11" xfId="39393" xr:uid="{00000000-0005-0000-0000-0000E8990000}"/>
    <cellStyle name="Total 2 2 11 2" xfId="39394" xr:uid="{00000000-0005-0000-0000-0000E9990000}"/>
    <cellStyle name="Total 2 2 12" xfId="39395" xr:uid="{00000000-0005-0000-0000-0000EA990000}"/>
    <cellStyle name="Total 2 2 12 2" xfId="39396" xr:uid="{00000000-0005-0000-0000-0000EB990000}"/>
    <cellStyle name="Total 2 2 13" xfId="39397" xr:uid="{00000000-0005-0000-0000-0000EC990000}"/>
    <cellStyle name="Total 2 2 13 2" xfId="39398" xr:uid="{00000000-0005-0000-0000-0000ED990000}"/>
    <cellStyle name="Total 2 2 14" xfId="39399" xr:uid="{00000000-0005-0000-0000-0000EE990000}"/>
    <cellStyle name="Total 2 2 14 2" xfId="39400" xr:uid="{00000000-0005-0000-0000-0000EF990000}"/>
    <cellStyle name="Total 2 2 15" xfId="39401" xr:uid="{00000000-0005-0000-0000-0000F0990000}"/>
    <cellStyle name="Total 2 2 15 2" xfId="39402" xr:uid="{00000000-0005-0000-0000-0000F1990000}"/>
    <cellStyle name="Total 2 2 16" xfId="39403" xr:uid="{00000000-0005-0000-0000-0000F2990000}"/>
    <cellStyle name="Total 2 2 17" xfId="39404" xr:uid="{00000000-0005-0000-0000-0000F3990000}"/>
    <cellStyle name="Total 2 2 18" xfId="39405" xr:uid="{00000000-0005-0000-0000-0000F4990000}"/>
    <cellStyle name="Total 2 2 2" xfId="39406" xr:uid="{00000000-0005-0000-0000-0000F5990000}"/>
    <cellStyle name="Total 2 2 2 10" xfId="39407" xr:uid="{00000000-0005-0000-0000-0000F6990000}"/>
    <cellStyle name="Total 2 2 2 10 2" xfId="39408" xr:uid="{00000000-0005-0000-0000-0000F7990000}"/>
    <cellStyle name="Total 2 2 2 11" xfId="39409" xr:uid="{00000000-0005-0000-0000-0000F8990000}"/>
    <cellStyle name="Total 2 2 2 11 2" xfId="39410" xr:uid="{00000000-0005-0000-0000-0000F9990000}"/>
    <cellStyle name="Total 2 2 2 12" xfId="39411" xr:uid="{00000000-0005-0000-0000-0000FA990000}"/>
    <cellStyle name="Total 2 2 2 12 2" xfId="39412" xr:uid="{00000000-0005-0000-0000-0000FB990000}"/>
    <cellStyle name="Total 2 2 2 13" xfId="39413" xr:uid="{00000000-0005-0000-0000-0000FC990000}"/>
    <cellStyle name="Total 2 2 2 13 2" xfId="39414" xr:uid="{00000000-0005-0000-0000-0000FD990000}"/>
    <cellStyle name="Total 2 2 2 14" xfId="39415" xr:uid="{00000000-0005-0000-0000-0000FE990000}"/>
    <cellStyle name="Total 2 2 2 14 2" xfId="39416" xr:uid="{00000000-0005-0000-0000-0000FF990000}"/>
    <cellStyle name="Total 2 2 2 15" xfId="39417" xr:uid="{00000000-0005-0000-0000-0000009A0000}"/>
    <cellStyle name="Total 2 2 2 2" xfId="39418" xr:uid="{00000000-0005-0000-0000-0000019A0000}"/>
    <cellStyle name="Total 2 2 2 2 10" xfId="39419" xr:uid="{00000000-0005-0000-0000-0000029A0000}"/>
    <cellStyle name="Total 2 2 2 2 10 2" xfId="39420" xr:uid="{00000000-0005-0000-0000-0000039A0000}"/>
    <cellStyle name="Total 2 2 2 2 11" xfId="39421" xr:uid="{00000000-0005-0000-0000-0000049A0000}"/>
    <cellStyle name="Total 2 2 2 2 11 2" xfId="39422" xr:uid="{00000000-0005-0000-0000-0000059A0000}"/>
    <cellStyle name="Total 2 2 2 2 12" xfId="39423" xr:uid="{00000000-0005-0000-0000-0000069A0000}"/>
    <cellStyle name="Total 2 2 2 2 12 2" xfId="39424" xr:uid="{00000000-0005-0000-0000-0000079A0000}"/>
    <cellStyle name="Total 2 2 2 2 13" xfId="39425" xr:uid="{00000000-0005-0000-0000-0000089A0000}"/>
    <cellStyle name="Total 2 2 2 2 2" xfId="39426" xr:uid="{00000000-0005-0000-0000-0000099A0000}"/>
    <cellStyle name="Total 2 2 2 2 2 10" xfId="39427" xr:uid="{00000000-0005-0000-0000-00000A9A0000}"/>
    <cellStyle name="Total 2 2 2 2 2 10 2" xfId="39428" xr:uid="{00000000-0005-0000-0000-00000B9A0000}"/>
    <cellStyle name="Total 2 2 2 2 2 11" xfId="39429" xr:uid="{00000000-0005-0000-0000-00000C9A0000}"/>
    <cellStyle name="Total 2 2 2 2 2 2" xfId="39430" xr:uid="{00000000-0005-0000-0000-00000D9A0000}"/>
    <cellStyle name="Total 2 2 2 2 2 2 2" xfId="39431" xr:uid="{00000000-0005-0000-0000-00000E9A0000}"/>
    <cellStyle name="Total 2 2 2 2 2 3" xfId="39432" xr:uid="{00000000-0005-0000-0000-00000F9A0000}"/>
    <cellStyle name="Total 2 2 2 2 2 3 2" xfId="39433" xr:uid="{00000000-0005-0000-0000-0000109A0000}"/>
    <cellStyle name="Total 2 2 2 2 2 4" xfId="39434" xr:uid="{00000000-0005-0000-0000-0000119A0000}"/>
    <cellStyle name="Total 2 2 2 2 2 4 2" xfId="39435" xr:uid="{00000000-0005-0000-0000-0000129A0000}"/>
    <cellStyle name="Total 2 2 2 2 2 5" xfId="39436" xr:uid="{00000000-0005-0000-0000-0000139A0000}"/>
    <cellStyle name="Total 2 2 2 2 2 5 2" xfId="39437" xr:uid="{00000000-0005-0000-0000-0000149A0000}"/>
    <cellStyle name="Total 2 2 2 2 2 6" xfId="39438" xr:uid="{00000000-0005-0000-0000-0000159A0000}"/>
    <cellStyle name="Total 2 2 2 2 2 6 2" xfId="39439" xr:uid="{00000000-0005-0000-0000-0000169A0000}"/>
    <cellStyle name="Total 2 2 2 2 2 7" xfId="39440" xr:uid="{00000000-0005-0000-0000-0000179A0000}"/>
    <cellStyle name="Total 2 2 2 2 2 7 2" xfId="39441" xr:uid="{00000000-0005-0000-0000-0000189A0000}"/>
    <cellStyle name="Total 2 2 2 2 2 8" xfId="39442" xr:uid="{00000000-0005-0000-0000-0000199A0000}"/>
    <cellStyle name="Total 2 2 2 2 2 8 2" xfId="39443" xr:uid="{00000000-0005-0000-0000-00001A9A0000}"/>
    <cellStyle name="Total 2 2 2 2 2 9" xfId="39444" xr:uid="{00000000-0005-0000-0000-00001B9A0000}"/>
    <cellStyle name="Total 2 2 2 2 2 9 2" xfId="39445" xr:uid="{00000000-0005-0000-0000-00001C9A0000}"/>
    <cellStyle name="Total 2 2 2 2 3" xfId="39446" xr:uid="{00000000-0005-0000-0000-00001D9A0000}"/>
    <cellStyle name="Total 2 2 2 2 3 10" xfId="39447" xr:uid="{00000000-0005-0000-0000-00001E9A0000}"/>
    <cellStyle name="Total 2 2 2 2 3 10 2" xfId="39448" xr:uid="{00000000-0005-0000-0000-00001F9A0000}"/>
    <cellStyle name="Total 2 2 2 2 3 11" xfId="39449" xr:uid="{00000000-0005-0000-0000-0000209A0000}"/>
    <cellStyle name="Total 2 2 2 2 3 2" xfId="39450" xr:uid="{00000000-0005-0000-0000-0000219A0000}"/>
    <cellStyle name="Total 2 2 2 2 3 2 2" xfId="39451" xr:uid="{00000000-0005-0000-0000-0000229A0000}"/>
    <cellStyle name="Total 2 2 2 2 3 3" xfId="39452" xr:uid="{00000000-0005-0000-0000-0000239A0000}"/>
    <cellStyle name="Total 2 2 2 2 3 3 2" xfId="39453" xr:uid="{00000000-0005-0000-0000-0000249A0000}"/>
    <cellStyle name="Total 2 2 2 2 3 4" xfId="39454" xr:uid="{00000000-0005-0000-0000-0000259A0000}"/>
    <cellStyle name="Total 2 2 2 2 3 4 2" xfId="39455" xr:uid="{00000000-0005-0000-0000-0000269A0000}"/>
    <cellStyle name="Total 2 2 2 2 3 5" xfId="39456" xr:uid="{00000000-0005-0000-0000-0000279A0000}"/>
    <cellStyle name="Total 2 2 2 2 3 5 2" xfId="39457" xr:uid="{00000000-0005-0000-0000-0000289A0000}"/>
    <cellStyle name="Total 2 2 2 2 3 6" xfId="39458" xr:uid="{00000000-0005-0000-0000-0000299A0000}"/>
    <cellStyle name="Total 2 2 2 2 3 6 2" xfId="39459" xr:uid="{00000000-0005-0000-0000-00002A9A0000}"/>
    <cellStyle name="Total 2 2 2 2 3 7" xfId="39460" xr:uid="{00000000-0005-0000-0000-00002B9A0000}"/>
    <cellStyle name="Total 2 2 2 2 3 7 2" xfId="39461" xr:uid="{00000000-0005-0000-0000-00002C9A0000}"/>
    <cellStyle name="Total 2 2 2 2 3 8" xfId="39462" xr:uid="{00000000-0005-0000-0000-00002D9A0000}"/>
    <cellStyle name="Total 2 2 2 2 3 8 2" xfId="39463" xr:uid="{00000000-0005-0000-0000-00002E9A0000}"/>
    <cellStyle name="Total 2 2 2 2 3 9" xfId="39464" xr:uid="{00000000-0005-0000-0000-00002F9A0000}"/>
    <cellStyle name="Total 2 2 2 2 3 9 2" xfId="39465" xr:uid="{00000000-0005-0000-0000-0000309A0000}"/>
    <cellStyle name="Total 2 2 2 2 4" xfId="39466" xr:uid="{00000000-0005-0000-0000-0000319A0000}"/>
    <cellStyle name="Total 2 2 2 2 4 2" xfId="39467" xr:uid="{00000000-0005-0000-0000-0000329A0000}"/>
    <cellStyle name="Total 2 2 2 2 5" xfId="39468" xr:uid="{00000000-0005-0000-0000-0000339A0000}"/>
    <cellStyle name="Total 2 2 2 2 5 2" xfId="39469" xr:uid="{00000000-0005-0000-0000-0000349A0000}"/>
    <cellStyle name="Total 2 2 2 2 6" xfId="39470" xr:uid="{00000000-0005-0000-0000-0000359A0000}"/>
    <cellStyle name="Total 2 2 2 2 6 2" xfId="39471" xr:uid="{00000000-0005-0000-0000-0000369A0000}"/>
    <cellStyle name="Total 2 2 2 2 7" xfId="39472" xr:uid="{00000000-0005-0000-0000-0000379A0000}"/>
    <cellStyle name="Total 2 2 2 2 7 2" xfId="39473" xr:uid="{00000000-0005-0000-0000-0000389A0000}"/>
    <cellStyle name="Total 2 2 2 2 8" xfId="39474" xr:uid="{00000000-0005-0000-0000-0000399A0000}"/>
    <cellStyle name="Total 2 2 2 2 8 2" xfId="39475" xr:uid="{00000000-0005-0000-0000-00003A9A0000}"/>
    <cellStyle name="Total 2 2 2 2 9" xfId="39476" xr:uid="{00000000-0005-0000-0000-00003B9A0000}"/>
    <cellStyle name="Total 2 2 2 2 9 2" xfId="39477" xr:uid="{00000000-0005-0000-0000-00003C9A0000}"/>
    <cellStyle name="Total 2 2 2 3" xfId="39478" xr:uid="{00000000-0005-0000-0000-00003D9A0000}"/>
    <cellStyle name="Total 2 2 2 3 10" xfId="39479" xr:uid="{00000000-0005-0000-0000-00003E9A0000}"/>
    <cellStyle name="Total 2 2 2 3 10 2" xfId="39480" xr:uid="{00000000-0005-0000-0000-00003F9A0000}"/>
    <cellStyle name="Total 2 2 2 3 11" xfId="39481" xr:uid="{00000000-0005-0000-0000-0000409A0000}"/>
    <cellStyle name="Total 2 2 2 3 11 2" xfId="39482" xr:uid="{00000000-0005-0000-0000-0000419A0000}"/>
    <cellStyle name="Total 2 2 2 3 12" xfId="39483" xr:uid="{00000000-0005-0000-0000-0000429A0000}"/>
    <cellStyle name="Total 2 2 2 3 12 2" xfId="39484" xr:uid="{00000000-0005-0000-0000-0000439A0000}"/>
    <cellStyle name="Total 2 2 2 3 13" xfId="39485" xr:uid="{00000000-0005-0000-0000-0000449A0000}"/>
    <cellStyle name="Total 2 2 2 3 2" xfId="39486" xr:uid="{00000000-0005-0000-0000-0000459A0000}"/>
    <cellStyle name="Total 2 2 2 3 2 10" xfId="39487" xr:uid="{00000000-0005-0000-0000-0000469A0000}"/>
    <cellStyle name="Total 2 2 2 3 2 10 2" xfId="39488" xr:uid="{00000000-0005-0000-0000-0000479A0000}"/>
    <cellStyle name="Total 2 2 2 3 2 11" xfId="39489" xr:uid="{00000000-0005-0000-0000-0000489A0000}"/>
    <cellStyle name="Total 2 2 2 3 2 2" xfId="39490" xr:uid="{00000000-0005-0000-0000-0000499A0000}"/>
    <cellStyle name="Total 2 2 2 3 2 2 2" xfId="39491" xr:uid="{00000000-0005-0000-0000-00004A9A0000}"/>
    <cellStyle name="Total 2 2 2 3 2 3" xfId="39492" xr:uid="{00000000-0005-0000-0000-00004B9A0000}"/>
    <cellStyle name="Total 2 2 2 3 2 3 2" xfId="39493" xr:uid="{00000000-0005-0000-0000-00004C9A0000}"/>
    <cellStyle name="Total 2 2 2 3 2 4" xfId="39494" xr:uid="{00000000-0005-0000-0000-00004D9A0000}"/>
    <cellStyle name="Total 2 2 2 3 2 4 2" xfId="39495" xr:uid="{00000000-0005-0000-0000-00004E9A0000}"/>
    <cellStyle name="Total 2 2 2 3 2 5" xfId="39496" xr:uid="{00000000-0005-0000-0000-00004F9A0000}"/>
    <cellStyle name="Total 2 2 2 3 2 5 2" xfId="39497" xr:uid="{00000000-0005-0000-0000-0000509A0000}"/>
    <cellStyle name="Total 2 2 2 3 2 6" xfId="39498" xr:uid="{00000000-0005-0000-0000-0000519A0000}"/>
    <cellStyle name="Total 2 2 2 3 2 6 2" xfId="39499" xr:uid="{00000000-0005-0000-0000-0000529A0000}"/>
    <cellStyle name="Total 2 2 2 3 2 7" xfId="39500" xr:uid="{00000000-0005-0000-0000-0000539A0000}"/>
    <cellStyle name="Total 2 2 2 3 2 7 2" xfId="39501" xr:uid="{00000000-0005-0000-0000-0000549A0000}"/>
    <cellStyle name="Total 2 2 2 3 2 8" xfId="39502" xr:uid="{00000000-0005-0000-0000-0000559A0000}"/>
    <cellStyle name="Total 2 2 2 3 2 8 2" xfId="39503" xr:uid="{00000000-0005-0000-0000-0000569A0000}"/>
    <cellStyle name="Total 2 2 2 3 2 9" xfId="39504" xr:uid="{00000000-0005-0000-0000-0000579A0000}"/>
    <cellStyle name="Total 2 2 2 3 2 9 2" xfId="39505" xr:uid="{00000000-0005-0000-0000-0000589A0000}"/>
    <cellStyle name="Total 2 2 2 3 3" xfId="39506" xr:uid="{00000000-0005-0000-0000-0000599A0000}"/>
    <cellStyle name="Total 2 2 2 3 3 10" xfId="39507" xr:uid="{00000000-0005-0000-0000-00005A9A0000}"/>
    <cellStyle name="Total 2 2 2 3 3 10 2" xfId="39508" xr:uid="{00000000-0005-0000-0000-00005B9A0000}"/>
    <cellStyle name="Total 2 2 2 3 3 11" xfId="39509" xr:uid="{00000000-0005-0000-0000-00005C9A0000}"/>
    <cellStyle name="Total 2 2 2 3 3 2" xfId="39510" xr:uid="{00000000-0005-0000-0000-00005D9A0000}"/>
    <cellStyle name="Total 2 2 2 3 3 2 2" xfId="39511" xr:uid="{00000000-0005-0000-0000-00005E9A0000}"/>
    <cellStyle name="Total 2 2 2 3 3 3" xfId="39512" xr:uid="{00000000-0005-0000-0000-00005F9A0000}"/>
    <cellStyle name="Total 2 2 2 3 3 3 2" xfId="39513" xr:uid="{00000000-0005-0000-0000-0000609A0000}"/>
    <cellStyle name="Total 2 2 2 3 3 4" xfId="39514" xr:uid="{00000000-0005-0000-0000-0000619A0000}"/>
    <cellStyle name="Total 2 2 2 3 3 4 2" xfId="39515" xr:uid="{00000000-0005-0000-0000-0000629A0000}"/>
    <cellStyle name="Total 2 2 2 3 3 5" xfId="39516" xr:uid="{00000000-0005-0000-0000-0000639A0000}"/>
    <cellStyle name="Total 2 2 2 3 3 5 2" xfId="39517" xr:uid="{00000000-0005-0000-0000-0000649A0000}"/>
    <cellStyle name="Total 2 2 2 3 3 6" xfId="39518" xr:uid="{00000000-0005-0000-0000-0000659A0000}"/>
    <cellStyle name="Total 2 2 2 3 3 6 2" xfId="39519" xr:uid="{00000000-0005-0000-0000-0000669A0000}"/>
    <cellStyle name="Total 2 2 2 3 3 7" xfId="39520" xr:uid="{00000000-0005-0000-0000-0000679A0000}"/>
    <cellStyle name="Total 2 2 2 3 3 7 2" xfId="39521" xr:uid="{00000000-0005-0000-0000-0000689A0000}"/>
    <cellStyle name="Total 2 2 2 3 3 8" xfId="39522" xr:uid="{00000000-0005-0000-0000-0000699A0000}"/>
    <cellStyle name="Total 2 2 2 3 3 8 2" xfId="39523" xr:uid="{00000000-0005-0000-0000-00006A9A0000}"/>
    <cellStyle name="Total 2 2 2 3 3 9" xfId="39524" xr:uid="{00000000-0005-0000-0000-00006B9A0000}"/>
    <cellStyle name="Total 2 2 2 3 3 9 2" xfId="39525" xr:uid="{00000000-0005-0000-0000-00006C9A0000}"/>
    <cellStyle name="Total 2 2 2 3 4" xfId="39526" xr:uid="{00000000-0005-0000-0000-00006D9A0000}"/>
    <cellStyle name="Total 2 2 2 3 4 2" xfId="39527" xr:uid="{00000000-0005-0000-0000-00006E9A0000}"/>
    <cellStyle name="Total 2 2 2 3 5" xfId="39528" xr:uid="{00000000-0005-0000-0000-00006F9A0000}"/>
    <cellStyle name="Total 2 2 2 3 5 2" xfId="39529" xr:uid="{00000000-0005-0000-0000-0000709A0000}"/>
    <cellStyle name="Total 2 2 2 3 6" xfId="39530" xr:uid="{00000000-0005-0000-0000-0000719A0000}"/>
    <cellStyle name="Total 2 2 2 3 6 2" xfId="39531" xr:uid="{00000000-0005-0000-0000-0000729A0000}"/>
    <cellStyle name="Total 2 2 2 3 7" xfId="39532" xr:uid="{00000000-0005-0000-0000-0000739A0000}"/>
    <cellStyle name="Total 2 2 2 3 7 2" xfId="39533" xr:uid="{00000000-0005-0000-0000-0000749A0000}"/>
    <cellStyle name="Total 2 2 2 3 8" xfId="39534" xr:uid="{00000000-0005-0000-0000-0000759A0000}"/>
    <cellStyle name="Total 2 2 2 3 8 2" xfId="39535" xr:uid="{00000000-0005-0000-0000-0000769A0000}"/>
    <cellStyle name="Total 2 2 2 3 9" xfId="39536" xr:uid="{00000000-0005-0000-0000-0000779A0000}"/>
    <cellStyle name="Total 2 2 2 3 9 2" xfId="39537" xr:uid="{00000000-0005-0000-0000-0000789A0000}"/>
    <cellStyle name="Total 2 2 2 4" xfId="39538" xr:uid="{00000000-0005-0000-0000-0000799A0000}"/>
    <cellStyle name="Total 2 2 2 4 10" xfId="39539" xr:uid="{00000000-0005-0000-0000-00007A9A0000}"/>
    <cellStyle name="Total 2 2 2 4 10 2" xfId="39540" xr:uid="{00000000-0005-0000-0000-00007B9A0000}"/>
    <cellStyle name="Total 2 2 2 4 11" xfId="39541" xr:uid="{00000000-0005-0000-0000-00007C9A0000}"/>
    <cellStyle name="Total 2 2 2 4 2" xfId="39542" xr:uid="{00000000-0005-0000-0000-00007D9A0000}"/>
    <cellStyle name="Total 2 2 2 4 2 2" xfId="39543" xr:uid="{00000000-0005-0000-0000-00007E9A0000}"/>
    <cellStyle name="Total 2 2 2 4 3" xfId="39544" xr:uid="{00000000-0005-0000-0000-00007F9A0000}"/>
    <cellStyle name="Total 2 2 2 4 3 2" xfId="39545" xr:uid="{00000000-0005-0000-0000-0000809A0000}"/>
    <cellStyle name="Total 2 2 2 4 4" xfId="39546" xr:uid="{00000000-0005-0000-0000-0000819A0000}"/>
    <cellStyle name="Total 2 2 2 4 4 2" xfId="39547" xr:uid="{00000000-0005-0000-0000-0000829A0000}"/>
    <cellStyle name="Total 2 2 2 4 5" xfId="39548" xr:uid="{00000000-0005-0000-0000-0000839A0000}"/>
    <cellStyle name="Total 2 2 2 4 5 2" xfId="39549" xr:uid="{00000000-0005-0000-0000-0000849A0000}"/>
    <cellStyle name="Total 2 2 2 4 6" xfId="39550" xr:uid="{00000000-0005-0000-0000-0000859A0000}"/>
    <cellStyle name="Total 2 2 2 4 6 2" xfId="39551" xr:uid="{00000000-0005-0000-0000-0000869A0000}"/>
    <cellStyle name="Total 2 2 2 4 7" xfId="39552" xr:uid="{00000000-0005-0000-0000-0000879A0000}"/>
    <cellStyle name="Total 2 2 2 4 7 2" xfId="39553" xr:uid="{00000000-0005-0000-0000-0000889A0000}"/>
    <cellStyle name="Total 2 2 2 4 8" xfId="39554" xr:uid="{00000000-0005-0000-0000-0000899A0000}"/>
    <cellStyle name="Total 2 2 2 4 8 2" xfId="39555" xr:uid="{00000000-0005-0000-0000-00008A9A0000}"/>
    <cellStyle name="Total 2 2 2 4 9" xfId="39556" xr:uid="{00000000-0005-0000-0000-00008B9A0000}"/>
    <cellStyle name="Total 2 2 2 4 9 2" xfId="39557" xr:uid="{00000000-0005-0000-0000-00008C9A0000}"/>
    <cellStyle name="Total 2 2 2 5" xfId="39558" xr:uid="{00000000-0005-0000-0000-00008D9A0000}"/>
    <cellStyle name="Total 2 2 2 5 10" xfId="39559" xr:uid="{00000000-0005-0000-0000-00008E9A0000}"/>
    <cellStyle name="Total 2 2 2 5 10 2" xfId="39560" xr:uid="{00000000-0005-0000-0000-00008F9A0000}"/>
    <cellStyle name="Total 2 2 2 5 11" xfId="39561" xr:uid="{00000000-0005-0000-0000-0000909A0000}"/>
    <cellStyle name="Total 2 2 2 5 2" xfId="39562" xr:uid="{00000000-0005-0000-0000-0000919A0000}"/>
    <cellStyle name="Total 2 2 2 5 2 2" xfId="39563" xr:uid="{00000000-0005-0000-0000-0000929A0000}"/>
    <cellStyle name="Total 2 2 2 5 3" xfId="39564" xr:uid="{00000000-0005-0000-0000-0000939A0000}"/>
    <cellStyle name="Total 2 2 2 5 3 2" xfId="39565" xr:uid="{00000000-0005-0000-0000-0000949A0000}"/>
    <cellStyle name="Total 2 2 2 5 4" xfId="39566" xr:uid="{00000000-0005-0000-0000-0000959A0000}"/>
    <cellStyle name="Total 2 2 2 5 4 2" xfId="39567" xr:uid="{00000000-0005-0000-0000-0000969A0000}"/>
    <cellStyle name="Total 2 2 2 5 5" xfId="39568" xr:uid="{00000000-0005-0000-0000-0000979A0000}"/>
    <cellStyle name="Total 2 2 2 5 5 2" xfId="39569" xr:uid="{00000000-0005-0000-0000-0000989A0000}"/>
    <cellStyle name="Total 2 2 2 5 6" xfId="39570" xr:uid="{00000000-0005-0000-0000-0000999A0000}"/>
    <cellStyle name="Total 2 2 2 5 6 2" xfId="39571" xr:uid="{00000000-0005-0000-0000-00009A9A0000}"/>
    <cellStyle name="Total 2 2 2 5 7" xfId="39572" xr:uid="{00000000-0005-0000-0000-00009B9A0000}"/>
    <cellStyle name="Total 2 2 2 5 7 2" xfId="39573" xr:uid="{00000000-0005-0000-0000-00009C9A0000}"/>
    <cellStyle name="Total 2 2 2 5 8" xfId="39574" xr:uid="{00000000-0005-0000-0000-00009D9A0000}"/>
    <cellStyle name="Total 2 2 2 5 8 2" xfId="39575" xr:uid="{00000000-0005-0000-0000-00009E9A0000}"/>
    <cellStyle name="Total 2 2 2 5 9" xfId="39576" xr:uid="{00000000-0005-0000-0000-00009F9A0000}"/>
    <cellStyle name="Total 2 2 2 5 9 2" xfId="39577" xr:uid="{00000000-0005-0000-0000-0000A09A0000}"/>
    <cellStyle name="Total 2 2 2 6" xfId="39578" xr:uid="{00000000-0005-0000-0000-0000A19A0000}"/>
    <cellStyle name="Total 2 2 2 6 2" xfId="39579" xr:uid="{00000000-0005-0000-0000-0000A29A0000}"/>
    <cellStyle name="Total 2 2 2 7" xfId="39580" xr:uid="{00000000-0005-0000-0000-0000A39A0000}"/>
    <cellStyle name="Total 2 2 2 7 2" xfId="39581" xr:uid="{00000000-0005-0000-0000-0000A49A0000}"/>
    <cellStyle name="Total 2 2 2 8" xfId="39582" xr:uid="{00000000-0005-0000-0000-0000A59A0000}"/>
    <cellStyle name="Total 2 2 2 8 2" xfId="39583" xr:uid="{00000000-0005-0000-0000-0000A69A0000}"/>
    <cellStyle name="Total 2 2 2 9" xfId="39584" xr:uid="{00000000-0005-0000-0000-0000A79A0000}"/>
    <cellStyle name="Total 2 2 2 9 2" xfId="39585" xr:uid="{00000000-0005-0000-0000-0000A89A0000}"/>
    <cellStyle name="Total 2 2 3" xfId="39586" xr:uid="{00000000-0005-0000-0000-0000A99A0000}"/>
    <cellStyle name="Total 2 2 3 10" xfId="39587" xr:uid="{00000000-0005-0000-0000-0000AA9A0000}"/>
    <cellStyle name="Total 2 2 3 10 2" xfId="39588" xr:uid="{00000000-0005-0000-0000-0000AB9A0000}"/>
    <cellStyle name="Total 2 2 3 11" xfId="39589" xr:uid="{00000000-0005-0000-0000-0000AC9A0000}"/>
    <cellStyle name="Total 2 2 3 11 2" xfId="39590" xr:uid="{00000000-0005-0000-0000-0000AD9A0000}"/>
    <cellStyle name="Total 2 2 3 12" xfId="39591" xr:uid="{00000000-0005-0000-0000-0000AE9A0000}"/>
    <cellStyle name="Total 2 2 3 12 2" xfId="39592" xr:uid="{00000000-0005-0000-0000-0000AF9A0000}"/>
    <cellStyle name="Total 2 2 3 13" xfId="39593" xr:uid="{00000000-0005-0000-0000-0000B09A0000}"/>
    <cellStyle name="Total 2 2 3 13 2" xfId="39594" xr:uid="{00000000-0005-0000-0000-0000B19A0000}"/>
    <cellStyle name="Total 2 2 3 14" xfId="39595" xr:uid="{00000000-0005-0000-0000-0000B29A0000}"/>
    <cellStyle name="Total 2 2 3 14 2" xfId="39596" xr:uid="{00000000-0005-0000-0000-0000B39A0000}"/>
    <cellStyle name="Total 2 2 3 15" xfId="39597" xr:uid="{00000000-0005-0000-0000-0000B49A0000}"/>
    <cellStyle name="Total 2 2 3 2" xfId="39598" xr:uid="{00000000-0005-0000-0000-0000B59A0000}"/>
    <cellStyle name="Total 2 2 3 2 10" xfId="39599" xr:uid="{00000000-0005-0000-0000-0000B69A0000}"/>
    <cellStyle name="Total 2 2 3 2 10 2" xfId="39600" xr:uid="{00000000-0005-0000-0000-0000B79A0000}"/>
    <cellStyle name="Total 2 2 3 2 11" xfId="39601" xr:uid="{00000000-0005-0000-0000-0000B89A0000}"/>
    <cellStyle name="Total 2 2 3 2 11 2" xfId="39602" xr:uid="{00000000-0005-0000-0000-0000B99A0000}"/>
    <cellStyle name="Total 2 2 3 2 12" xfId="39603" xr:uid="{00000000-0005-0000-0000-0000BA9A0000}"/>
    <cellStyle name="Total 2 2 3 2 12 2" xfId="39604" xr:uid="{00000000-0005-0000-0000-0000BB9A0000}"/>
    <cellStyle name="Total 2 2 3 2 13" xfId="39605" xr:uid="{00000000-0005-0000-0000-0000BC9A0000}"/>
    <cellStyle name="Total 2 2 3 2 2" xfId="39606" xr:uid="{00000000-0005-0000-0000-0000BD9A0000}"/>
    <cellStyle name="Total 2 2 3 2 2 10" xfId="39607" xr:uid="{00000000-0005-0000-0000-0000BE9A0000}"/>
    <cellStyle name="Total 2 2 3 2 2 10 2" xfId="39608" xr:uid="{00000000-0005-0000-0000-0000BF9A0000}"/>
    <cellStyle name="Total 2 2 3 2 2 11" xfId="39609" xr:uid="{00000000-0005-0000-0000-0000C09A0000}"/>
    <cellStyle name="Total 2 2 3 2 2 2" xfId="39610" xr:uid="{00000000-0005-0000-0000-0000C19A0000}"/>
    <cellStyle name="Total 2 2 3 2 2 2 2" xfId="39611" xr:uid="{00000000-0005-0000-0000-0000C29A0000}"/>
    <cellStyle name="Total 2 2 3 2 2 3" xfId="39612" xr:uid="{00000000-0005-0000-0000-0000C39A0000}"/>
    <cellStyle name="Total 2 2 3 2 2 3 2" xfId="39613" xr:uid="{00000000-0005-0000-0000-0000C49A0000}"/>
    <cellStyle name="Total 2 2 3 2 2 4" xfId="39614" xr:uid="{00000000-0005-0000-0000-0000C59A0000}"/>
    <cellStyle name="Total 2 2 3 2 2 4 2" xfId="39615" xr:uid="{00000000-0005-0000-0000-0000C69A0000}"/>
    <cellStyle name="Total 2 2 3 2 2 5" xfId="39616" xr:uid="{00000000-0005-0000-0000-0000C79A0000}"/>
    <cellStyle name="Total 2 2 3 2 2 5 2" xfId="39617" xr:uid="{00000000-0005-0000-0000-0000C89A0000}"/>
    <cellStyle name="Total 2 2 3 2 2 6" xfId="39618" xr:uid="{00000000-0005-0000-0000-0000C99A0000}"/>
    <cellStyle name="Total 2 2 3 2 2 6 2" xfId="39619" xr:uid="{00000000-0005-0000-0000-0000CA9A0000}"/>
    <cellStyle name="Total 2 2 3 2 2 7" xfId="39620" xr:uid="{00000000-0005-0000-0000-0000CB9A0000}"/>
    <cellStyle name="Total 2 2 3 2 2 7 2" xfId="39621" xr:uid="{00000000-0005-0000-0000-0000CC9A0000}"/>
    <cellStyle name="Total 2 2 3 2 2 8" xfId="39622" xr:uid="{00000000-0005-0000-0000-0000CD9A0000}"/>
    <cellStyle name="Total 2 2 3 2 2 8 2" xfId="39623" xr:uid="{00000000-0005-0000-0000-0000CE9A0000}"/>
    <cellStyle name="Total 2 2 3 2 2 9" xfId="39624" xr:uid="{00000000-0005-0000-0000-0000CF9A0000}"/>
    <cellStyle name="Total 2 2 3 2 2 9 2" xfId="39625" xr:uid="{00000000-0005-0000-0000-0000D09A0000}"/>
    <cellStyle name="Total 2 2 3 2 3" xfId="39626" xr:uid="{00000000-0005-0000-0000-0000D19A0000}"/>
    <cellStyle name="Total 2 2 3 2 3 10" xfId="39627" xr:uid="{00000000-0005-0000-0000-0000D29A0000}"/>
    <cellStyle name="Total 2 2 3 2 3 10 2" xfId="39628" xr:uid="{00000000-0005-0000-0000-0000D39A0000}"/>
    <cellStyle name="Total 2 2 3 2 3 11" xfId="39629" xr:uid="{00000000-0005-0000-0000-0000D49A0000}"/>
    <cellStyle name="Total 2 2 3 2 3 2" xfId="39630" xr:uid="{00000000-0005-0000-0000-0000D59A0000}"/>
    <cellStyle name="Total 2 2 3 2 3 2 2" xfId="39631" xr:uid="{00000000-0005-0000-0000-0000D69A0000}"/>
    <cellStyle name="Total 2 2 3 2 3 3" xfId="39632" xr:uid="{00000000-0005-0000-0000-0000D79A0000}"/>
    <cellStyle name="Total 2 2 3 2 3 3 2" xfId="39633" xr:uid="{00000000-0005-0000-0000-0000D89A0000}"/>
    <cellStyle name="Total 2 2 3 2 3 4" xfId="39634" xr:uid="{00000000-0005-0000-0000-0000D99A0000}"/>
    <cellStyle name="Total 2 2 3 2 3 4 2" xfId="39635" xr:uid="{00000000-0005-0000-0000-0000DA9A0000}"/>
    <cellStyle name="Total 2 2 3 2 3 5" xfId="39636" xr:uid="{00000000-0005-0000-0000-0000DB9A0000}"/>
    <cellStyle name="Total 2 2 3 2 3 5 2" xfId="39637" xr:uid="{00000000-0005-0000-0000-0000DC9A0000}"/>
    <cellStyle name="Total 2 2 3 2 3 6" xfId="39638" xr:uid="{00000000-0005-0000-0000-0000DD9A0000}"/>
    <cellStyle name="Total 2 2 3 2 3 6 2" xfId="39639" xr:uid="{00000000-0005-0000-0000-0000DE9A0000}"/>
    <cellStyle name="Total 2 2 3 2 3 7" xfId="39640" xr:uid="{00000000-0005-0000-0000-0000DF9A0000}"/>
    <cellStyle name="Total 2 2 3 2 3 7 2" xfId="39641" xr:uid="{00000000-0005-0000-0000-0000E09A0000}"/>
    <cellStyle name="Total 2 2 3 2 3 8" xfId="39642" xr:uid="{00000000-0005-0000-0000-0000E19A0000}"/>
    <cellStyle name="Total 2 2 3 2 3 8 2" xfId="39643" xr:uid="{00000000-0005-0000-0000-0000E29A0000}"/>
    <cellStyle name="Total 2 2 3 2 3 9" xfId="39644" xr:uid="{00000000-0005-0000-0000-0000E39A0000}"/>
    <cellStyle name="Total 2 2 3 2 3 9 2" xfId="39645" xr:uid="{00000000-0005-0000-0000-0000E49A0000}"/>
    <cellStyle name="Total 2 2 3 2 4" xfId="39646" xr:uid="{00000000-0005-0000-0000-0000E59A0000}"/>
    <cellStyle name="Total 2 2 3 2 4 2" xfId="39647" xr:uid="{00000000-0005-0000-0000-0000E69A0000}"/>
    <cellStyle name="Total 2 2 3 2 5" xfId="39648" xr:uid="{00000000-0005-0000-0000-0000E79A0000}"/>
    <cellStyle name="Total 2 2 3 2 5 2" xfId="39649" xr:uid="{00000000-0005-0000-0000-0000E89A0000}"/>
    <cellStyle name="Total 2 2 3 2 6" xfId="39650" xr:uid="{00000000-0005-0000-0000-0000E99A0000}"/>
    <cellStyle name="Total 2 2 3 2 6 2" xfId="39651" xr:uid="{00000000-0005-0000-0000-0000EA9A0000}"/>
    <cellStyle name="Total 2 2 3 2 7" xfId="39652" xr:uid="{00000000-0005-0000-0000-0000EB9A0000}"/>
    <cellStyle name="Total 2 2 3 2 7 2" xfId="39653" xr:uid="{00000000-0005-0000-0000-0000EC9A0000}"/>
    <cellStyle name="Total 2 2 3 2 8" xfId="39654" xr:uid="{00000000-0005-0000-0000-0000ED9A0000}"/>
    <cellStyle name="Total 2 2 3 2 8 2" xfId="39655" xr:uid="{00000000-0005-0000-0000-0000EE9A0000}"/>
    <cellStyle name="Total 2 2 3 2 9" xfId="39656" xr:uid="{00000000-0005-0000-0000-0000EF9A0000}"/>
    <cellStyle name="Total 2 2 3 2 9 2" xfId="39657" xr:uid="{00000000-0005-0000-0000-0000F09A0000}"/>
    <cellStyle name="Total 2 2 3 3" xfId="39658" xr:uid="{00000000-0005-0000-0000-0000F19A0000}"/>
    <cellStyle name="Total 2 2 3 3 10" xfId="39659" xr:uid="{00000000-0005-0000-0000-0000F29A0000}"/>
    <cellStyle name="Total 2 2 3 3 10 2" xfId="39660" xr:uid="{00000000-0005-0000-0000-0000F39A0000}"/>
    <cellStyle name="Total 2 2 3 3 11" xfId="39661" xr:uid="{00000000-0005-0000-0000-0000F49A0000}"/>
    <cellStyle name="Total 2 2 3 3 11 2" xfId="39662" xr:uid="{00000000-0005-0000-0000-0000F59A0000}"/>
    <cellStyle name="Total 2 2 3 3 12" xfId="39663" xr:uid="{00000000-0005-0000-0000-0000F69A0000}"/>
    <cellStyle name="Total 2 2 3 3 12 2" xfId="39664" xr:uid="{00000000-0005-0000-0000-0000F79A0000}"/>
    <cellStyle name="Total 2 2 3 3 13" xfId="39665" xr:uid="{00000000-0005-0000-0000-0000F89A0000}"/>
    <cellStyle name="Total 2 2 3 3 2" xfId="39666" xr:uid="{00000000-0005-0000-0000-0000F99A0000}"/>
    <cellStyle name="Total 2 2 3 3 2 10" xfId="39667" xr:uid="{00000000-0005-0000-0000-0000FA9A0000}"/>
    <cellStyle name="Total 2 2 3 3 2 10 2" xfId="39668" xr:uid="{00000000-0005-0000-0000-0000FB9A0000}"/>
    <cellStyle name="Total 2 2 3 3 2 11" xfId="39669" xr:uid="{00000000-0005-0000-0000-0000FC9A0000}"/>
    <cellStyle name="Total 2 2 3 3 2 2" xfId="39670" xr:uid="{00000000-0005-0000-0000-0000FD9A0000}"/>
    <cellStyle name="Total 2 2 3 3 2 2 2" xfId="39671" xr:uid="{00000000-0005-0000-0000-0000FE9A0000}"/>
    <cellStyle name="Total 2 2 3 3 2 3" xfId="39672" xr:uid="{00000000-0005-0000-0000-0000FF9A0000}"/>
    <cellStyle name="Total 2 2 3 3 2 3 2" xfId="39673" xr:uid="{00000000-0005-0000-0000-0000009B0000}"/>
    <cellStyle name="Total 2 2 3 3 2 4" xfId="39674" xr:uid="{00000000-0005-0000-0000-0000019B0000}"/>
    <cellStyle name="Total 2 2 3 3 2 4 2" xfId="39675" xr:uid="{00000000-0005-0000-0000-0000029B0000}"/>
    <cellStyle name="Total 2 2 3 3 2 5" xfId="39676" xr:uid="{00000000-0005-0000-0000-0000039B0000}"/>
    <cellStyle name="Total 2 2 3 3 2 5 2" xfId="39677" xr:uid="{00000000-0005-0000-0000-0000049B0000}"/>
    <cellStyle name="Total 2 2 3 3 2 6" xfId="39678" xr:uid="{00000000-0005-0000-0000-0000059B0000}"/>
    <cellStyle name="Total 2 2 3 3 2 6 2" xfId="39679" xr:uid="{00000000-0005-0000-0000-0000069B0000}"/>
    <cellStyle name="Total 2 2 3 3 2 7" xfId="39680" xr:uid="{00000000-0005-0000-0000-0000079B0000}"/>
    <cellStyle name="Total 2 2 3 3 2 7 2" xfId="39681" xr:uid="{00000000-0005-0000-0000-0000089B0000}"/>
    <cellStyle name="Total 2 2 3 3 2 8" xfId="39682" xr:uid="{00000000-0005-0000-0000-0000099B0000}"/>
    <cellStyle name="Total 2 2 3 3 2 8 2" xfId="39683" xr:uid="{00000000-0005-0000-0000-00000A9B0000}"/>
    <cellStyle name="Total 2 2 3 3 2 9" xfId="39684" xr:uid="{00000000-0005-0000-0000-00000B9B0000}"/>
    <cellStyle name="Total 2 2 3 3 2 9 2" xfId="39685" xr:uid="{00000000-0005-0000-0000-00000C9B0000}"/>
    <cellStyle name="Total 2 2 3 3 3" xfId="39686" xr:uid="{00000000-0005-0000-0000-00000D9B0000}"/>
    <cellStyle name="Total 2 2 3 3 3 10" xfId="39687" xr:uid="{00000000-0005-0000-0000-00000E9B0000}"/>
    <cellStyle name="Total 2 2 3 3 3 10 2" xfId="39688" xr:uid="{00000000-0005-0000-0000-00000F9B0000}"/>
    <cellStyle name="Total 2 2 3 3 3 11" xfId="39689" xr:uid="{00000000-0005-0000-0000-0000109B0000}"/>
    <cellStyle name="Total 2 2 3 3 3 2" xfId="39690" xr:uid="{00000000-0005-0000-0000-0000119B0000}"/>
    <cellStyle name="Total 2 2 3 3 3 2 2" xfId="39691" xr:uid="{00000000-0005-0000-0000-0000129B0000}"/>
    <cellStyle name="Total 2 2 3 3 3 3" xfId="39692" xr:uid="{00000000-0005-0000-0000-0000139B0000}"/>
    <cellStyle name="Total 2 2 3 3 3 3 2" xfId="39693" xr:uid="{00000000-0005-0000-0000-0000149B0000}"/>
    <cellStyle name="Total 2 2 3 3 3 4" xfId="39694" xr:uid="{00000000-0005-0000-0000-0000159B0000}"/>
    <cellStyle name="Total 2 2 3 3 3 4 2" xfId="39695" xr:uid="{00000000-0005-0000-0000-0000169B0000}"/>
    <cellStyle name="Total 2 2 3 3 3 5" xfId="39696" xr:uid="{00000000-0005-0000-0000-0000179B0000}"/>
    <cellStyle name="Total 2 2 3 3 3 5 2" xfId="39697" xr:uid="{00000000-0005-0000-0000-0000189B0000}"/>
    <cellStyle name="Total 2 2 3 3 3 6" xfId="39698" xr:uid="{00000000-0005-0000-0000-0000199B0000}"/>
    <cellStyle name="Total 2 2 3 3 3 6 2" xfId="39699" xr:uid="{00000000-0005-0000-0000-00001A9B0000}"/>
    <cellStyle name="Total 2 2 3 3 3 7" xfId="39700" xr:uid="{00000000-0005-0000-0000-00001B9B0000}"/>
    <cellStyle name="Total 2 2 3 3 3 7 2" xfId="39701" xr:uid="{00000000-0005-0000-0000-00001C9B0000}"/>
    <cellStyle name="Total 2 2 3 3 3 8" xfId="39702" xr:uid="{00000000-0005-0000-0000-00001D9B0000}"/>
    <cellStyle name="Total 2 2 3 3 3 8 2" xfId="39703" xr:uid="{00000000-0005-0000-0000-00001E9B0000}"/>
    <cellStyle name="Total 2 2 3 3 3 9" xfId="39704" xr:uid="{00000000-0005-0000-0000-00001F9B0000}"/>
    <cellStyle name="Total 2 2 3 3 3 9 2" xfId="39705" xr:uid="{00000000-0005-0000-0000-0000209B0000}"/>
    <cellStyle name="Total 2 2 3 3 4" xfId="39706" xr:uid="{00000000-0005-0000-0000-0000219B0000}"/>
    <cellStyle name="Total 2 2 3 3 4 2" xfId="39707" xr:uid="{00000000-0005-0000-0000-0000229B0000}"/>
    <cellStyle name="Total 2 2 3 3 5" xfId="39708" xr:uid="{00000000-0005-0000-0000-0000239B0000}"/>
    <cellStyle name="Total 2 2 3 3 5 2" xfId="39709" xr:uid="{00000000-0005-0000-0000-0000249B0000}"/>
    <cellStyle name="Total 2 2 3 3 6" xfId="39710" xr:uid="{00000000-0005-0000-0000-0000259B0000}"/>
    <cellStyle name="Total 2 2 3 3 6 2" xfId="39711" xr:uid="{00000000-0005-0000-0000-0000269B0000}"/>
    <cellStyle name="Total 2 2 3 3 7" xfId="39712" xr:uid="{00000000-0005-0000-0000-0000279B0000}"/>
    <cellStyle name="Total 2 2 3 3 7 2" xfId="39713" xr:uid="{00000000-0005-0000-0000-0000289B0000}"/>
    <cellStyle name="Total 2 2 3 3 8" xfId="39714" xr:uid="{00000000-0005-0000-0000-0000299B0000}"/>
    <cellStyle name="Total 2 2 3 3 8 2" xfId="39715" xr:uid="{00000000-0005-0000-0000-00002A9B0000}"/>
    <cellStyle name="Total 2 2 3 3 9" xfId="39716" xr:uid="{00000000-0005-0000-0000-00002B9B0000}"/>
    <cellStyle name="Total 2 2 3 3 9 2" xfId="39717" xr:uid="{00000000-0005-0000-0000-00002C9B0000}"/>
    <cellStyle name="Total 2 2 3 4" xfId="39718" xr:uid="{00000000-0005-0000-0000-00002D9B0000}"/>
    <cellStyle name="Total 2 2 3 4 10" xfId="39719" xr:uid="{00000000-0005-0000-0000-00002E9B0000}"/>
    <cellStyle name="Total 2 2 3 4 10 2" xfId="39720" xr:uid="{00000000-0005-0000-0000-00002F9B0000}"/>
    <cellStyle name="Total 2 2 3 4 11" xfId="39721" xr:uid="{00000000-0005-0000-0000-0000309B0000}"/>
    <cellStyle name="Total 2 2 3 4 2" xfId="39722" xr:uid="{00000000-0005-0000-0000-0000319B0000}"/>
    <cellStyle name="Total 2 2 3 4 2 2" xfId="39723" xr:uid="{00000000-0005-0000-0000-0000329B0000}"/>
    <cellStyle name="Total 2 2 3 4 3" xfId="39724" xr:uid="{00000000-0005-0000-0000-0000339B0000}"/>
    <cellStyle name="Total 2 2 3 4 3 2" xfId="39725" xr:uid="{00000000-0005-0000-0000-0000349B0000}"/>
    <cellStyle name="Total 2 2 3 4 4" xfId="39726" xr:uid="{00000000-0005-0000-0000-0000359B0000}"/>
    <cellStyle name="Total 2 2 3 4 4 2" xfId="39727" xr:uid="{00000000-0005-0000-0000-0000369B0000}"/>
    <cellStyle name="Total 2 2 3 4 5" xfId="39728" xr:uid="{00000000-0005-0000-0000-0000379B0000}"/>
    <cellStyle name="Total 2 2 3 4 5 2" xfId="39729" xr:uid="{00000000-0005-0000-0000-0000389B0000}"/>
    <cellStyle name="Total 2 2 3 4 6" xfId="39730" xr:uid="{00000000-0005-0000-0000-0000399B0000}"/>
    <cellStyle name="Total 2 2 3 4 6 2" xfId="39731" xr:uid="{00000000-0005-0000-0000-00003A9B0000}"/>
    <cellStyle name="Total 2 2 3 4 7" xfId="39732" xr:uid="{00000000-0005-0000-0000-00003B9B0000}"/>
    <cellStyle name="Total 2 2 3 4 7 2" xfId="39733" xr:uid="{00000000-0005-0000-0000-00003C9B0000}"/>
    <cellStyle name="Total 2 2 3 4 8" xfId="39734" xr:uid="{00000000-0005-0000-0000-00003D9B0000}"/>
    <cellStyle name="Total 2 2 3 4 8 2" xfId="39735" xr:uid="{00000000-0005-0000-0000-00003E9B0000}"/>
    <cellStyle name="Total 2 2 3 4 9" xfId="39736" xr:uid="{00000000-0005-0000-0000-00003F9B0000}"/>
    <cellStyle name="Total 2 2 3 4 9 2" xfId="39737" xr:uid="{00000000-0005-0000-0000-0000409B0000}"/>
    <cellStyle name="Total 2 2 3 5" xfId="39738" xr:uid="{00000000-0005-0000-0000-0000419B0000}"/>
    <cellStyle name="Total 2 2 3 5 10" xfId="39739" xr:uid="{00000000-0005-0000-0000-0000429B0000}"/>
    <cellStyle name="Total 2 2 3 5 10 2" xfId="39740" xr:uid="{00000000-0005-0000-0000-0000439B0000}"/>
    <cellStyle name="Total 2 2 3 5 11" xfId="39741" xr:uid="{00000000-0005-0000-0000-0000449B0000}"/>
    <cellStyle name="Total 2 2 3 5 2" xfId="39742" xr:uid="{00000000-0005-0000-0000-0000459B0000}"/>
    <cellStyle name="Total 2 2 3 5 2 2" xfId="39743" xr:uid="{00000000-0005-0000-0000-0000469B0000}"/>
    <cellStyle name="Total 2 2 3 5 3" xfId="39744" xr:uid="{00000000-0005-0000-0000-0000479B0000}"/>
    <cellStyle name="Total 2 2 3 5 3 2" xfId="39745" xr:uid="{00000000-0005-0000-0000-0000489B0000}"/>
    <cellStyle name="Total 2 2 3 5 4" xfId="39746" xr:uid="{00000000-0005-0000-0000-0000499B0000}"/>
    <cellStyle name="Total 2 2 3 5 4 2" xfId="39747" xr:uid="{00000000-0005-0000-0000-00004A9B0000}"/>
    <cellStyle name="Total 2 2 3 5 5" xfId="39748" xr:uid="{00000000-0005-0000-0000-00004B9B0000}"/>
    <cellStyle name="Total 2 2 3 5 5 2" xfId="39749" xr:uid="{00000000-0005-0000-0000-00004C9B0000}"/>
    <cellStyle name="Total 2 2 3 5 6" xfId="39750" xr:uid="{00000000-0005-0000-0000-00004D9B0000}"/>
    <cellStyle name="Total 2 2 3 5 6 2" xfId="39751" xr:uid="{00000000-0005-0000-0000-00004E9B0000}"/>
    <cellStyle name="Total 2 2 3 5 7" xfId="39752" xr:uid="{00000000-0005-0000-0000-00004F9B0000}"/>
    <cellStyle name="Total 2 2 3 5 7 2" xfId="39753" xr:uid="{00000000-0005-0000-0000-0000509B0000}"/>
    <cellStyle name="Total 2 2 3 5 8" xfId="39754" xr:uid="{00000000-0005-0000-0000-0000519B0000}"/>
    <cellStyle name="Total 2 2 3 5 8 2" xfId="39755" xr:uid="{00000000-0005-0000-0000-0000529B0000}"/>
    <cellStyle name="Total 2 2 3 5 9" xfId="39756" xr:uid="{00000000-0005-0000-0000-0000539B0000}"/>
    <cellStyle name="Total 2 2 3 5 9 2" xfId="39757" xr:uid="{00000000-0005-0000-0000-0000549B0000}"/>
    <cellStyle name="Total 2 2 3 6" xfId="39758" xr:uid="{00000000-0005-0000-0000-0000559B0000}"/>
    <cellStyle name="Total 2 2 3 6 2" xfId="39759" xr:uid="{00000000-0005-0000-0000-0000569B0000}"/>
    <cellStyle name="Total 2 2 3 7" xfId="39760" xr:uid="{00000000-0005-0000-0000-0000579B0000}"/>
    <cellStyle name="Total 2 2 3 7 2" xfId="39761" xr:uid="{00000000-0005-0000-0000-0000589B0000}"/>
    <cellStyle name="Total 2 2 3 8" xfId="39762" xr:uid="{00000000-0005-0000-0000-0000599B0000}"/>
    <cellStyle name="Total 2 2 3 8 2" xfId="39763" xr:uid="{00000000-0005-0000-0000-00005A9B0000}"/>
    <cellStyle name="Total 2 2 3 9" xfId="39764" xr:uid="{00000000-0005-0000-0000-00005B9B0000}"/>
    <cellStyle name="Total 2 2 3 9 2" xfId="39765" xr:uid="{00000000-0005-0000-0000-00005C9B0000}"/>
    <cellStyle name="Total 2 2 4" xfId="39766" xr:uid="{00000000-0005-0000-0000-00005D9B0000}"/>
    <cellStyle name="Total 2 2 4 10" xfId="39767" xr:uid="{00000000-0005-0000-0000-00005E9B0000}"/>
    <cellStyle name="Total 2 2 4 10 2" xfId="39768" xr:uid="{00000000-0005-0000-0000-00005F9B0000}"/>
    <cellStyle name="Total 2 2 4 11" xfId="39769" xr:uid="{00000000-0005-0000-0000-0000609B0000}"/>
    <cellStyle name="Total 2 2 4 11 2" xfId="39770" xr:uid="{00000000-0005-0000-0000-0000619B0000}"/>
    <cellStyle name="Total 2 2 4 12" xfId="39771" xr:uid="{00000000-0005-0000-0000-0000629B0000}"/>
    <cellStyle name="Total 2 2 4 12 2" xfId="39772" xr:uid="{00000000-0005-0000-0000-0000639B0000}"/>
    <cellStyle name="Total 2 2 4 13" xfId="39773" xr:uid="{00000000-0005-0000-0000-0000649B0000}"/>
    <cellStyle name="Total 2 2 4 2" xfId="39774" xr:uid="{00000000-0005-0000-0000-0000659B0000}"/>
    <cellStyle name="Total 2 2 4 2 10" xfId="39775" xr:uid="{00000000-0005-0000-0000-0000669B0000}"/>
    <cellStyle name="Total 2 2 4 2 10 2" xfId="39776" xr:uid="{00000000-0005-0000-0000-0000679B0000}"/>
    <cellStyle name="Total 2 2 4 2 11" xfId="39777" xr:uid="{00000000-0005-0000-0000-0000689B0000}"/>
    <cellStyle name="Total 2 2 4 2 2" xfId="39778" xr:uid="{00000000-0005-0000-0000-0000699B0000}"/>
    <cellStyle name="Total 2 2 4 2 2 2" xfId="39779" xr:uid="{00000000-0005-0000-0000-00006A9B0000}"/>
    <cellStyle name="Total 2 2 4 2 3" xfId="39780" xr:uid="{00000000-0005-0000-0000-00006B9B0000}"/>
    <cellStyle name="Total 2 2 4 2 3 2" xfId="39781" xr:uid="{00000000-0005-0000-0000-00006C9B0000}"/>
    <cellStyle name="Total 2 2 4 2 4" xfId="39782" xr:uid="{00000000-0005-0000-0000-00006D9B0000}"/>
    <cellStyle name="Total 2 2 4 2 4 2" xfId="39783" xr:uid="{00000000-0005-0000-0000-00006E9B0000}"/>
    <cellStyle name="Total 2 2 4 2 5" xfId="39784" xr:uid="{00000000-0005-0000-0000-00006F9B0000}"/>
    <cellStyle name="Total 2 2 4 2 5 2" xfId="39785" xr:uid="{00000000-0005-0000-0000-0000709B0000}"/>
    <cellStyle name="Total 2 2 4 2 6" xfId="39786" xr:uid="{00000000-0005-0000-0000-0000719B0000}"/>
    <cellStyle name="Total 2 2 4 2 6 2" xfId="39787" xr:uid="{00000000-0005-0000-0000-0000729B0000}"/>
    <cellStyle name="Total 2 2 4 2 7" xfId="39788" xr:uid="{00000000-0005-0000-0000-0000739B0000}"/>
    <cellStyle name="Total 2 2 4 2 7 2" xfId="39789" xr:uid="{00000000-0005-0000-0000-0000749B0000}"/>
    <cellStyle name="Total 2 2 4 2 8" xfId="39790" xr:uid="{00000000-0005-0000-0000-0000759B0000}"/>
    <cellStyle name="Total 2 2 4 2 8 2" xfId="39791" xr:uid="{00000000-0005-0000-0000-0000769B0000}"/>
    <cellStyle name="Total 2 2 4 2 9" xfId="39792" xr:uid="{00000000-0005-0000-0000-0000779B0000}"/>
    <cellStyle name="Total 2 2 4 2 9 2" xfId="39793" xr:uid="{00000000-0005-0000-0000-0000789B0000}"/>
    <cellStyle name="Total 2 2 4 3" xfId="39794" xr:uid="{00000000-0005-0000-0000-0000799B0000}"/>
    <cellStyle name="Total 2 2 4 3 10" xfId="39795" xr:uid="{00000000-0005-0000-0000-00007A9B0000}"/>
    <cellStyle name="Total 2 2 4 3 10 2" xfId="39796" xr:uid="{00000000-0005-0000-0000-00007B9B0000}"/>
    <cellStyle name="Total 2 2 4 3 11" xfId="39797" xr:uid="{00000000-0005-0000-0000-00007C9B0000}"/>
    <cellStyle name="Total 2 2 4 3 2" xfId="39798" xr:uid="{00000000-0005-0000-0000-00007D9B0000}"/>
    <cellStyle name="Total 2 2 4 3 2 2" xfId="39799" xr:uid="{00000000-0005-0000-0000-00007E9B0000}"/>
    <cellStyle name="Total 2 2 4 3 3" xfId="39800" xr:uid="{00000000-0005-0000-0000-00007F9B0000}"/>
    <cellStyle name="Total 2 2 4 3 3 2" xfId="39801" xr:uid="{00000000-0005-0000-0000-0000809B0000}"/>
    <cellStyle name="Total 2 2 4 3 4" xfId="39802" xr:uid="{00000000-0005-0000-0000-0000819B0000}"/>
    <cellStyle name="Total 2 2 4 3 4 2" xfId="39803" xr:uid="{00000000-0005-0000-0000-0000829B0000}"/>
    <cellStyle name="Total 2 2 4 3 5" xfId="39804" xr:uid="{00000000-0005-0000-0000-0000839B0000}"/>
    <cellStyle name="Total 2 2 4 3 5 2" xfId="39805" xr:uid="{00000000-0005-0000-0000-0000849B0000}"/>
    <cellStyle name="Total 2 2 4 3 6" xfId="39806" xr:uid="{00000000-0005-0000-0000-0000859B0000}"/>
    <cellStyle name="Total 2 2 4 3 6 2" xfId="39807" xr:uid="{00000000-0005-0000-0000-0000869B0000}"/>
    <cellStyle name="Total 2 2 4 3 7" xfId="39808" xr:uid="{00000000-0005-0000-0000-0000879B0000}"/>
    <cellStyle name="Total 2 2 4 3 7 2" xfId="39809" xr:uid="{00000000-0005-0000-0000-0000889B0000}"/>
    <cellStyle name="Total 2 2 4 3 8" xfId="39810" xr:uid="{00000000-0005-0000-0000-0000899B0000}"/>
    <cellStyle name="Total 2 2 4 3 8 2" xfId="39811" xr:uid="{00000000-0005-0000-0000-00008A9B0000}"/>
    <cellStyle name="Total 2 2 4 3 9" xfId="39812" xr:uid="{00000000-0005-0000-0000-00008B9B0000}"/>
    <cellStyle name="Total 2 2 4 3 9 2" xfId="39813" xr:uid="{00000000-0005-0000-0000-00008C9B0000}"/>
    <cellStyle name="Total 2 2 4 4" xfId="39814" xr:uid="{00000000-0005-0000-0000-00008D9B0000}"/>
    <cellStyle name="Total 2 2 4 4 2" xfId="39815" xr:uid="{00000000-0005-0000-0000-00008E9B0000}"/>
    <cellStyle name="Total 2 2 4 5" xfId="39816" xr:uid="{00000000-0005-0000-0000-00008F9B0000}"/>
    <cellStyle name="Total 2 2 4 5 2" xfId="39817" xr:uid="{00000000-0005-0000-0000-0000909B0000}"/>
    <cellStyle name="Total 2 2 4 6" xfId="39818" xr:uid="{00000000-0005-0000-0000-0000919B0000}"/>
    <cellStyle name="Total 2 2 4 6 2" xfId="39819" xr:uid="{00000000-0005-0000-0000-0000929B0000}"/>
    <cellStyle name="Total 2 2 4 7" xfId="39820" xr:uid="{00000000-0005-0000-0000-0000939B0000}"/>
    <cellStyle name="Total 2 2 4 7 2" xfId="39821" xr:uid="{00000000-0005-0000-0000-0000949B0000}"/>
    <cellStyle name="Total 2 2 4 8" xfId="39822" xr:uid="{00000000-0005-0000-0000-0000959B0000}"/>
    <cellStyle name="Total 2 2 4 8 2" xfId="39823" xr:uid="{00000000-0005-0000-0000-0000969B0000}"/>
    <cellStyle name="Total 2 2 4 9" xfId="39824" xr:uid="{00000000-0005-0000-0000-0000979B0000}"/>
    <cellStyle name="Total 2 2 4 9 2" xfId="39825" xr:uid="{00000000-0005-0000-0000-0000989B0000}"/>
    <cellStyle name="Total 2 2 5" xfId="39826" xr:uid="{00000000-0005-0000-0000-0000999B0000}"/>
    <cellStyle name="Total 2 2 5 10" xfId="39827" xr:uid="{00000000-0005-0000-0000-00009A9B0000}"/>
    <cellStyle name="Total 2 2 5 10 2" xfId="39828" xr:uid="{00000000-0005-0000-0000-00009B9B0000}"/>
    <cellStyle name="Total 2 2 5 11" xfId="39829" xr:uid="{00000000-0005-0000-0000-00009C9B0000}"/>
    <cellStyle name="Total 2 2 5 11 2" xfId="39830" xr:uid="{00000000-0005-0000-0000-00009D9B0000}"/>
    <cellStyle name="Total 2 2 5 12" xfId="39831" xr:uid="{00000000-0005-0000-0000-00009E9B0000}"/>
    <cellStyle name="Total 2 2 5 12 2" xfId="39832" xr:uid="{00000000-0005-0000-0000-00009F9B0000}"/>
    <cellStyle name="Total 2 2 5 13" xfId="39833" xr:uid="{00000000-0005-0000-0000-0000A09B0000}"/>
    <cellStyle name="Total 2 2 5 2" xfId="39834" xr:uid="{00000000-0005-0000-0000-0000A19B0000}"/>
    <cellStyle name="Total 2 2 5 2 10" xfId="39835" xr:uid="{00000000-0005-0000-0000-0000A29B0000}"/>
    <cellStyle name="Total 2 2 5 2 10 2" xfId="39836" xr:uid="{00000000-0005-0000-0000-0000A39B0000}"/>
    <cellStyle name="Total 2 2 5 2 11" xfId="39837" xr:uid="{00000000-0005-0000-0000-0000A49B0000}"/>
    <cellStyle name="Total 2 2 5 2 2" xfId="39838" xr:uid="{00000000-0005-0000-0000-0000A59B0000}"/>
    <cellStyle name="Total 2 2 5 2 2 2" xfId="39839" xr:uid="{00000000-0005-0000-0000-0000A69B0000}"/>
    <cellStyle name="Total 2 2 5 2 3" xfId="39840" xr:uid="{00000000-0005-0000-0000-0000A79B0000}"/>
    <cellStyle name="Total 2 2 5 2 3 2" xfId="39841" xr:uid="{00000000-0005-0000-0000-0000A89B0000}"/>
    <cellStyle name="Total 2 2 5 2 4" xfId="39842" xr:uid="{00000000-0005-0000-0000-0000A99B0000}"/>
    <cellStyle name="Total 2 2 5 2 4 2" xfId="39843" xr:uid="{00000000-0005-0000-0000-0000AA9B0000}"/>
    <cellStyle name="Total 2 2 5 2 5" xfId="39844" xr:uid="{00000000-0005-0000-0000-0000AB9B0000}"/>
    <cellStyle name="Total 2 2 5 2 5 2" xfId="39845" xr:uid="{00000000-0005-0000-0000-0000AC9B0000}"/>
    <cellStyle name="Total 2 2 5 2 6" xfId="39846" xr:uid="{00000000-0005-0000-0000-0000AD9B0000}"/>
    <cellStyle name="Total 2 2 5 2 6 2" xfId="39847" xr:uid="{00000000-0005-0000-0000-0000AE9B0000}"/>
    <cellStyle name="Total 2 2 5 2 7" xfId="39848" xr:uid="{00000000-0005-0000-0000-0000AF9B0000}"/>
    <cellStyle name="Total 2 2 5 2 7 2" xfId="39849" xr:uid="{00000000-0005-0000-0000-0000B09B0000}"/>
    <cellStyle name="Total 2 2 5 2 8" xfId="39850" xr:uid="{00000000-0005-0000-0000-0000B19B0000}"/>
    <cellStyle name="Total 2 2 5 2 8 2" xfId="39851" xr:uid="{00000000-0005-0000-0000-0000B29B0000}"/>
    <cellStyle name="Total 2 2 5 2 9" xfId="39852" xr:uid="{00000000-0005-0000-0000-0000B39B0000}"/>
    <cellStyle name="Total 2 2 5 2 9 2" xfId="39853" xr:uid="{00000000-0005-0000-0000-0000B49B0000}"/>
    <cellStyle name="Total 2 2 5 3" xfId="39854" xr:uid="{00000000-0005-0000-0000-0000B59B0000}"/>
    <cellStyle name="Total 2 2 5 3 10" xfId="39855" xr:uid="{00000000-0005-0000-0000-0000B69B0000}"/>
    <cellStyle name="Total 2 2 5 3 10 2" xfId="39856" xr:uid="{00000000-0005-0000-0000-0000B79B0000}"/>
    <cellStyle name="Total 2 2 5 3 11" xfId="39857" xr:uid="{00000000-0005-0000-0000-0000B89B0000}"/>
    <cellStyle name="Total 2 2 5 3 2" xfId="39858" xr:uid="{00000000-0005-0000-0000-0000B99B0000}"/>
    <cellStyle name="Total 2 2 5 3 2 2" xfId="39859" xr:uid="{00000000-0005-0000-0000-0000BA9B0000}"/>
    <cellStyle name="Total 2 2 5 3 3" xfId="39860" xr:uid="{00000000-0005-0000-0000-0000BB9B0000}"/>
    <cellStyle name="Total 2 2 5 3 3 2" xfId="39861" xr:uid="{00000000-0005-0000-0000-0000BC9B0000}"/>
    <cellStyle name="Total 2 2 5 3 4" xfId="39862" xr:uid="{00000000-0005-0000-0000-0000BD9B0000}"/>
    <cellStyle name="Total 2 2 5 3 4 2" xfId="39863" xr:uid="{00000000-0005-0000-0000-0000BE9B0000}"/>
    <cellStyle name="Total 2 2 5 3 5" xfId="39864" xr:uid="{00000000-0005-0000-0000-0000BF9B0000}"/>
    <cellStyle name="Total 2 2 5 3 5 2" xfId="39865" xr:uid="{00000000-0005-0000-0000-0000C09B0000}"/>
    <cellStyle name="Total 2 2 5 3 6" xfId="39866" xr:uid="{00000000-0005-0000-0000-0000C19B0000}"/>
    <cellStyle name="Total 2 2 5 3 6 2" xfId="39867" xr:uid="{00000000-0005-0000-0000-0000C29B0000}"/>
    <cellStyle name="Total 2 2 5 3 7" xfId="39868" xr:uid="{00000000-0005-0000-0000-0000C39B0000}"/>
    <cellStyle name="Total 2 2 5 3 7 2" xfId="39869" xr:uid="{00000000-0005-0000-0000-0000C49B0000}"/>
    <cellStyle name="Total 2 2 5 3 8" xfId="39870" xr:uid="{00000000-0005-0000-0000-0000C59B0000}"/>
    <cellStyle name="Total 2 2 5 3 8 2" xfId="39871" xr:uid="{00000000-0005-0000-0000-0000C69B0000}"/>
    <cellStyle name="Total 2 2 5 3 9" xfId="39872" xr:uid="{00000000-0005-0000-0000-0000C79B0000}"/>
    <cellStyle name="Total 2 2 5 3 9 2" xfId="39873" xr:uid="{00000000-0005-0000-0000-0000C89B0000}"/>
    <cellStyle name="Total 2 2 5 4" xfId="39874" xr:uid="{00000000-0005-0000-0000-0000C99B0000}"/>
    <cellStyle name="Total 2 2 5 4 2" xfId="39875" xr:uid="{00000000-0005-0000-0000-0000CA9B0000}"/>
    <cellStyle name="Total 2 2 5 5" xfId="39876" xr:uid="{00000000-0005-0000-0000-0000CB9B0000}"/>
    <cellStyle name="Total 2 2 5 5 2" xfId="39877" xr:uid="{00000000-0005-0000-0000-0000CC9B0000}"/>
    <cellStyle name="Total 2 2 5 6" xfId="39878" xr:uid="{00000000-0005-0000-0000-0000CD9B0000}"/>
    <cellStyle name="Total 2 2 5 6 2" xfId="39879" xr:uid="{00000000-0005-0000-0000-0000CE9B0000}"/>
    <cellStyle name="Total 2 2 5 7" xfId="39880" xr:uid="{00000000-0005-0000-0000-0000CF9B0000}"/>
    <cellStyle name="Total 2 2 5 7 2" xfId="39881" xr:uid="{00000000-0005-0000-0000-0000D09B0000}"/>
    <cellStyle name="Total 2 2 5 8" xfId="39882" xr:uid="{00000000-0005-0000-0000-0000D19B0000}"/>
    <cellStyle name="Total 2 2 5 8 2" xfId="39883" xr:uid="{00000000-0005-0000-0000-0000D29B0000}"/>
    <cellStyle name="Total 2 2 5 9" xfId="39884" xr:uid="{00000000-0005-0000-0000-0000D39B0000}"/>
    <cellStyle name="Total 2 2 5 9 2" xfId="39885" xr:uid="{00000000-0005-0000-0000-0000D49B0000}"/>
    <cellStyle name="Total 2 2 6" xfId="39886" xr:uid="{00000000-0005-0000-0000-0000D59B0000}"/>
    <cellStyle name="Total 2 2 6 2" xfId="39887" xr:uid="{00000000-0005-0000-0000-0000D69B0000}"/>
    <cellStyle name="Total 2 2 7" xfId="39888" xr:uid="{00000000-0005-0000-0000-0000D79B0000}"/>
    <cellStyle name="Total 2 2 7 2" xfId="39889" xr:uid="{00000000-0005-0000-0000-0000D89B0000}"/>
    <cellStyle name="Total 2 2 8" xfId="39890" xr:uid="{00000000-0005-0000-0000-0000D99B0000}"/>
    <cellStyle name="Total 2 2 8 2" xfId="39891" xr:uid="{00000000-0005-0000-0000-0000DA9B0000}"/>
    <cellStyle name="Total 2 2 9" xfId="39892" xr:uid="{00000000-0005-0000-0000-0000DB9B0000}"/>
    <cellStyle name="Total 2 2 9 2" xfId="39893" xr:uid="{00000000-0005-0000-0000-0000DC9B0000}"/>
    <cellStyle name="Total 2 20" xfId="39894" xr:uid="{00000000-0005-0000-0000-0000DD9B0000}"/>
    <cellStyle name="Total 2 21" xfId="39895" xr:uid="{00000000-0005-0000-0000-0000DE9B0000}"/>
    <cellStyle name="Total 2 3" xfId="1171" xr:uid="{00000000-0005-0000-0000-0000DF9B0000}"/>
    <cellStyle name="Total 2 3 10" xfId="39896" xr:uid="{00000000-0005-0000-0000-0000E09B0000}"/>
    <cellStyle name="Total 2 3 10 2" xfId="39897" xr:uid="{00000000-0005-0000-0000-0000E19B0000}"/>
    <cellStyle name="Total 2 3 11" xfId="39898" xr:uid="{00000000-0005-0000-0000-0000E29B0000}"/>
    <cellStyle name="Total 2 3 11 2" xfId="39899" xr:uid="{00000000-0005-0000-0000-0000E39B0000}"/>
    <cellStyle name="Total 2 3 12" xfId="39900" xr:uid="{00000000-0005-0000-0000-0000E49B0000}"/>
    <cellStyle name="Total 2 3 12 2" xfId="39901" xr:uid="{00000000-0005-0000-0000-0000E59B0000}"/>
    <cellStyle name="Total 2 3 13" xfId="39902" xr:uid="{00000000-0005-0000-0000-0000E69B0000}"/>
    <cellStyle name="Total 2 3 13 2" xfId="39903" xr:uid="{00000000-0005-0000-0000-0000E79B0000}"/>
    <cellStyle name="Total 2 3 14" xfId="39904" xr:uid="{00000000-0005-0000-0000-0000E89B0000}"/>
    <cellStyle name="Total 2 3 14 2" xfId="39905" xr:uid="{00000000-0005-0000-0000-0000E99B0000}"/>
    <cellStyle name="Total 2 3 15" xfId="39906" xr:uid="{00000000-0005-0000-0000-0000EA9B0000}"/>
    <cellStyle name="Total 2 3 16" xfId="39907" xr:uid="{00000000-0005-0000-0000-0000EB9B0000}"/>
    <cellStyle name="Total 2 3 17" xfId="39908" xr:uid="{00000000-0005-0000-0000-0000EC9B0000}"/>
    <cellStyle name="Total 2 3 2" xfId="39909" xr:uid="{00000000-0005-0000-0000-0000ED9B0000}"/>
    <cellStyle name="Total 2 3 2 10" xfId="39910" xr:uid="{00000000-0005-0000-0000-0000EE9B0000}"/>
    <cellStyle name="Total 2 3 2 10 2" xfId="39911" xr:uid="{00000000-0005-0000-0000-0000EF9B0000}"/>
    <cellStyle name="Total 2 3 2 11" xfId="39912" xr:uid="{00000000-0005-0000-0000-0000F09B0000}"/>
    <cellStyle name="Total 2 3 2 11 2" xfId="39913" xr:uid="{00000000-0005-0000-0000-0000F19B0000}"/>
    <cellStyle name="Total 2 3 2 12" xfId="39914" xr:uid="{00000000-0005-0000-0000-0000F29B0000}"/>
    <cellStyle name="Total 2 3 2 12 2" xfId="39915" xr:uid="{00000000-0005-0000-0000-0000F39B0000}"/>
    <cellStyle name="Total 2 3 2 13" xfId="39916" xr:uid="{00000000-0005-0000-0000-0000F49B0000}"/>
    <cellStyle name="Total 2 3 2 13 2" xfId="39917" xr:uid="{00000000-0005-0000-0000-0000F59B0000}"/>
    <cellStyle name="Total 2 3 2 14" xfId="39918" xr:uid="{00000000-0005-0000-0000-0000F69B0000}"/>
    <cellStyle name="Total 2 3 2 14 2" xfId="39919" xr:uid="{00000000-0005-0000-0000-0000F79B0000}"/>
    <cellStyle name="Total 2 3 2 15" xfId="39920" xr:uid="{00000000-0005-0000-0000-0000F89B0000}"/>
    <cellStyle name="Total 2 3 2 2" xfId="39921" xr:uid="{00000000-0005-0000-0000-0000F99B0000}"/>
    <cellStyle name="Total 2 3 2 2 10" xfId="39922" xr:uid="{00000000-0005-0000-0000-0000FA9B0000}"/>
    <cellStyle name="Total 2 3 2 2 10 2" xfId="39923" xr:uid="{00000000-0005-0000-0000-0000FB9B0000}"/>
    <cellStyle name="Total 2 3 2 2 11" xfId="39924" xr:uid="{00000000-0005-0000-0000-0000FC9B0000}"/>
    <cellStyle name="Total 2 3 2 2 11 2" xfId="39925" xr:uid="{00000000-0005-0000-0000-0000FD9B0000}"/>
    <cellStyle name="Total 2 3 2 2 12" xfId="39926" xr:uid="{00000000-0005-0000-0000-0000FE9B0000}"/>
    <cellStyle name="Total 2 3 2 2 12 2" xfId="39927" xr:uid="{00000000-0005-0000-0000-0000FF9B0000}"/>
    <cellStyle name="Total 2 3 2 2 13" xfId="39928" xr:uid="{00000000-0005-0000-0000-0000009C0000}"/>
    <cellStyle name="Total 2 3 2 2 2" xfId="39929" xr:uid="{00000000-0005-0000-0000-0000019C0000}"/>
    <cellStyle name="Total 2 3 2 2 2 10" xfId="39930" xr:uid="{00000000-0005-0000-0000-0000029C0000}"/>
    <cellStyle name="Total 2 3 2 2 2 10 2" xfId="39931" xr:uid="{00000000-0005-0000-0000-0000039C0000}"/>
    <cellStyle name="Total 2 3 2 2 2 11" xfId="39932" xr:uid="{00000000-0005-0000-0000-0000049C0000}"/>
    <cellStyle name="Total 2 3 2 2 2 2" xfId="39933" xr:uid="{00000000-0005-0000-0000-0000059C0000}"/>
    <cellStyle name="Total 2 3 2 2 2 2 2" xfId="39934" xr:uid="{00000000-0005-0000-0000-0000069C0000}"/>
    <cellStyle name="Total 2 3 2 2 2 3" xfId="39935" xr:uid="{00000000-0005-0000-0000-0000079C0000}"/>
    <cellStyle name="Total 2 3 2 2 2 3 2" xfId="39936" xr:uid="{00000000-0005-0000-0000-0000089C0000}"/>
    <cellStyle name="Total 2 3 2 2 2 4" xfId="39937" xr:uid="{00000000-0005-0000-0000-0000099C0000}"/>
    <cellStyle name="Total 2 3 2 2 2 4 2" xfId="39938" xr:uid="{00000000-0005-0000-0000-00000A9C0000}"/>
    <cellStyle name="Total 2 3 2 2 2 5" xfId="39939" xr:uid="{00000000-0005-0000-0000-00000B9C0000}"/>
    <cellStyle name="Total 2 3 2 2 2 5 2" xfId="39940" xr:uid="{00000000-0005-0000-0000-00000C9C0000}"/>
    <cellStyle name="Total 2 3 2 2 2 6" xfId="39941" xr:uid="{00000000-0005-0000-0000-00000D9C0000}"/>
    <cellStyle name="Total 2 3 2 2 2 6 2" xfId="39942" xr:uid="{00000000-0005-0000-0000-00000E9C0000}"/>
    <cellStyle name="Total 2 3 2 2 2 7" xfId="39943" xr:uid="{00000000-0005-0000-0000-00000F9C0000}"/>
    <cellStyle name="Total 2 3 2 2 2 7 2" xfId="39944" xr:uid="{00000000-0005-0000-0000-0000109C0000}"/>
    <cellStyle name="Total 2 3 2 2 2 8" xfId="39945" xr:uid="{00000000-0005-0000-0000-0000119C0000}"/>
    <cellStyle name="Total 2 3 2 2 2 8 2" xfId="39946" xr:uid="{00000000-0005-0000-0000-0000129C0000}"/>
    <cellStyle name="Total 2 3 2 2 2 9" xfId="39947" xr:uid="{00000000-0005-0000-0000-0000139C0000}"/>
    <cellStyle name="Total 2 3 2 2 2 9 2" xfId="39948" xr:uid="{00000000-0005-0000-0000-0000149C0000}"/>
    <cellStyle name="Total 2 3 2 2 3" xfId="39949" xr:uid="{00000000-0005-0000-0000-0000159C0000}"/>
    <cellStyle name="Total 2 3 2 2 3 10" xfId="39950" xr:uid="{00000000-0005-0000-0000-0000169C0000}"/>
    <cellStyle name="Total 2 3 2 2 3 10 2" xfId="39951" xr:uid="{00000000-0005-0000-0000-0000179C0000}"/>
    <cellStyle name="Total 2 3 2 2 3 11" xfId="39952" xr:uid="{00000000-0005-0000-0000-0000189C0000}"/>
    <cellStyle name="Total 2 3 2 2 3 2" xfId="39953" xr:uid="{00000000-0005-0000-0000-0000199C0000}"/>
    <cellStyle name="Total 2 3 2 2 3 2 2" xfId="39954" xr:uid="{00000000-0005-0000-0000-00001A9C0000}"/>
    <cellStyle name="Total 2 3 2 2 3 3" xfId="39955" xr:uid="{00000000-0005-0000-0000-00001B9C0000}"/>
    <cellStyle name="Total 2 3 2 2 3 3 2" xfId="39956" xr:uid="{00000000-0005-0000-0000-00001C9C0000}"/>
    <cellStyle name="Total 2 3 2 2 3 4" xfId="39957" xr:uid="{00000000-0005-0000-0000-00001D9C0000}"/>
    <cellStyle name="Total 2 3 2 2 3 4 2" xfId="39958" xr:uid="{00000000-0005-0000-0000-00001E9C0000}"/>
    <cellStyle name="Total 2 3 2 2 3 5" xfId="39959" xr:uid="{00000000-0005-0000-0000-00001F9C0000}"/>
    <cellStyle name="Total 2 3 2 2 3 5 2" xfId="39960" xr:uid="{00000000-0005-0000-0000-0000209C0000}"/>
    <cellStyle name="Total 2 3 2 2 3 6" xfId="39961" xr:uid="{00000000-0005-0000-0000-0000219C0000}"/>
    <cellStyle name="Total 2 3 2 2 3 6 2" xfId="39962" xr:uid="{00000000-0005-0000-0000-0000229C0000}"/>
    <cellStyle name="Total 2 3 2 2 3 7" xfId="39963" xr:uid="{00000000-0005-0000-0000-0000239C0000}"/>
    <cellStyle name="Total 2 3 2 2 3 7 2" xfId="39964" xr:uid="{00000000-0005-0000-0000-0000249C0000}"/>
    <cellStyle name="Total 2 3 2 2 3 8" xfId="39965" xr:uid="{00000000-0005-0000-0000-0000259C0000}"/>
    <cellStyle name="Total 2 3 2 2 3 8 2" xfId="39966" xr:uid="{00000000-0005-0000-0000-0000269C0000}"/>
    <cellStyle name="Total 2 3 2 2 3 9" xfId="39967" xr:uid="{00000000-0005-0000-0000-0000279C0000}"/>
    <cellStyle name="Total 2 3 2 2 3 9 2" xfId="39968" xr:uid="{00000000-0005-0000-0000-0000289C0000}"/>
    <cellStyle name="Total 2 3 2 2 4" xfId="39969" xr:uid="{00000000-0005-0000-0000-0000299C0000}"/>
    <cellStyle name="Total 2 3 2 2 4 2" xfId="39970" xr:uid="{00000000-0005-0000-0000-00002A9C0000}"/>
    <cellStyle name="Total 2 3 2 2 5" xfId="39971" xr:uid="{00000000-0005-0000-0000-00002B9C0000}"/>
    <cellStyle name="Total 2 3 2 2 5 2" xfId="39972" xr:uid="{00000000-0005-0000-0000-00002C9C0000}"/>
    <cellStyle name="Total 2 3 2 2 6" xfId="39973" xr:uid="{00000000-0005-0000-0000-00002D9C0000}"/>
    <cellStyle name="Total 2 3 2 2 6 2" xfId="39974" xr:uid="{00000000-0005-0000-0000-00002E9C0000}"/>
    <cellStyle name="Total 2 3 2 2 7" xfId="39975" xr:uid="{00000000-0005-0000-0000-00002F9C0000}"/>
    <cellStyle name="Total 2 3 2 2 7 2" xfId="39976" xr:uid="{00000000-0005-0000-0000-0000309C0000}"/>
    <cellStyle name="Total 2 3 2 2 8" xfId="39977" xr:uid="{00000000-0005-0000-0000-0000319C0000}"/>
    <cellStyle name="Total 2 3 2 2 8 2" xfId="39978" xr:uid="{00000000-0005-0000-0000-0000329C0000}"/>
    <cellStyle name="Total 2 3 2 2 9" xfId="39979" xr:uid="{00000000-0005-0000-0000-0000339C0000}"/>
    <cellStyle name="Total 2 3 2 2 9 2" xfId="39980" xr:uid="{00000000-0005-0000-0000-0000349C0000}"/>
    <cellStyle name="Total 2 3 2 3" xfId="39981" xr:uid="{00000000-0005-0000-0000-0000359C0000}"/>
    <cellStyle name="Total 2 3 2 3 10" xfId="39982" xr:uid="{00000000-0005-0000-0000-0000369C0000}"/>
    <cellStyle name="Total 2 3 2 3 10 2" xfId="39983" xr:uid="{00000000-0005-0000-0000-0000379C0000}"/>
    <cellStyle name="Total 2 3 2 3 11" xfId="39984" xr:uid="{00000000-0005-0000-0000-0000389C0000}"/>
    <cellStyle name="Total 2 3 2 3 11 2" xfId="39985" xr:uid="{00000000-0005-0000-0000-0000399C0000}"/>
    <cellStyle name="Total 2 3 2 3 12" xfId="39986" xr:uid="{00000000-0005-0000-0000-00003A9C0000}"/>
    <cellStyle name="Total 2 3 2 3 12 2" xfId="39987" xr:uid="{00000000-0005-0000-0000-00003B9C0000}"/>
    <cellStyle name="Total 2 3 2 3 13" xfId="39988" xr:uid="{00000000-0005-0000-0000-00003C9C0000}"/>
    <cellStyle name="Total 2 3 2 3 2" xfId="39989" xr:uid="{00000000-0005-0000-0000-00003D9C0000}"/>
    <cellStyle name="Total 2 3 2 3 2 10" xfId="39990" xr:uid="{00000000-0005-0000-0000-00003E9C0000}"/>
    <cellStyle name="Total 2 3 2 3 2 10 2" xfId="39991" xr:uid="{00000000-0005-0000-0000-00003F9C0000}"/>
    <cellStyle name="Total 2 3 2 3 2 11" xfId="39992" xr:uid="{00000000-0005-0000-0000-0000409C0000}"/>
    <cellStyle name="Total 2 3 2 3 2 2" xfId="39993" xr:uid="{00000000-0005-0000-0000-0000419C0000}"/>
    <cellStyle name="Total 2 3 2 3 2 2 2" xfId="39994" xr:uid="{00000000-0005-0000-0000-0000429C0000}"/>
    <cellStyle name="Total 2 3 2 3 2 3" xfId="39995" xr:uid="{00000000-0005-0000-0000-0000439C0000}"/>
    <cellStyle name="Total 2 3 2 3 2 3 2" xfId="39996" xr:uid="{00000000-0005-0000-0000-0000449C0000}"/>
    <cellStyle name="Total 2 3 2 3 2 4" xfId="39997" xr:uid="{00000000-0005-0000-0000-0000459C0000}"/>
    <cellStyle name="Total 2 3 2 3 2 4 2" xfId="39998" xr:uid="{00000000-0005-0000-0000-0000469C0000}"/>
    <cellStyle name="Total 2 3 2 3 2 5" xfId="39999" xr:uid="{00000000-0005-0000-0000-0000479C0000}"/>
    <cellStyle name="Total 2 3 2 3 2 5 2" xfId="40000" xr:uid="{00000000-0005-0000-0000-0000489C0000}"/>
    <cellStyle name="Total 2 3 2 3 2 6" xfId="40001" xr:uid="{00000000-0005-0000-0000-0000499C0000}"/>
    <cellStyle name="Total 2 3 2 3 2 6 2" xfId="40002" xr:uid="{00000000-0005-0000-0000-00004A9C0000}"/>
    <cellStyle name="Total 2 3 2 3 2 7" xfId="40003" xr:uid="{00000000-0005-0000-0000-00004B9C0000}"/>
    <cellStyle name="Total 2 3 2 3 2 7 2" xfId="40004" xr:uid="{00000000-0005-0000-0000-00004C9C0000}"/>
    <cellStyle name="Total 2 3 2 3 2 8" xfId="40005" xr:uid="{00000000-0005-0000-0000-00004D9C0000}"/>
    <cellStyle name="Total 2 3 2 3 2 8 2" xfId="40006" xr:uid="{00000000-0005-0000-0000-00004E9C0000}"/>
    <cellStyle name="Total 2 3 2 3 2 9" xfId="40007" xr:uid="{00000000-0005-0000-0000-00004F9C0000}"/>
    <cellStyle name="Total 2 3 2 3 2 9 2" xfId="40008" xr:uid="{00000000-0005-0000-0000-0000509C0000}"/>
    <cellStyle name="Total 2 3 2 3 3" xfId="40009" xr:uid="{00000000-0005-0000-0000-0000519C0000}"/>
    <cellStyle name="Total 2 3 2 3 3 10" xfId="40010" xr:uid="{00000000-0005-0000-0000-0000529C0000}"/>
    <cellStyle name="Total 2 3 2 3 3 10 2" xfId="40011" xr:uid="{00000000-0005-0000-0000-0000539C0000}"/>
    <cellStyle name="Total 2 3 2 3 3 11" xfId="40012" xr:uid="{00000000-0005-0000-0000-0000549C0000}"/>
    <cellStyle name="Total 2 3 2 3 3 2" xfId="40013" xr:uid="{00000000-0005-0000-0000-0000559C0000}"/>
    <cellStyle name="Total 2 3 2 3 3 2 2" xfId="40014" xr:uid="{00000000-0005-0000-0000-0000569C0000}"/>
    <cellStyle name="Total 2 3 2 3 3 3" xfId="40015" xr:uid="{00000000-0005-0000-0000-0000579C0000}"/>
    <cellStyle name="Total 2 3 2 3 3 3 2" xfId="40016" xr:uid="{00000000-0005-0000-0000-0000589C0000}"/>
    <cellStyle name="Total 2 3 2 3 3 4" xfId="40017" xr:uid="{00000000-0005-0000-0000-0000599C0000}"/>
    <cellStyle name="Total 2 3 2 3 3 4 2" xfId="40018" xr:uid="{00000000-0005-0000-0000-00005A9C0000}"/>
    <cellStyle name="Total 2 3 2 3 3 5" xfId="40019" xr:uid="{00000000-0005-0000-0000-00005B9C0000}"/>
    <cellStyle name="Total 2 3 2 3 3 5 2" xfId="40020" xr:uid="{00000000-0005-0000-0000-00005C9C0000}"/>
    <cellStyle name="Total 2 3 2 3 3 6" xfId="40021" xr:uid="{00000000-0005-0000-0000-00005D9C0000}"/>
    <cellStyle name="Total 2 3 2 3 3 6 2" xfId="40022" xr:uid="{00000000-0005-0000-0000-00005E9C0000}"/>
    <cellStyle name="Total 2 3 2 3 3 7" xfId="40023" xr:uid="{00000000-0005-0000-0000-00005F9C0000}"/>
    <cellStyle name="Total 2 3 2 3 3 7 2" xfId="40024" xr:uid="{00000000-0005-0000-0000-0000609C0000}"/>
    <cellStyle name="Total 2 3 2 3 3 8" xfId="40025" xr:uid="{00000000-0005-0000-0000-0000619C0000}"/>
    <cellStyle name="Total 2 3 2 3 3 8 2" xfId="40026" xr:uid="{00000000-0005-0000-0000-0000629C0000}"/>
    <cellStyle name="Total 2 3 2 3 3 9" xfId="40027" xr:uid="{00000000-0005-0000-0000-0000639C0000}"/>
    <cellStyle name="Total 2 3 2 3 3 9 2" xfId="40028" xr:uid="{00000000-0005-0000-0000-0000649C0000}"/>
    <cellStyle name="Total 2 3 2 3 4" xfId="40029" xr:uid="{00000000-0005-0000-0000-0000659C0000}"/>
    <cellStyle name="Total 2 3 2 3 4 2" xfId="40030" xr:uid="{00000000-0005-0000-0000-0000669C0000}"/>
    <cellStyle name="Total 2 3 2 3 5" xfId="40031" xr:uid="{00000000-0005-0000-0000-0000679C0000}"/>
    <cellStyle name="Total 2 3 2 3 5 2" xfId="40032" xr:uid="{00000000-0005-0000-0000-0000689C0000}"/>
    <cellStyle name="Total 2 3 2 3 6" xfId="40033" xr:uid="{00000000-0005-0000-0000-0000699C0000}"/>
    <cellStyle name="Total 2 3 2 3 6 2" xfId="40034" xr:uid="{00000000-0005-0000-0000-00006A9C0000}"/>
    <cellStyle name="Total 2 3 2 3 7" xfId="40035" xr:uid="{00000000-0005-0000-0000-00006B9C0000}"/>
    <cellStyle name="Total 2 3 2 3 7 2" xfId="40036" xr:uid="{00000000-0005-0000-0000-00006C9C0000}"/>
    <cellStyle name="Total 2 3 2 3 8" xfId="40037" xr:uid="{00000000-0005-0000-0000-00006D9C0000}"/>
    <cellStyle name="Total 2 3 2 3 8 2" xfId="40038" xr:uid="{00000000-0005-0000-0000-00006E9C0000}"/>
    <cellStyle name="Total 2 3 2 3 9" xfId="40039" xr:uid="{00000000-0005-0000-0000-00006F9C0000}"/>
    <cellStyle name="Total 2 3 2 3 9 2" xfId="40040" xr:uid="{00000000-0005-0000-0000-0000709C0000}"/>
    <cellStyle name="Total 2 3 2 4" xfId="40041" xr:uid="{00000000-0005-0000-0000-0000719C0000}"/>
    <cellStyle name="Total 2 3 2 4 10" xfId="40042" xr:uid="{00000000-0005-0000-0000-0000729C0000}"/>
    <cellStyle name="Total 2 3 2 4 10 2" xfId="40043" xr:uid="{00000000-0005-0000-0000-0000739C0000}"/>
    <cellStyle name="Total 2 3 2 4 11" xfId="40044" xr:uid="{00000000-0005-0000-0000-0000749C0000}"/>
    <cellStyle name="Total 2 3 2 4 2" xfId="40045" xr:uid="{00000000-0005-0000-0000-0000759C0000}"/>
    <cellStyle name="Total 2 3 2 4 2 2" xfId="40046" xr:uid="{00000000-0005-0000-0000-0000769C0000}"/>
    <cellStyle name="Total 2 3 2 4 3" xfId="40047" xr:uid="{00000000-0005-0000-0000-0000779C0000}"/>
    <cellStyle name="Total 2 3 2 4 3 2" xfId="40048" xr:uid="{00000000-0005-0000-0000-0000789C0000}"/>
    <cellStyle name="Total 2 3 2 4 4" xfId="40049" xr:uid="{00000000-0005-0000-0000-0000799C0000}"/>
    <cellStyle name="Total 2 3 2 4 4 2" xfId="40050" xr:uid="{00000000-0005-0000-0000-00007A9C0000}"/>
    <cellStyle name="Total 2 3 2 4 5" xfId="40051" xr:uid="{00000000-0005-0000-0000-00007B9C0000}"/>
    <cellStyle name="Total 2 3 2 4 5 2" xfId="40052" xr:uid="{00000000-0005-0000-0000-00007C9C0000}"/>
    <cellStyle name="Total 2 3 2 4 6" xfId="40053" xr:uid="{00000000-0005-0000-0000-00007D9C0000}"/>
    <cellStyle name="Total 2 3 2 4 6 2" xfId="40054" xr:uid="{00000000-0005-0000-0000-00007E9C0000}"/>
    <cellStyle name="Total 2 3 2 4 7" xfId="40055" xr:uid="{00000000-0005-0000-0000-00007F9C0000}"/>
    <cellStyle name="Total 2 3 2 4 7 2" xfId="40056" xr:uid="{00000000-0005-0000-0000-0000809C0000}"/>
    <cellStyle name="Total 2 3 2 4 8" xfId="40057" xr:uid="{00000000-0005-0000-0000-0000819C0000}"/>
    <cellStyle name="Total 2 3 2 4 8 2" xfId="40058" xr:uid="{00000000-0005-0000-0000-0000829C0000}"/>
    <cellStyle name="Total 2 3 2 4 9" xfId="40059" xr:uid="{00000000-0005-0000-0000-0000839C0000}"/>
    <cellStyle name="Total 2 3 2 4 9 2" xfId="40060" xr:uid="{00000000-0005-0000-0000-0000849C0000}"/>
    <cellStyle name="Total 2 3 2 5" xfId="40061" xr:uid="{00000000-0005-0000-0000-0000859C0000}"/>
    <cellStyle name="Total 2 3 2 5 10" xfId="40062" xr:uid="{00000000-0005-0000-0000-0000869C0000}"/>
    <cellStyle name="Total 2 3 2 5 10 2" xfId="40063" xr:uid="{00000000-0005-0000-0000-0000879C0000}"/>
    <cellStyle name="Total 2 3 2 5 11" xfId="40064" xr:uid="{00000000-0005-0000-0000-0000889C0000}"/>
    <cellStyle name="Total 2 3 2 5 2" xfId="40065" xr:uid="{00000000-0005-0000-0000-0000899C0000}"/>
    <cellStyle name="Total 2 3 2 5 2 2" xfId="40066" xr:uid="{00000000-0005-0000-0000-00008A9C0000}"/>
    <cellStyle name="Total 2 3 2 5 3" xfId="40067" xr:uid="{00000000-0005-0000-0000-00008B9C0000}"/>
    <cellStyle name="Total 2 3 2 5 3 2" xfId="40068" xr:uid="{00000000-0005-0000-0000-00008C9C0000}"/>
    <cellStyle name="Total 2 3 2 5 4" xfId="40069" xr:uid="{00000000-0005-0000-0000-00008D9C0000}"/>
    <cellStyle name="Total 2 3 2 5 4 2" xfId="40070" xr:uid="{00000000-0005-0000-0000-00008E9C0000}"/>
    <cellStyle name="Total 2 3 2 5 5" xfId="40071" xr:uid="{00000000-0005-0000-0000-00008F9C0000}"/>
    <cellStyle name="Total 2 3 2 5 5 2" xfId="40072" xr:uid="{00000000-0005-0000-0000-0000909C0000}"/>
    <cellStyle name="Total 2 3 2 5 6" xfId="40073" xr:uid="{00000000-0005-0000-0000-0000919C0000}"/>
    <cellStyle name="Total 2 3 2 5 6 2" xfId="40074" xr:uid="{00000000-0005-0000-0000-0000929C0000}"/>
    <cellStyle name="Total 2 3 2 5 7" xfId="40075" xr:uid="{00000000-0005-0000-0000-0000939C0000}"/>
    <cellStyle name="Total 2 3 2 5 7 2" xfId="40076" xr:uid="{00000000-0005-0000-0000-0000949C0000}"/>
    <cellStyle name="Total 2 3 2 5 8" xfId="40077" xr:uid="{00000000-0005-0000-0000-0000959C0000}"/>
    <cellStyle name="Total 2 3 2 5 8 2" xfId="40078" xr:uid="{00000000-0005-0000-0000-0000969C0000}"/>
    <cellStyle name="Total 2 3 2 5 9" xfId="40079" xr:uid="{00000000-0005-0000-0000-0000979C0000}"/>
    <cellStyle name="Total 2 3 2 5 9 2" xfId="40080" xr:uid="{00000000-0005-0000-0000-0000989C0000}"/>
    <cellStyle name="Total 2 3 2 6" xfId="40081" xr:uid="{00000000-0005-0000-0000-0000999C0000}"/>
    <cellStyle name="Total 2 3 2 6 2" xfId="40082" xr:uid="{00000000-0005-0000-0000-00009A9C0000}"/>
    <cellStyle name="Total 2 3 2 7" xfId="40083" xr:uid="{00000000-0005-0000-0000-00009B9C0000}"/>
    <cellStyle name="Total 2 3 2 7 2" xfId="40084" xr:uid="{00000000-0005-0000-0000-00009C9C0000}"/>
    <cellStyle name="Total 2 3 2 8" xfId="40085" xr:uid="{00000000-0005-0000-0000-00009D9C0000}"/>
    <cellStyle name="Total 2 3 2 8 2" xfId="40086" xr:uid="{00000000-0005-0000-0000-00009E9C0000}"/>
    <cellStyle name="Total 2 3 2 9" xfId="40087" xr:uid="{00000000-0005-0000-0000-00009F9C0000}"/>
    <cellStyle name="Total 2 3 2 9 2" xfId="40088" xr:uid="{00000000-0005-0000-0000-0000A09C0000}"/>
    <cellStyle name="Total 2 3 3" xfId="40089" xr:uid="{00000000-0005-0000-0000-0000A19C0000}"/>
    <cellStyle name="Total 2 3 3 10" xfId="40090" xr:uid="{00000000-0005-0000-0000-0000A29C0000}"/>
    <cellStyle name="Total 2 3 3 10 2" xfId="40091" xr:uid="{00000000-0005-0000-0000-0000A39C0000}"/>
    <cellStyle name="Total 2 3 3 11" xfId="40092" xr:uid="{00000000-0005-0000-0000-0000A49C0000}"/>
    <cellStyle name="Total 2 3 3 11 2" xfId="40093" xr:uid="{00000000-0005-0000-0000-0000A59C0000}"/>
    <cellStyle name="Total 2 3 3 12" xfId="40094" xr:uid="{00000000-0005-0000-0000-0000A69C0000}"/>
    <cellStyle name="Total 2 3 3 12 2" xfId="40095" xr:uid="{00000000-0005-0000-0000-0000A79C0000}"/>
    <cellStyle name="Total 2 3 3 13" xfId="40096" xr:uid="{00000000-0005-0000-0000-0000A89C0000}"/>
    <cellStyle name="Total 2 3 3 13 2" xfId="40097" xr:uid="{00000000-0005-0000-0000-0000A99C0000}"/>
    <cellStyle name="Total 2 3 3 14" xfId="40098" xr:uid="{00000000-0005-0000-0000-0000AA9C0000}"/>
    <cellStyle name="Total 2 3 3 14 2" xfId="40099" xr:uid="{00000000-0005-0000-0000-0000AB9C0000}"/>
    <cellStyle name="Total 2 3 3 15" xfId="40100" xr:uid="{00000000-0005-0000-0000-0000AC9C0000}"/>
    <cellStyle name="Total 2 3 3 2" xfId="40101" xr:uid="{00000000-0005-0000-0000-0000AD9C0000}"/>
    <cellStyle name="Total 2 3 3 2 10" xfId="40102" xr:uid="{00000000-0005-0000-0000-0000AE9C0000}"/>
    <cellStyle name="Total 2 3 3 2 10 2" xfId="40103" xr:uid="{00000000-0005-0000-0000-0000AF9C0000}"/>
    <cellStyle name="Total 2 3 3 2 11" xfId="40104" xr:uid="{00000000-0005-0000-0000-0000B09C0000}"/>
    <cellStyle name="Total 2 3 3 2 11 2" xfId="40105" xr:uid="{00000000-0005-0000-0000-0000B19C0000}"/>
    <cellStyle name="Total 2 3 3 2 12" xfId="40106" xr:uid="{00000000-0005-0000-0000-0000B29C0000}"/>
    <cellStyle name="Total 2 3 3 2 12 2" xfId="40107" xr:uid="{00000000-0005-0000-0000-0000B39C0000}"/>
    <cellStyle name="Total 2 3 3 2 13" xfId="40108" xr:uid="{00000000-0005-0000-0000-0000B49C0000}"/>
    <cellStyle name="Total 2 3 3 2 2" xfId="40109" xr:uid="{00000000-0005-0000-0000-0000B59C0000}"/>
    <cellStyle name="Total 2 3 3 2 2 10" xfId="40110" xr:uid="{00000000-0005-0000-0000-0000B69C0000}"/>
    <cellStyle name="Total 2 3 3 2 2 10 2" xfId="40111" xr:uid="{00000000-0005-0000-0000-0000B79C0000}"/>
    <cellStyle name="Total 2 3 3 2 2 11" xfId="40112" xr:uid="{00000000-0005-0000-0000-0000B89C0000}"/>
    <cellStyle name="Total 2 3 3 2 2 2" xfId="40113" xr:uid="{00000000-0005-0000-0000-0000B99C0000}"/>
    <cellStyle name="Total 2 3 3 2 2 2 2" xfId="40114" xr:uid="{00000000-0005-0000-0000-0000BA9C0000}"/>
    <cellStyle name="Total 2 3 3 2 2 3" xfId="40115" xr:uid="{00000000-0005-0000-0000-0000BB9C0000}"/>
    <cellStyle name="Total 2 3 3 2 2 3 2" xfId="40116" xr:uid="{00000000-0005-0000-0000-0000BC9C0000}"/>
    <cellStyle name="Total 2 3 3 2 2 4" xfId="40117" xr:uid="{00000000-0005-0000-0000-0000BD9C0000}"/>
    <cellStyle name="Total 2 3 3 2 2 4 2" xfId="40118" xr:uid="{00000000-0005-0000-0000-0000BE9C0000}"/>
    <cellStyle name="Total 2 3 3 2 2 5" xfId="40119" xr:uid="{00000000-0005-0000-0000-0000BF9C0000}"/>
    <cellStyle name="Total 2 3 3 2 2 5 2" xfId="40120" xr:uid="{00000000-0005-0000-0000-0000C09C0000}"/>
    <cellStyle name="Total 2 3 3 2 2 6" xfId="40121" xr:uid="{00000000-0005-0000-0000-0000C19C0000}"/>
    <cellStyle name="Total 2 3 3 2 2 6 2" xfId="40122" xr:uid="{00000000-0005-0000-0000-0000C29C0000}"/>
    <cellStyle name="Total 2 3 3 2 2 7" xfId="40123" xr:uid="{00000000-0005-0000-0000-0000C39C0000}"/>
    <cellStyle name="Total 2 3 3 2 2 7 2" xfId="40124" xr:uid="{00000000-0005-0000-0000-0000C49C0000}"/>
    <cellStyle name="Total 2 3 3 2 2 8" xfId="40125" xr:uid="{00000000-0005-0000-0000-0000C59C0000}"/>
    <cellStyle name="Total 2 3 3 2 2 8 2" xfId="40126" xr:uid="{00000000-0005-0000-0000-0000C69C0000}"/>
    <cellStyle name="Total 2 3 3 2 2 9" xfId="40127" xr:uid="{00000000-0005-0000-0000-0000C79C0000}"/>
    <cellStyle name="Total 2 3 3 2 2 9 2" xfId="40128" xr:uid="{00000000-0005-0000-0000-0000C89C0000}"/>
    <cellStyle name="Total 2 3 3 2 3" xfId="40129" xr:uid="{00000000-0005-0000-0000-0000C99C0000}"/>
    <cellStyle name="Total 2 3 3 2 3 10" xfId="40130" xr:uid="{00000000-0005-0000-0000-0000CA9C0000}"/>
    <cellStyle name="Total 2 3 3 2 3 10 2" xfId="40131" xr:uid="{00000000-0005-0000-0000-0000CB9C0000}"/>
    <cellStyle name="Total 2 3 3 2 3 11" xfId="40132" xr:uid="{00000000-0005-0000-0000-0000CC9C0000}"/>
    <cellStyle name="Total 2 3 3 2 3 2" xfId="40133" xr:uid="{00000000-0005-0000-0000-0000CD9C0000}"/>
    <cellStyle name="Total 2 3 3 2 3 2 2" xfId="40134" xr:uid="{00000000-0005-0000-0000-0000CE9C0000}"/>
    <cellStyle name="Total 2 3 3 2 3 3" xfId="40135" xr:uid="{00000000-0005-0000-0000-0000CF9C0000}"/>
    <cellStyle name="Total 2 3 3 2 3 3 2" xfId="40136" xr:uid="{00000000-0005-0000-0000-0000D09C0000}"/>
    <cellStyle name="Total 2 3 3 2 3 4" xfId="40137" xr:uid="{00000000-0005-0000-0000-0000D19C0000}"/>
    <cellStyle name="Total 2 3 3 2 3 4 2" xfId="40138" xr:uid="{00000000-0005-0000-0000-0000D29C0000}"/>
    <cellStyle name="Total 2 3 3 2 3 5" xfId="40139" xr:uid="{00000000-0005-0000-0000-0000D39C0000}"/>
    <cellStyle name="Total 2 3 3 2 3 5 2" xfId="40140" xr:uid="{00000000-0005-0000-0000-0000D49C0000}"/>
    <cellStyle name="Total 2 3 3 2 3 6" xfId="40141" xr:uid="{00000000-0005-0000-0000-0000D59C0000}"/>
    <cellStyle name="Total 2 3 3 2 3 6 2" xfId="40142" xr:uid="{00000000-0005-0000-0000-0000D69C0000}"/>
    <cellStyle name="Total 2 3 3 2 3 7" xfId="40143" xr:uid="{00000000-0005-0000-0000-0000D79C0000}"/>
    <cellStyle name="Total 2 3 3 2 3 7 2" xfId="40144" xr:uid="{00000000-0005-0000-0000-0000D89C0000}"/>
    <cellStyle name="Total 2 3 3 2 3 8" xfId="40145" xr:uid="{00000000-0005-0000-0000-0000D99C0000}"/>
    <cellStyle name="Total 2 3 3 2 3 8 2" xfId="40146" xr:uid="{00000000-0005-0000-0000-0000DA9C0000}"/>
    <cellStyle name="Total 2 3 3 2 3 9" xfId="40147" xr:uid="{00000000-0005-0000-0000-0000DB9C0000}"/>
    <cellStyle name="Total 2 3 3 2 3 9 2" xfId="40148" xr:uid="{00000000-0005-0000-0000-0000DC9C0000}"/>
    <cellStyle name="Total 2 3 3 2 4" xfId="40149" xr:uid="{00000000-0005-0000-0000-0000DD9C0000}"/>
    <cellStyle name="Total 2 3 3 2 4 2" xfId="40150" xr:uid="{00000000-0005-0000-0000-0000DE9C0000}"/>
    <cellStyle name="Total 2 3 3 2 5" xfId="40151" xr:uid="{00000000-0005-0000-0000-0000DF9C0000}"/>
    <cellStyle name="Total 2 3 3 2 5 2" xfId="40152" xr:uid="{00000000-0005-0000-0000-0000E09C0000}"/>
    <cellStyle name="Total 2 3 3 2 6" xfId="40153" xr:uid="{00000000-0005-0000-0000-0000E19C0000}"/>
    <cellStyle name="Total 2 3 3 2 6 2" xfId="40154" xr:uid="{00000000-0005-0000-0000-0000E29C0000}"/>
    <cellStyle name="Total 2 3 3 2 7" xfId="40155" xr:uid="{00000000-0005-0000-0000-0000E39C0000}"/>
    <cellStyle name="Total 2 3 3 2 7 2" xfId="40156" xr:uid="{00000000-0005-0000-0000-0000E49C0000}"/>
    <cellStyle name="Total 2 3 3 2 8" xfId="40157" xr:uid="{00000000-0005-0000-0000-0000E59C0000}"/>
    <cellStyle name="Total 2 3 3 2 8 2" xfId="40158" xr:uid="{00000000-0005-0000-0000-0000E69C0000}"/>
    <cellStyle name="Total 2 3 3 2 9" xfId="40159" xr:uid="{00000000-0005-0000-0000-0000E79C0000}"/>
    <cellStyle name="Total 2 3 3 2 9 2" xfId="40160" xr:uid="{00000000-0005-0000-0000-0000E89C0000}"/>
    <cellStyle name="Total 2 3 3 3" xfId="40161" xr:uid="{00000000-0005-0000-0000-0000E99C0000}"/>
    <cellStyle name="Total 2 3 3 3 10" xfId="40162" xr:uid="{00000000-0005-0000-0000-0000EA9C0000}"/>
    <cellStyle name="Total 2 3 3 3 10 2" xfId="40163" xr:uid="{00000000-0005-0000-0000-0000EB9C0000}"/>
    <cellStyle name="Total 2 3 3 3 11" xfId="40164" xr:uid="{00000000-0005-0000-0000-0000EC9C0000}"/>
    <cellStyle name="Total 2 3 3 3 11 2" xfId="40165" xr:uid="{00000000-0005-0000-0000-0000ED9C0000}"/>
    <cellStyle name="Total 2 3 3 3 12" xfId="40166" xr:uid="{00000000-0005-0000-0000-0000EE9C0000}"/>
    <cellStyle name="Total 2 3 3 3 12 2" xfId="40167" xr:uid="{00000000-0005-0000-0000-0000EF9C0000}"/>
    <cellStyle name="Total 2 3 3 3 13" xfId="40168" xr:uid="{00000000-0005-0000-0000-0000F09C0000}"/>
    <cellStyle name="Total 2 3 3 3 2" xfId="40169" xr:uid="{00000000-0005-0000-0000-0000F19C0000}"/>
    <cellStyle name="Total 2 3 3 3 2 10" xfId="40170" xr:uid="{00000000-0005-0000-0000-0000F29C0000}"/>
    <cellStyle name="Total 2 3 3 3 2 10 2" xfId="40171" xr:uid="{00000000-0005-0000-0000-0000F39C0000}"/>
    <cellStyle name="Total 2 3 3 3 2 11" xfId="40172" xr:uid="{00000000-0005-0000-0000-0000F49C0000}"/>
    <cellStyle name="Total 2 3 3 3 2 2" xfId="40173" xr:uid="{00000000-0005-0000-0000-0000F59C0000}"/>
    <cellStyle name="Total 2 3 3 3 2 2 2" xfId="40174" xr:uid="{00000000-0005-0000-0000-0000F69C0000}"/>
    <cellStyle name="Total 2 3 3 3 2 3" xfId="40175" xr:uid="{00000000-0005-0000-0000-0000F79C0000}"/>
    <cellStyle name="Total 2 3 3 3 2 3 2" xfId="40176" xr:uid="{00000000-0005-0000-0000-0000F89C0000}"/>
    <cellStyle name="Total 2 3 3 3 2 4" xfId="40177" xr:uid="{00000000-0005-0000-0000-0000F99C0000}"/>
    <cellStyle name="Total 2 3 3 3 2 4 2" xfId="40178" xr:uid="{00000000-0005-0000-0000-0000FA9C0000}"/>
    <cellStyle name="Total 2 3 3 3 2 5" xfId="40179" xr:uid="{00000000-0005-0000-0000-0000FB9C0000}"/>
    <cellStyle name="Total 2 3 3 3 2 5 2" xfId="40180" xr:uid="{00000000-0005-0000-0000-0000FC9C0000}"/>
    <cellStyle name="Total 2 3 3 3 2 6" xfId="40181" xr:uid="{00000000-0005-0000-0000-0000FD9C0000}"/>
    <cellStyle name="Total 2 3 3 3 2 6 2" xfId="40182" xr:uid="{00000000-0005-0000-0000-0000FE9C0000}"/>
    <cellStyle name="Total 2 3 3 3 2 7" xfId="40183" xr:uid="{00000000-0005-0000-0000-0000FF9C0000}"/>
    <cellStyle name="Total 2 3 3 3 2 7 2" xfId="40184" xr:uid="{00000000-0005-0000-0000-0000009D0000}"/>
    <cellStyle name="Total 2 3 3 3 2 8" xfId="40185" xr:uid="{00000000-0005-0000-0000-0000019D0000}"/>
    <cellStyle name="Total 2 3 3 3 2 8 2" xfId="40186" xr:uid="{00000000-0005-0000-0000-0000029D0000}"/>
    <cellStyle name="Total 2 3 3 3 2 9" xfId="40187" xr:uid="{00000000-0005-0000-0000-0000039D0000}"/>
    <cellStyle name="Total 2 3 3 3 2 9 2" xfId="40188" xr:uid="{00000000-0005-0000-0000-0000049D0000}"/>
    <cellStyle name="Total 2 3 3 3 3" xfId="40189" xr:uid="{00000000-0005-0000-0000-0000059D0000}"/>
    <cellStyle name="Total 2 3 3 3 3 10" xfId="40190" xr:uid="{00000000-0005-0000-0000-0000069D0000}"/>
    <cellStyle name="Total 2 3 3 3 3 10 2" xfId="40191" xr:uid="{00000000-0005-0000-0000-0000079D0000}"/>
    <cellStyle name="Total 2 3 3 3 3 11" xfId="40192" xr:uid="{00000000-0005-0000-0000-0000089D0000}"/>
    <cellStyle name="Total 2 3 3 3 3 2" xfId="40193" xr:uid="{00000000-0005-0000-0000-0000099D0000}"/>
    <cellStyle name="Total 2 3 3 3 3 2 2" xfId="40194" xr:uid="{00000000-0005-0000-0000-00000A9D0000}"/>
    <cellStyle name="Total 2 3 3 3 3 3" xfId="40195" xr:uid="{00000000-0005-0000-0000-00000B9D0000}"/>
    <cellStyle name="Total 2 3 3 3 3 3 2" xfId="40196" xr:uid="{00000000-0005-0000-0000-00000C9D0000}"/>
    <cellStyle name="Total 2 3 3 3 3 4" xfId="40197" xr:uid="{00000000-0005-0000-0000-00000D9D0000}"/>
    <cellStyle name="Total 2 3 3 3 3 4 2" xfId="40198" xr:uid="{00000000-0005-0000-0000-00000E9D0000}"/>
    <cellStyle name="Total 2 3 3 3 3 5" xfId="40199" xr:uid="{00000000-0005-0000-0000-00000F9D0000}"/>
    <cellStyle name="Total 2 3 3 3 3 5 2" xfId="40200" xr:uid="{00000000-0005-0000-0000-0000109D0000}"/>
    <cellStyle name="Total 2 3 3 3 3 6" xfId="40201" xr:uid="{00000000-0005-0000-0000-0000119D0000}"/>
    <cellStyle name="Total 2 3 3 3 3 6 2" xfId="40202" xr:uid="{00000000-0005-0000-0000-0000129D0000}"/>
    <cellStyle name="Total 2 3 3 3 3 7" xfId="40203" xr:uid="{00000000-0005-0000-0000-0000139D0000}"/>
    <cellStyle name="Total 2 3 3 3 3 7 2" xfId="40204" xr:uid="{00000000-0005-0000-0000-0000149D0000}"/>
    <cellStyle name="Total 2 3 3 3 3 8" xfId="40205" xr:uid="{00000000-0005-0000-0000-0000159D0000}"/>
    <cellStyle name="Total 2 3 3 3 3 8 2" xfId="40206" xr:uid="{00000000-0005-0000-0000-0000169D0000}"/>
    <cellStyle name="Total 2 3 3 3 3 9" xfId="40207" xr:uid="{00000000-0005-0000-0000-0000179D0000}"/>
    <cellStyle name="Total 2 3 3 3 3 9 2" xfId="40208" xr:uid="{00000000-0005-0000-0000-0000189D0000}"/>
    <cellStyle name="Total 2 3 3 3 4" xfId="40209" xr:uid="{00000000-0005-0000-0000-0000199D0000}"/>
    <cellStyle name="Total 2 3 3 3 4 2" xfId="40210" xr:uid="{00000000-0005-0000-0000-00001A9D0000}"/>
    <cellStyle name="Total 2 3 3 3 5" xfId="40211" xr:uid="{00000000-0005-0000-0000-00001B9D0000}"/>
    <cellStyle name="Total 2 3 3 3 5 2" xfId="40212" xr:uid="{00000000-0005-0000-0000-00001C9D0000}"/>
    <cellStyle name="Total 2 3 3 3 6" xfId="40213" xr:uid="{00000000-0005-0000-0000-00001D9D0000}"/>
    <cellStyle name="Total 2 3 3 3 6 2" xfId="40214" xr:uid="{00000000-0005-0000-0000-00001E9D0000}"/>
    <cellStyle name="Total 2 3 3 3 7" xfId="40215" xr:uid="{00000000-0005-0000-0000-00001F9D0000}"/>
    <cellStyle name="Total 2 3 3 3 7 2" xfId="40216" xr:uid="{00000000-0005-0000-0000-0000209D0000}"/>
    <cellStyle name="Total 2 3 3 3 8" xfId="40217" xr:uid="{00000000-0005-0000-0000-0000219D0000}"/>
    <cellStyle name="Total 2 3 3 3 8 2" xfId="40218" xr:uid="{00000000-0005-0000-0000-0000229D0000}"/>
    <cellStyle name="Total 2 3 3 3 9" xfId="40219" xr:uid="{00000000-0005-0000-0000-0000239D0000}"/>
    <cellStyle name="Total 2 3 3 3 9 2" xfId="40220" xr:uid="{00000000-0005-0000-0000-0000249D0000}"/>
    <cellStyle name="Total 2 3 3 4" xfId="40221" xr:uid="{00000000-0005-0000-0000-0000259D0000}"/>
    <cellStyle name="Total 2 3 3 4 10" xfId="40222" xr:uid="{00000000-0005-0000-0000-0000269D0000}"/>
    <cellStyle name="Total 2 3 3 4 10 2" xfId="40223" xr:uid="{00000000-0005-0000-0000-0000279D0000}"/>
    <cellStyle name="Total 2 3 3 4 11" xfId="40224" xr:uid="{00000000-0005-0000-0000-0000289D0000}"/>
    <cellStyle name="Total 2 3 3 4 2" xfId="40225" xr:uid="{00000000-0005-0000-0000-0000299D0000}"/>
    <cellStyle name="Total 2 3 3 4 2 2" xfId="40226" xr:uid="{00000000-0005-0000-0000-00002A9D0000}"/>
    <cellStyle name="Total 2 3 3 4 3" xfId="40227" xr:uid="{00000000-0005-0000-0000-00002B9D0000}"/>
    <cellStyle name="Total 2 3 3 4 3 2" xfId="40228" xr:uid="{00000000-0005-0000-0000-00002C9D0000}"/>
    <cellStyle name="Total 2 3 3 4 4" xfId="40229" xr:uid="{00000000-0005-0000-0000-00002D9D0000}"/>
    <cellStyle name="Total 2 3 3 4 4 2" xfId="40230" xr:uid="{00000000-0005-0000-0000-00002E9D0000}"/>
    <cellStyle name="Total 2 3 3 4 5" xfId="40231" xr:uid="{00000000-0005-0000-0000-00002F9D0000}"/>
    <cellStyle name="Total 2 3 3 4 5 2" xfId="40232" xr:uid="{00000000-0005-0000-0000-0000309D0000}"/>
    <cellStyle name="Total 2 3 3 4 6" xfId="40233" xr:uid="{00000000-0005-0000-0000-0000319D0000}"/>
    <cellStyle name="Total 2 3 3 4 6 2" xfId="40234" xr:uid="{00000000-0005-0000-0000-0000329D0000}"/>
    <cellStyle name="Total 2 3 3 4 7" xfId="40235" xr:uid="{00000000-0005-0000-0000-0000339D0000}"/>
    <cellStyle name="Total 2 3 3 4 7 2" xfId="40236" xr:uid="{00000000-0005-0000-0000-0000349D0000}"/>
    <cellStyle name="Total 2 3 3 4 8" xfId="40237" xr:uid="{00000000-0005-0000-0000-0000359D0000}"/>
    <cellStyle name="Total 2 3 3 4 8 2" xfId="40238" xr:uid="{00000000-0005-0000-0000-0000369D0000}"/>
    <cellStyle name="Total 2 3 3 4 9" xfId="40239" xr:uid="{00000000-0005-0000-0000-0000379D0000}"/>
    <cellStyle name="Total 2 3 3 4 9 2" xfId="40240" xr:uid="{00000000-0005-0000-0000-0000389D0000}"/>
    <cellStyle name="Total 2 3 3 5" xfId="40241" xr:uid="{00000000-0005-0000-0000-0000399D0000}"/>
    <cellStyle name="Total 2 3 3 5 10" xfId="40242" xr:uid="{00000000-0005-0000-0000-00003A9D0000}"/>
    <cellStyle name="Total 2 3 3 5 10 2" xfId="40243" xr:uid="{00000000-0005-0000-0000-00003B9D0000}"/>
    <cellStyle name="Total 2 3 3 5 11" xfId="40244" xr:uid="{00000000-0005-0000-0000-00003C9D0000}"/>
    <cellStyle name="Total 2 3 3 5 2" xfId="40245" xr:uid="{00000000-0005-0000-0000-00003D9D0000}"/>
    <cellStyle name="Total 2 3 3 5 2 2" xfId="40246" xr:uid="{00000000-0005-0000-0000-00003E9D0000}"/>
    <cellStyle name="Total 2 3 3 5 3" xfId="40247" xr:uid="{00000000-0005-0000-0000-00003F9D0000}"/>
    <cellStyle name="Total 2 3 3 5 3 2" xfId="40248" xr:uid="{00000000-0005-0000-0000-0000409D0000}"/>
    <cellStyle name="Total 2 3 3 5 4" xfId="40249" xr:uid="{00000000-0005-0000-0000-0000419D0000}"/>
    <cellStyle name="Total 2 3 3 5 4 2" xfId="40250" xr:uid="{00000000-0005-0000-0000-0000429D0000}"/>
    <cellStyle name="Total 2 3 3 5 5" xfId="40251" xr:uid="{00000000-0005-0000-0000-0000439D0000}"/>
    <cellStyle name="Total 2 3 3 5 5 2" xfId="40252" xr:uid="{00000000-0005-0000-0000-0000449D0000}"/>
    <cellStyle name="Total 2 3 3 5 6" xfId="40253" xr:uid="{00000000-0005-0000-0000-0000459D0000}"/>
    <cellStyle name="Total 2 3 3 5 6 2" xfId="40254" xr:uid="{00000000-0005-0000-0000-0000469D0000}"/>
    <cellStyle name="Total 2 3 3 5 7" xfId="40255" xr:uid="{00000000-0005-0000-0000-0000479D0000}"/>
    <cellStyle name="Total 2 3 3 5 7 2" xfId="40256" xr:uid="{00000000-0005-0000-0000-0000489D0000}"/>
    <cellStyle name="Total 2 3 3 5 8" xfId="40257" xr:uid="{00000000-0005-0000-0000-0000499D0000}"/>
    <cellStyle name="Total 2 3 3 5 8 2" xfId="40258" xr:uid="{00000000-0005-0000-0000-00004A9D0000}"/>
    <cellStyle name="Total 2 3 3 5 9" xfId="40259" xr:uid="{00000000-0005-0000-0000-00004B9D0000}"/>
    <cellStyle name="Total 2 3 3 5 9 2" xfId="40260" xr:uid="{00000000-0005-0000-0000-00004C9D0000}"/>
    <cellStyle name="Total 2 3 3 6" xfId="40261" xr:uid="{00000000-0005-0000-0000-00004D9D0000}"/>
    <cellStyle name="Total 2 3 3 6 2" xfId="40262" xr:uid="{00000000-0005-0000-0000-00004E9D0000}"/>
    <cellStyle name="Total 2 3 3 7" xfId="40263" xr:uid="{00000000-0005-0000-0000-00004F9D0000}"/>
    <cellStyle name="Total 2 3 3 7 2" xfId="40264" xr:uid="{00000000-0005-0000-0000-0000509D0000}"/>
    <cellStyle name="Total 2 3 3 8" xfId="40265" xr:uid="{00000000-0005-0000-0000-0000519D0000}"/>
    <cellStyle name="Total 2 3 3 8 2" xfId="40266" xr:uid="{00000000-0005-0000-0000-0000529D0000}"/>
    <cellStyle name="Total 2 3 3 9" xfId="40267" xr:uid="{00000000-0005-0000-0000-0000539D0000}"/>
    <cellStyle name="Total 2 3 3 9 2" xfId="40268" xr:uid="{00000000-0005-0000-0000-0000549D0000}"/>
    <cellStyle name="Total 2 3 4" xfId="40269" xr:uid="{00000000-0005-0000-0000-0000559D0000}"/>
    <cellStyle name="Total 2 3 4 10" xfId="40270" xr:uid="{00000000-0005-0000-0000-0000569D0000}"/>
    <cellStyle name="Total 2 3 4 10 2" xfId="40271" xr:uid="{00000000-0005-0000-0000-0000579D0000}"/>
    <cellStyle name="Total 2 3 4 11" xfId="40272" xr:uid="{00000000-0005-0000-0000-0000589D0000}"/>
    <cellStyle name="Total 2 3 4 11 2" xfId="40273" xr:uid="{00000000-0005-0000-0000-0000599D0000}"/>
    <cellStyle name="Total 2 3 4 12" xfId="40274" xr:uid="{00000000-0005-0000-0000-00005A9D0000}"/>
    <cellStyle name="Total 2 3 4 12 2" xfId="40275" xr:uid="{00000000-0005-0000-0000-00005B9D0000}"/>
    <cellStyle name="Total 2 3 4 13" xfId="40276" xr:uid="{00000000-0005-0000-0000-00005C9D0000}"/>
    <cellStyle name="Total 2 3 4 2" xfId="40277" xr:uid="{00000000-0005-0000-0000-00005D9D0000}"/>
    <cellStyle name="Total 2 3 4 2 10" xfId="40278" xr:uid="{00000000-0005-0000-0000-00005E9D0000}"/>
    <cellStyle name="Total 2 3 4 2 10 2" xfId="40279" xr:uid="{00000000-0005-0000-0000-00005F9D0000}"/>
    <cellStyle name="Total 2 3 4 2 11" xfId="40280" xr:uid="{00000000-0005-0000-0000-0000609D0000}"/>
    <cellStyle name="Total 2 3 4 2 2" xfId="40281" xr:uid="{00000000-0005-0000-0000-0000619D0000}"/>
    <cellStyle name="Total 2 3 4 2 2 2" xfId="40282" xr:uid="{00000000-0005-0000-0000-0000629D0000}"/>
    <cellStyle name="Total 2 3 4 2 3" xfId="40283" xr:uid="{00000000-0005-0000-0000-0000639D0000}"/>
    <cellStyle name="Total 2 3 4 2 3 2" xfId="40284" xr:uid="{00000000-0005-0000-0000-0000649D0000}"/>
    <cellStyle name="Total 2 3 4 2 4" xfId="40285" xr:uid="{00000000-0005-0000-0000-0000659D0000}"/>
    <cellStyle name="Total 2 3 4 2 4 2" xfId="40286" xr:uid="{00000000-0005-0000-0000-0000669D0000}"/>
    <cellStyle name="Total 2 3 4 2 5" xfId="40287" xr:uid="{00000000-0005-0000-0000-0000679D0000}"/>
    <cellStyle name="Total 2 3 4 2 5 2" xfId="40288" xr:uid="{00000000-0005-0000-0000-0000689D0000}"/>
    <cellStyle name="Total 2 3 4 2 6" xfId="40289" xr:uid="{00000000-0005-0000-0000-0000699D0000}"/>
    <cellStyle name="Total 2 3 4 2 6 2" xfId="40290" xr:uid="{00000000-0005-0000-0000-00006A9D0000}"/>
    <cellStyle name="Total 2 3 4 2 7" xfId="40291" xr:uid="{00000000-0005-0000-0000-00006B9D0000}"/>
    <cellStyle name="Total 2 3 4 2 7 2" xfId="40292" xr:uid="{00000000-0005-0000-0000-00006C9D0000}"/>
    <cellStyle name="Total 2 3 4 2 8" xfId="40293" xr:uid="{00000000-0005-0000-0000-00006D9D0000}"/>
    <cellStyle name="Total 2 3 4 2 8 2" xfId="40294" xr:uid="{00000000-0005-0000-0000-00006E9D0000}"/>
    <cellStyle name="Total 2 3 4 2 9" xfId="40295" xr:uid="{00000000-0005-0000-0000-00006F9D0000}"/>
    <cellStyle name="Total 2 3 4 2 9 2" xfId="40296" xr:uid="{00000000-0005-0000-0000-0000709D0000}"/>
    <cellStyle name="Total 2 3 4 3" xfId="40297" xr:uid="{00000000-0005-0000-0000-0000719D0000}"/>
    <cellStyle name="Total 2 3 4 3 10" xfId="40298" xr:uid="{00000000-0005-0000-0000-0000729D0000}"/>
    <cellStyle name="Total 2 3 4 3 10 2" xfId="40299" xr:uid="{00000000-0005-0000-0000-0000739D0000}"/>
    <cellStyle name="Total 2 3 4 3 11" xfId="40300" xr:uid="{00000000-0005-0000-0000-0000749D0000}"/>
    <cellStyle name="Total 2 3 4 3 2" xfId="40301" xr:uid="{00000000-0005-0000-0000-0000759D0000}"/>
    <cellStyle name="Total 2 3 4 3 2 2" xfId="40302" xr:uid="{00000000-0005-0000-0000-0000769D0000}"/>
    <cellStyle name="Total 2 3 4 3 3" xfId="40303" xr:uid="{00000000-0005-0000-0000-0000779D0000}"/>
    <cellStyle name="Total 2 3 4 3 3 2" xfId="40304" xr:uid="{00000000-0005-0000-0000-0000789D0000}"/>
    <cellStyle name="Total 2 3 4 3 4" xfId="40305" xr:uid="{00000000-0005-0000-0000-0000799D0000}"/>
    <cellStyle name="Total 2 3 4 3 4 2" xfId="40306" xr:uid="{00000000-0005-0000-0000-00007A9D0000}"/>
    <cellStyle name="Total 2 3 4 3 5" xfId="40307" xr:uid="{00000000-0005-0000-0000-00007B9D0000}"/>
    <cellStyle name="Total 2 3 4 3 5 2" xfId="40308" xr:uid="{00000000-0005-0000-0000-00007C9D0000}"/>
    <cellStyle name="Total 2 3 4 3 6" xfId="40309" xr:uid="{00000000-0005-0000-0000-00007D9D0000}"/>
    <cellStyle name="Total 2 3 4 3 6 2" xfId="40310" xr:uid="{00000000-0005-0000-0000-00007E9D0000}"/>
    <cellStyle name="Total 2 3 4 3 7" xfId="40311" xr:uid="{00000000-0005-0000-0000-00007F9D0000}"/>
    <cellStyle name="Total 2 3 4 3 7 2" xfId="40312" xr:uid="{00000000-0005-0000-0000-0000809D0000}"/>
    <cellStyle name="Total 2 3 4 3 8" xfId="40313" xr:uid="{00000000-0005-0000-0000-0000819D0000}"/>
    <cellStyle name="Total 2 3 4 3 8 2" xfId="40314" xr:uid="{00000000-0005-0000-0000-0000829D0000}"/>
    <cellStyle name="Total 2 3 4 3 9" xfId="40315" xr:uid="{00000000-0005-0000-0000-0000839D0000}"/>
    <cellStyle name="Total 2 3 4 3 9 2" xfId="40316" xr:uid="{00000000-0005-0000-0000-0000849D0000}"/>
    <cellStyle name="Total 2 3 4 4" xfId="40317" xr:uid="{00000000-0005-0000-0000-0000859D0000}"/>
    <cellStyle name="Total 2 3 4 4 2" xfId="40318" xr:uid="{00000000-0005-0000-0000-0000869D0000}"/>
    <cellStyle name="Total 2 3 4 5" xfId="40319" xr:uid="{00000000-0005-0000-0000-0000879D0000}"/>
    <cellStyle name="Total 2 3 4 5 2" xfId="40320" xr:uid="{00000000-0005-0000-0000-0000889D0000}"/>
    <cellStyle name="Total 2 3 4 6" xfId="40321" xr:uid="{00000000-0005-0000-0000-0000899D0000}"/>
    <cellStyle name="Total 2 3 4 6 2" xfId="40322" xr:uid="{00000000-0005-0000-0000-00008A9D0000}"/>
    <cellStyle name="Total 2 3 4 7" xfId="40323" xr:uid="{00000000-0005-0000-0000-00008B9D0000}"/>
    <cellStyle name="Total 2 3 4 7 2" xfId="40324" xr:uid="{00000000-0005-0000-0000-00008C9D0000}"/>
    <cellStyle name="Total 2 3 4 8" xfId="40325" xr:uid="{00000000-0005-0000-0000-00008D9D0000}"/>
    <cellStyle name="Total 2 3 4 8 2" xfId="40326" xr:uid="{00000000-0005-0000-0000-00008E9D0000}"/>
    <cellStyle name="Total 2 3 4 9" xfId="40327" xr:uid="{00000000-0005-0000-0000-00008F9D0000}"/>
    <cellStyle name="Total 2 3 4 9 2" xfId="40328" xr:uid="{00000000-0005-0000-0000-0000909D0000}"/>
    <cellStyle name="Total 2 3 5" xfId="40329" xr:uid="{00000000-0005-0000-0000-0000919D0000}"/>
    <cellStyle name="Total 2 3 5 10" xfId="40330" xr:uid="{00000000-0005-0000-0000-0000929D0000}"/>
    <cellStyle name="Total 2 3 5 10 2" xfId="40331" xr:uid="{00000000-0005-0000-0000-0000939D0000}"/>
    <cellStyle name="Total 2 3 5 11" xfId="40332" xr:uid="{00000000-0005-0000-0000-0000949D0000}"/>
    <cellStyle name="Total 2 3 5 11 2" xfId="40333" xr:uid="{00000000-0005-0000-0000-0000959D0000}"/>
    <cellStyle name="Total 2 3 5 12" xfId="40334" xr:uid="{00000000-0005-0000-0000-0000969D0000}"/>
    <cellStyle name="Total 2 3 5 12 2" xfId="40335" xr:uid="{00000000-0005-0000-0000-0000979D0000}"/>
    <cellStyle name="Total 2 3 5 13" xfId="40336" xr:uid="{00000000-0005-0000-0000-0000989D0000}"/>
    <cellStyle name="Total 2 3 5 2" xfId="40337" xr:uid="{00000000-0005-0000-0000-0000999D0000}"/>
    <cellStyle name="Total 2 3 5 2 10" xfId="40338" xr:uid="{00000000-0005-0000-0000-00009A9D0000}"/>
    <cellStyle name="Total 2 3 5 2 10 2" xfId="40339" xr:uid="{00000000-0005-0000-0000-00009B9D0000}"/>
    <cellStyle name="Total 2 3 5 2 11" xfId="40340" xr:uid="{00000000-0005-0000-0000-00009C9D0000}"/>
    <cellStyle name="Total 2 3 5 2 2" xfId="40341" xr:uid="{00000000-0005-0000-0000-00009D9D0000}"/>
    <cellStyle name="Total 2 3 5 2 2 2" xfId="40342" xr:uid="{00000000-0005-0000-0000-00009E9D0000}"/>
    <cellStyle name="Total 2 3 5 2 3" xfId="40343" xr:uid="{00000000-0005-0000-0000-00009F9D0000}"/>
    <cellStyle name="Total 2 3 5 2 3 2" xfId="40344" xr:uid="{00000000-0005-0000-0000-0000A09D0000}"/>
    <cellStyle name="Total 2 3 5 2 4" xfId="40345" xr:uid="{00000000-0005-0000-0000-0000A19D0000}"/>
    <cellStyle name="Total 2 3 5 2 4 2" xfId="40346" xr:uid="{00000000-0005-0000-0000-0000A29D0000}"/>
    <cellStyle name="Total 2 3 5 2 5" xfId="40347" xr:uid="{00000000-0005-0000-0000-0000A39D0000}"/>
    <cellStyle name="Total 2 3 5 2 5 2" xfId="40348" xr:uid="{00000000-0005-0000-0000-0000A49D0000}"/>
    <cellStyle name="Total 2 3 5 2 6" xfId="40349" xr:uid="{00000000-0005-0000-0000-0000A59D0000}"/>
    <cellStyle name="Total 2 3 5 2 6 2" xfId="40350" xr:uid="{00000000-0005-0000-0000-0000A69D0000}"/>
    <cellStyle name="Total 2 3 5 2 7" xfId="40351" xr:uid="{00000000-0005-0000-0000-0000A79D0000}"/>
    <cellStyle name="Total 2 3 5 2 7 2" xfId="40352" xr:uid="{00000000-0005-0000-0000-0000A89D0000}"/>
    <cellStyle name="Total 2 3 5 2 8" xfId="40353" xr:uid="{00000000-0005-0000-0000-0000A99D0000}"/>
    <cellStyle name="Total 2 3 5 2 8 2" xfId="40354" xr:uid="{00000000-0005-0000-0000-0000AA9D0000}"/>
    <cellStyle name="Total 2 3 5 2 9" xfId="40355" xr:uid="{00000000-0005-0000-0000-0000AB9D0000}"/>
    <cellStyle name="Total 2 3 5 2 9 2" xfId="40356" xr:uid="{00000000-0005-0000-0000-0000AC9D0000}"/>
    <cellStyle name="Total 2 3 5 3" xfId="40357" xr:uid="{00000000-0005-0000-0000-0000AD9D0000}"/>
    <cellStyle name="Total 2 3 5 3 10" xfId="40358" xr:uid="{00000000-0005-0000-0000-0000AE9D0000}"/>
    <cellStyle name="Total 2 3 5 3 10 2" xfId="40359" xr:uid="{00000000-0005-0000-0000-0000AF9D0000}"/>
    <cellStyle name="Total 2 3 5 3 11" xfId="40360" xr:uid="{00000000-0005-0000-0000-0000B09D0000}"/>
    <cellStyle name="Total 2 3 5 3 2" xfId="40361" xr:uid="{00000000-0005-0000-0000-0000B19D0000}"/>
    <cellStyle name="Total 2 3 5 3 2 2" xfId="40362" xr:uid="{00000000-0005-0000-0000-0000B29D0000}"/>
    <cellStyle name="Total 2 3 5 3 3" xfId="40363" xr:uid="{00000000-0005-0000-0000-0000B39D0000}"/>
    <cellStyle name="Total 2 3 5 3 3 2" xfId="40364" xr:uid="{00000000-0005-0000-0000-0000B49D0000}"/>
    <cellStyle name="Total 2 3 5 3 4" xfId="40365" xr:uid="{00000000-0005-0000-0000-0000B59D0000}"/>
    <cellStyle name="Total 2 3 5 3 4 2" xfId="40366" xr:uid="{00000000-0005-0000-0000-0000B69D0000}"/>
    <cellStyle name="Total 2 3 5 3 5" xfId="40367" xr:uid="{00000000-0005-0000-0000-0000B79D0000}"/>
    <cellStyle name="Total 2 3 5 3 5 2" xfId="40368" xr:uid="{00000000-0005-0000-0000-0000B89D0000}"/>
    <cellStyle name="Total 2 3 5 3 6" xfId="40369" xr:uid="{00000000-0005-0000-0000-0000B99D0000}"/>
    <cellStyle name="Total 2 3 5 3 6 2" xfId="40370" xr:uid="{00000000-0005-0000-0000-0000BA9D0000}"/>
    <cellStyle name="Total 2 3 5 3 7" xfId="40371" xr:uid="{00000000-0005-0000-0000-0000BB9D0000}"/>
    <cellStyle name="Total 2 3 5 3 7 2" xfId="40372" xr:uid="{00000000-0005-0000-0000-0000BC9D0000}"/>
    <cellStyle name="Total 2 3 5 3 8" xfId="40373" xr:uid="{00000000-0005-0000-0000-0000BD9D0000}"/>
    <cellStyle name="Total 2 3 5 3 8 2" xfId="40374" xr:uid="{00000000-0005-0000-0000-0000BE9D0000}"/>
    <cellStyle name="Total 2 3 5 3 9" xfId="40375" xr:uid="{00000000-0005-0000-0000-0000BF9D0000}"/>
    <cellStyle name="Total 2 3 5 3 9 2" xfId="40376" xr:uid="{00000000-0005-0000-0000-0000C09D0000}"/>
    <cellStyle name="Total 2 3 5 4" xfId="40377" xr:uid="{00000000-0005-0000-0000-0000C19D0000}"/>
    <cellStyle name="Total 2 3 5 4 2" xfId="40378" xr:uid="{00000000-0005-0000-0000-0000C29D0000}"/>
    <cellStyle name="Total 2 3 5 5" xfId="40379" xr:uid="{00000000-0005-0000-0000-0000C39D0000}"/>
    <cellStyle name="Total 2 3 5 5 2" xfId="40380" xr:uid="{00000000-0005-0000-0000-0000C49D0000}"/>
    <cellStyle name="Total 2 3 5 6" xfId="40381" xr:uid="{00000000-0005-0000-0000-0000C59D0000}"/>
    <cellStyle name="Total 2 3 5 6 2" xfId="40382" xr:uid="{00000000-0005-0000-0000-0000C69D0000}"/>
    <cellStyle name="Total 2 3 5 7" xfId="40383" xr:uid="{00000000-0005-0000-0000-0000C79D0000}"/>
    <cellStyle name="Total 2 3 5 7 2" xfId="40384" xr:uid="{00000000-0005-0000-0000-0000C89D0000}"/>
    <cellStyle name="Total 2 3 5 8" xfId="40385" xr:uid="{00000000-0005-0000-0000-0000C99D0000}"/>
    <cellStyle name="Total 2 3 5 8 2" xfId="40386" xr:uid="{00000000-0005-0000-0000-0000CA9D0000}"/>
    <cellStyle name="Total 2 3 5 9" xfId="40387" xr:uid="{00000000-0005-0000-0000-0000CB9D0000}"/>
    <cellStyle name="Total 2 3 5 9 2" xfId="40388" xr:uid="{00000000-0005-0000-0000-0000CC9D0000}"/>
    <cellStyle name="Total 2 3 6" xfId="40389" xr:uid="{00000000-0005-0000-0000-0000CD9D0000}"/>
    <cellStyle name="Total 2 3 6 2" xfId="40390" xr:uid="{00000000-0005-0000-0000-0000CE9D0000}"/>
    <cellStyle name="Total 2 3 7" xfId="40391" xr:uid="{00000000-0005-0000-0000-0000CF9D0000}"/>
    <cellStyle name="Total 2 3 7 2" xfId="40392" xr:uid="{00000000-0005-0000-0000-0000D09D0000}"/>
    <cellStyle name="Total 2 3 8" xfId="40393" xr:uid="{00000000-0005-0000-0000-0000D19D0000}"/>
    <cellStyle name="Total 2 3 8 2" xfId="40394" xr:uid="{00000000-0005-0000-0000-0000D29D0000}"/>
    <cellStyle name="Total 2 3 9" xfId="40395" xr:uid="{00000000-0005-0000-0000-0000D39D0000}"/>
    <cellStyle name="Total 2 3 9 2" xfId="40396" xr:uid="{00000000-0005-0000-0000-0000D49D0000}"/>
    <cellStyle name="Total 2 4" xfId="40397" xr:uid="{00000000-0005-0000-0000-0000D59D0000}"/>
    <cellStyle name="Total 2 4 10" xfId="40398" xr:uid="{00000000-0005-0000-0000-0000D69D0000}"/>
    <cellStyle name="Total 2 4 10 2" xfId="40399" xr:uid="{00000000-0005-0000-0000-0000D79D0000}"/>
    <cellStyle name="Total 2 4 11" xfId="40400" xr:uid="{00000000-0005-0000-0000-0000D89D0000}"/>
    <cellStyle name="Total 2 4 11 2" xfId="40401" xr:uid="{00000000-0005-0000-0000-0000D99D0000}"/>
    <cellStyle name="Total 2 4 12" xfId="40402" xr:uid="{00000000-0005-0000-0000-0000DA9D0000}"/>
    <cellStyle name="Total 2 4 12 2" xfId="40403" xr:uid="{00000000-0005-0000-0000-0000DB9D0000}"/>
    <cellStyle name="Total 2 4 13" xfId="40404" xr:uid="{00000000-0005-0000-0000-0000DC9D0000}"/>
    <cellStyle name="Total 2 4 13 2" xfId="40405" xr:uid="{00000000-0005-0000-0000-0000DD9D0000}"/>
    <cellStyle name="Total 2 4 14" xfId="40406" xr:uid="{00000000-0005-0000-0000-0000DE9D0000}"/>
    <cellStyle name="Total 2 4 14 2" xfId="40407" xr:uid="{00000000-0005-0000-0000-0000DF9D0000}"/>
    <cellStyle name="Total 2 4 15" xfId="40408" xr:uid="{00000000-0005-0000-0000-0000E09D0000}"/>
    <cellStyle name="Total 2 4 2" xfId="40409" xr:uid="{00000000-0005-0000-0000-0000E19D0000}"/>
    <cellStyle name="Total 2 4 2 10" xfId="40410" xr:uid="{00000000-0005-0000-0000-0000E29D0000}"/>
    <cellStyle name="Total 2 4 2 10 2" xfId="40411" xr:uid="{00000000-0005-0000-0000-0000E39D0000}"/>
    <cellStyle name="Total 2 4 2 11" xfId="40412" xr:uid="{00000000-0005-0000-0000-0000E49D0000}"/>
    <cellStyle name="Total 2 4 2 11 2" xfId="40413" xr:uid="{00000000-0005-0000-0000-0000E59D0000}"/>
    <cellStyle name="Total 2 4 2 12" xfId="40414" xr:uid="{00000000-0005-0000-0000-0000E69D0000}"/>
    <cellStyle name="Total 2 4 2 12 2" xfId="40415" xr:uid="{00000000-0005-0000-0000-0000E79D0000}"/>
    <cellStyle name="Total 2 4 2 13" xfId="40416" xr:uid="{00000000-0005-0000-0000-0000E89D0000}"/>
    <cellStyle name="Total 2 4 2 2" xfId="40417" xr:uid="{00000000-0005-0000-0000-0000E99D0000}"/>
    <cellStyle name="Total 2 4 2 2 10" xfId="40418" xr:uid="{00000000-0005-0000-0000-0000EA9D0000}"/>
    <cellStyle name="Total 2 4 2 2 10 2" xfId="40419" xr:uid="{00000000-0005-0000-0000-0000EB9D0000}"/>
    <cellStyle name="Total 2 4 2 2 11" xfId="40420" xr:uid="{00000000-0005-0000-0000-0000EC9D0000}"/>
    <cellStyle name="Total 2 4 2 2 2" xfId="40421" xr:uid="{00000000-0005-0000-0000-0000ED9D0000}"/>
    <cellStyle name="Total 2 4 2 2 2 2" xfId="40422" xr:uid="{00000000-0005-0000-0000-0000EE9D0000}"/>
    <cellStyle name="Total 2 4 2 2 3" xfId="40423" xr:uid="{00000000-0005-0000-0000-0000EF9D0000}"/>
    <cellStyle name="Total 2 4 2 2 3 2" xfId="40424" xr:uid="{00000000-0005-0000-0000-0000F09D0000}"/>
    <cellStyle name="Total 2 4 2 2 4" xfId="40425" xr:uid="{00000000-0005-0000-0000-0000F19D0000}"/>
    <cellStyle name="Total 2 4 2 2 4 2" xfId="40426" xr:uid="{00000000-0005-0000-0000-0000F29D0000}"/>
    <cellStyle name="Total 2 4 2 2 5" xfId="40427" xr:uid="{00000000-0005-0000-0000-0000F39D0000}"/>
    <cellStyle name="Total 2 4 2 2 5 2" xfId="40428" xr:uid="{00000000-0005-0000-0000-0000F49D0000}"/>
    <cellStyle name="Total 2 4 2 2 6" xfId="40429" xr:uid="{00000000-0005-0000-0000-0000F59D0000}"/>
    <cellStyle name="Total 2 4 2 2 6 2" xfId="40430" xr:uid="{00000000-0005-0000-0000-0000F69D0000}"/>
    <cellStyle name="Total 2 4 2 2 7" xfId="40431" xr:uid="{00000000-0005-0000-0000-0000F79D0000}"/>
    <cellStyle name="Total 2 4 2 2 7 2" xfId="40432" xr:uid="{00000000-0005-0000-0000-0000F89D0000}"/>
    <cellStyle name="Total 2 4 2 2 8" xfId="40433" xr:uid="{00000000-0005-0000-0000-0000F99D0000}"/>
    <cellStyle name="Total 2 4 2 2 8 2" xfId="40434" xr:uid="{00000000-0005-0000-0000-0000FA9D0000}"/>
    <cellStyle name="Total 2 4 2 2 9" xfId="40435" xr:uid="{00000000-0005-0000-0000-0000FB9D0000}"/>
    <cellStyle name="Total 2 4 2 2 9 2" xfId="40436" xr:uid="{00000000-0005-0000-0000-0000FC9D0000}"/>
    <cellStyle name="Total 2 4 2 3" xfId="40437" xr:uid="{00000000-0005-0000-0000-0000FD9D0000}"/>
    <cellStyle name="Total 2 4 2 3 10" xfId="40438" xr:uid="{00000000-0005-0000-0000-0000FE9D0000}"/>
    <cellStyle name="Total 2 4 2 3 10 2" xfId="40439" xr:uid="{00000000-0005-0000-0000-0000FF9D0000}"/>
    <cellStyle name="Total 2 4 2 3 11" xfId="40440" xr:uid="{00000000-0005-0000-0000-0000009E0000}"/>
    <cellStyle name="Total 2 4 2 3 2" xfId="40441" xr:uid="{00000000-0005-0000-0000-0000019E0000}"/>
    <cellStyle name="Total 2 4 2 3 2 2" xfId="40442" xr:uid="{00000000-0005-0000-0000-0000029E0000}"/>
    <cellStyle name="Total 2 4 2 3 3" xfId="40443" xr:uid="{00000000-0005-0000-0000-0000039E0000}"/>
    <cellStyle name="Total 2 4 2 3 3 2" xfId="40444" xr:uid="{00000000-0005-0000-0000-0000049E0000}"/>
    <cellStyle name="Total 2 4 2 3 4" xfId="40445" xr:uid="{00000000-0005-0000-0000-0000059E0000}"/>
    <cellStyle name="Total 2 4 2 3 4 2" xfId="40446" xr:uid="{00000000-0005-0000-0000-0000069E0000}"/>
    <cellStyle name="Total 2 4 2 3 5" xfId="40447" xr:uid="{00000000-0005-0000-0000-0000079E0000}"/>
    <cellStyle name="Total 2 4 2 3 5 2" xfId="40448" xr:uid="{00000000-0005-0000-0000-0000089E0000}"/>
    <cellStyle name="Total 2 4 2 3 6" xfId="40449" xr:uid="{00000000-0005-0000-0000-0000099E0000}"/>
    <cellStyle name="Total 2 4 2 3 6 2" xfId="40450" xr:uid="{00000000-0005-0000-0000-00000A9E0000}"/>
    <cellStyle name="Total 2 4 2 3 7" xfId="40451" xr:uid="{00000000-0005-0000-0000-00000B9E0000}"/>
    <cellStyle name="Total 2 4 2 3 7 2" xfId="40452" xr:uid="{00000000-0005-0000-0000-00000C9E0000}"/>
    <cellStyle name="Total 2 4 2 3 8" xfId="40453" xr:uid="{00000000-0005-0000-0000-00000D9E0000}"/>
    <cellStyle name="Total 2 4 2 3 8 2" xfId="40454" xr:uid="{00000000-0005-0000-0000-00000E9E0000}"/>
    <cellStyle name="Total 2 4 2 3 9" xfId="40455" xr:uid="{00000000-0005-0000-0000-00000F9E0000}"/>
    <cellStyle name="Total 2 4 2 3 9 2" xfId="40456" xr:uid="{00000000-0005-0000-0000-0000109E0000}"/>
    <cellStyle name="Total 2 4 2 4" xfId="40457" xr:uid="{00000000-0005-0000-0000-0000119E0000}"/>
    <cellStyle name="Total 2 4 2 4 2" xfId="40458" xr:uid="{00000000-0005-0000-0000-0000129E0000}"/>
    <cellStyle name="Total 2 4 2 5" xfId="40459" xr:uid="{00000000-0005-0000-0000-0000139E0000}"/>
    <cellStyle name="Total 2 4 2 5 2" xfId="40460" xr:uid="{00000000-0005-0000-0000-0000149E0000}"/>
    <cellStyle name="Total 2 4 2 6" xfId="40461" xr:uid="{00000000-0005-0000-0000-0000159E0000}"/>
    <cellStyle name="Total 2 4 2 6 2" xfId="40462" xr:uid="{00000000-0005-0000-0000-0000169E0000}"/>
    <cellStyle name="Total 2 4 2 7" xfId="40463" xr:uid="{00000000-0005-0000-0000-0000179E0000}"/>
    <cellStyle name="Total 2 4 2 7 2" xfId="40464" xr:uid="{00000000-0005-0000-0000-0000189E0000}"/>
    <cellStyle name="Total 2 4 2 8" xfId="40465" xr:uid="{00000000-0005-0000-0000-0000199E0000}"/>
    <cellStyle name="Total 2 4 2 8 2" xfId="40466" xr:uid="{00000000-0005-0000-0000-00001A9E0000}"/>
    <cellStyle name="Total 2 4 2 9" xfId="40467" xr:uid="{00000000-0005-0000-0000-00001B9E0000}"/>
    <cellStyle name="Total 2 4 2 9 2" xfId="40468" xr:uid="{00000000-0005-0000-0000-00001C9E0000}"/>
    <cellStyle name="Total 2 4 3" xfId="40469" xr:uid="{00000000-0005-0000-0000-00001D9E0000}"/>
    <cellStyle name="Total 2 4 3 10" xfId="40470" xr:uid="{00000000-0005-0000-0000-00001E9E0000}"/>
    <cellStyle name="Total 2 4 3 10 2" xfId="40471" xr:uid="{00000000-0005-0000-0000-00001F9E0000}"/>
    <cellStyle name="Total 2 4 3 11" xfId="40472" xr:uid="{00000000-0005-0000-0000-0000209E0000}"/>
    <cellStyle name="Total 2 4 3 11 2" xfId="40473" xr:uid="{00000000-0005-0000-0000-0000219E0000}"/>
    <cellStyle name="Total 2 4 3 12" xfId="40474" xr:uid="{00000000-0005-0000-0000-0000229E0000}"/>
    <cellStyle name="Total 2 4 3 12 2" xfId="40475" xr:uid="{00000000-0005-0000-0000-0000239E0000}"/>
    <cellStyle name="Total 2 4 3 13" xfId="40476" xr:uid="{00000000-0005-0000-0000-0000249E0000}"/>
    <cellStyle name="Total 2 4 3 2" xfId="40477" xr:uid="{00000000-0005-0000-0000-0000259E0000}"/>
    <cellStyle name="Total 2 4 3 2 10" xfId="40478" xr:uid="{00000000-0005-0000-0000-0000269E0000}"/>
    <cellStyle name="Total 2 4 3 2 10 2" xfId="40479" xr:uid="{00000000-0005-0000-0000-0000279E0000}"/>
    <cellStyle name="Total 2 4 3 2 11" xfId="40480" xr:uid="{00000000-0005-0000-0000-0000289E0000}"/>
    <cellStyle name="Total 2 4 3 2 2" xfId="40481" xr:uid="{00000000-0005-0000-0000-0000299E0000}"/>
    <cellStyle name="Total 2 4 3 2 2 2" xfId="40482" xr:uid="{00000000-0005-0000-0000-00002A9E0000}"/>
    <cellStyle name="Total 2 4 3 2 3" xfId="40483" xr:uid="{00000000-0005-0000-0000-00002B9E0000}"/>
    <cellStyle name="Total 2 4 3 2 3 2" xfId="40484" xr:uid="{00000000-0005-0000-0000-00002C9E0000}"/>
    <cellStyle name="Total 2 4 3 2 4" xfId="40485" xr:uid="{00000000-0005-0000-0000-00002D9E0000}"/>
    <cellStyle name="Total 2 4 3 2 4 2" xfId="40486" xr:uid="{00000000-0005-0000-0000-00002E9E0000}"/>
    <cellStyle name="Total 2 4 3 2 5" xfId="40487" xr:uid="{00000000-0005-0000-0000-00002F9E0000}"/>
    <cellStyle name="Total 2 4 3 2 5 2" xfId="40488" xr:uid="{00000000-0005-0000-0000-0000309E0000}"/>
    <cellStyle name="Total 2 4 3 2 6" xfId="40489" xr:uid="{00000000-0005-0000-0000-0000319E0000}"/>
    <cellStyle name="Total 2 4 3 2 6 2" xfId="40490" xr:uid="{00000000-0005-0000-0000-0000329E0000}"/>
    <cellStyle name="Total 2 4 3 2 7" xfId="40491" xr:uid="{00000000-0005-0000-0000-0000339E0000}"/>
    <cellStyle name="Total 2 4 3 2 7 2" xfId="40492" xr:uid="{00000000-0005-0000-0000-0000349E0000}"/>
    <cellStyle name="Total 2 4 3 2 8" xfId="40493" xr:uid="{00000000-0005-0000-0000-0000359E0000}"/>
    <cellStyle name="Total 2 4 3 2 8 2" xfId="40494" xr:uid="{00000000-0005-0000-0000-0000369E0000}"/>
    <cellStyle name="Total 2 4 3 2 9" xfId="40495" xr:uid="{00000000-0005-0000-0000-0000379E0000}"/>
    <cellStyle name="Total 2 4 3 2 9 2" xfId="40496" xr:uid="{00000000-0005-0000-0000-0000389E0000}"/>
    <cellStyle name="Total 2 4 3 3" xfId="40497" xr:uid="{00000000-0005-0000-0000-0000399E0000}"/>
    <cellStyle name="Total 2 4 3 3 10" xfId="40498" xr:uid="{00000000-0005-0000-0000-00003A9E0000}"/>
    <cellStyle name="Total 2 4 3 3 10 2" xfId="40499" xr:uid="{00000000-0005-0000-0000-00003B9E0000}"/>
    <cellStyle name="Total 2 4 3 3 11" xfId="40500" xr:uid="{00000000-0005-0000-0000-00003C9E0000}"/>
    <cellStyle name="Total 2 4 3 3 2" xfId="40501" xr:uid="{00000000-0005-0000-0000-00003D9E0000}"/>
    <cellStyle name="Total 2 4 3 3 2 2" xfId="40502" xr:uid="{00000000-0005-0000-0000-00003E9E0000}"/>
    <cellStyle name="Total 2 4 3 3 3" xfId="40503" xr:uid="{00000000-0005-0000-0000-00003F9E0000}"/>
    <cellStyle name="Total 2 4 3 3 3 2" xfId="40504" xr:uid="{00000000-0005-0000-0000-0000409E0000}"/>
    <cellStyle name="Total 2 4 3 3 4" xfId="40505" xr:uid="{00000000-0005-0000-0000-0000419E0000}"/>
    <cellStyle name="Total 2 4 3 3 4 2" xfId="40506" xr:uid="{00000000-0005-0000-0000-0000429E0000}"/>
    <cellStyle name="Total 2 4 3 3 5" xfId="40507" xr:uid="{00000000-0005-0000-0000-0000439E0000}"/>
    <cellStyle name="Total 2 4 3 3 5 2" xfId="40508" xr:uid="{00000000-0005-0000-0000-0000449E0000}"/>
    <cellStyle name="Total 2 4 3 3 6" xfId="40509" xr:uid="{00000000-0005-0000-0000-0000459E0000}"/>
    <cellStyle name="Total 2 4 3 3 6 2" xfId="40510" xr:uid="{00000000-0005-0000-0000-0000469E0000}"/>
    <cellStyle name="Total 2 4 3 3 7" xfId="40511" xr:uid="{00000000-0005-0000-0000-0000479E0000}"/>
    <cellStyle name="Total 2 4 3 3 7 2" xfId="40512" xr:uid="{00000000-0005-0000-0000-0000489E0000}"/>
    <cellStyle name="Total 2 4 3 3 8" xfId="40513" xr:uid="{00000000-0005-0000-0000-0000499E0000}"/>
    <cellStyle name="Total 2 4 3 3 8 2" xfId="40514" xr:uid="{00000000-0005-0000-0000-00004A9E0000}"/>
    <cellStyle name="Total 2 4 3 3 9" xfId="40515" xr:uid="{00000000-0005-0000-0000-00004B9E0000}"/>
    <cellStyle name="Total 2 4 3 3 9 2" xfId="40516" xr:uid="{00000000-0005-0000-0000-00004C9E0000}"/>
    <cellStyle name="Total 2 4 3 4" xfId="40517" xr:uid="{00000000-0005-0000-0000-00004D9E0000}"/>
    <cellStyle name="Total 2 4 3 4 2" xfId="40518" xr:uid="{00000000-0005-0000-0000-00004E9E0000}"/>
    <cellStyle name="Total 2 4 3 5" xfId="40519" xr:uid="{00000000-0005-0000-0000-00004F9E0000}"/>
    <cellStyle name="Total 2 4 3 5 2" xfId="40520" xr:uid="{00000000-0005-0000-0000-0000509E0000}"/>
    <cellStyle name="Total 2 4 3 6" xfId="40521" xr:uid="{00000000-0005-0000-0000-0000519E0000}"/>
    <cellStyle name="Total 2 4 3 6 2" xfId="40522" xr:uid="{00000000-0005-0000-0000-0000529E0000}"/>
    <cellStyle name="Total 2 4 3 7" xfId="40523" xr:uid="{00000000-0005-0000-0000-0000539E0000}"/>
    <cellStyle name="Total 2 4 3 7 2" xfId="40524" xr:uid="{00000000-0005-0000-0000-0000549E0000}"/>
    <cellStyle name="Total 2 4 3 8" xfId="40525" xr:uid="{00000000-0005-0000-0000-0000559E0000}"/>
    <cellStyle name="Total 2 4 3 8 2" xfId="40526" xr:uid="{00000000-0005-0000-0000-0000569E0000}"/>
    <cellStyle name="Total 2 4 3 9" xfId="40527" xr:uid="{00000000-0005-0000-0000-0000579E0000}"/>
    <cellStyle name="Total 2 4 3 9 2" xfId="40528" xr:uid="{00000000-0005-0000-0000-0000589E0000}"/>
    <cellStyle name="Total 2 4 4" xfId="40529" xr:uid="{00000000-0005-0000-0000-0000599E0000}"/>
    <cellStyle name="Total 2 4 4 10" xfId="40530" xr:uid="{00000000-0005-0000-0000-00005A9E0000}"/>
    <cellStyle name="Total 2 4 4 10 2" xfId="40531" xr:uid="{00000000-0005-0000-0000-00005B9E0000}"/>
    <cellStyle name="Total 2 4 4 11" xfId="40532" xr:uid="{00000000-0005-0000-0000-00005C9E0000}"/>
    <cellStyle name="Total 2 4 4 2" xfId="40533" xr:uid="{00000000-0005-0000-0000-00005D9E0000}"/>
    <cellStyle name="Total 2 4 4 2 2" xfId="40534" xr:uid="{00000000-0005-0000-0000-00005E9E0000}"/>
    <cellStyle name="Total 2 4 4 3" xfId="40535" xr:uid="{00000000-0005-0000-0000-00005F9E0000}"/>
    <cellStyle name="Total 2 4 4 3 2" xfId="40536" xr:uid="{00000000-0005-0000-0000-0000609E0000}"/>
    <cellStyle name="Total 2 4 4 4" xfId="40537" xr:uid="{00000000-0005-0000-0000-0000619E0000}"/>
    <cellStyle name="Total 2 4 4 4 2" xfId="40538" xr:uid="{00000000-0005-0000-0000-0000629E0000}"/>
    <cellStyle name="Total 2 4 4 5" xfId="40539" xr:uid="{00000000-0005-0000-0000-0000639E0000}"/>
    <cellStyle name="Total 2 4 4 5 2" xfId="40540" xr:uid="{00000000-0005-0000-0000-0000649E0000}"/>
    <cellStyle name="Total 2 4 4 6" xfId="40541" xr:uid="{00000000-0005-0000-0000-0000659E0000}"/>
    <cellStyle name="Total 2 4 4 6 2" xfId="40542" xr:uid="{00000000-0005-0000-0000-0000669E0000}"/>
    <cellStyle name="Total 2 4 4 7" xfId="40543" xr:uid="{00000000-0005-0000-0000-0000679E0000}"/>
    <cellStyle name="Total 2 4 4 7 2" xfId="40544" xr:uid="{00000000-0005-0000-0000-0000689E0000}"/>
    <cellStyle name="Total 2 4 4 8" xfId="40545" xr:uid="{00000000-0005-0000-0000-0000699E0000}"/>
    <cellStyle name="Total 2 4 4 8 2" xfId="40546" xr:uid="{00000000-0005-0000-0000-00006A9E0000}"/>
    <cellStyle name="Total 2 4 4 9" xfId="40547" xr:uid="{00000000-0005-0000-0000-00006B9E0000}"/>
    <cellStyle name="Total 2 4 4 9 2" xfId="40548" xr:uid="{00000000-0005-0000-0000-00006C9E0000}"/>
    <cellStyle name="Total 2 4 5" xfId="40549" xr:uid="{00000000-0005-0000-0000-00006D9E0000}"/>
    <cellStyle name="Total 2 4 5 10" xfId="40550" xr:uid="{00000000-0005-0000-0000-00006E9E0000}"/>
    <cellStyle name="Total 2 4 5 10 2" xfId="40551" xr:uid="{00000000-0005-0000-0000-00006F9E0000}"/>
    <cellStyle name="Total 2 4 5 11" xfId="40552" xr:uid="{00000000-0005-0000-0000-0000709E0000}"/>
    <cellStyle name="Total 2 4 5 2" xfId="40553" xr:uid="{00000000-0005-0000-0000-0000719E0000}"/>
    <cellStyle name="Total 2 4 5 2 2" xfId="40554" xr:uid="{00000000-0005-0000-0000-0000729E0000}"/>
    <cellStyle name="Total 2 4 5 3" xfId="40555" xr:uid="{00000000-0005-0000-0000-0000739E0000}"/>
    <cellStyle name="Total 2 4 5 3 2" xfId="40556" xr:uid="{00000000-0005-0000-0000-0000749E0000}"/>
    <cellStyle name="Total 2 4 5 4" xfId="40557" xr:uid="{00000000-0005-0000-0000-0000759E0000}"/>
    <cellStyle name="Total 2 4 5 4 2" xfId="40558" xr:uid="{00000000-0005-0000-0000-0000769E0000}"/>
    <cellStyle name="Total 2 4 5 5" xfId="40559" xr:uid="{00000000-0005-0000-0000-0000779E0000}"/>
    <cellStyle name="Total 2 4 5 5 2" xfId="40560" xr:uid="{00000000-0005-0000-0000-0000789E0000}"/>
    <cellStyle name="Total 2 4 5 6" xfId="40561" xr:uid="{00000000-0005-0000-0000-0000799E0000}"/>
    <cellStyle name="Total 2 4 5 6 2" xfId="40562" xr:uid="{00000000-0005-0000-0000-00007A9E0000}"/>
    <cellStyle name="Total 2 4 5 7" xfId="40563" xr:uid="{00000000-0005-0000-0000-00007B9E0000}"/>
    <cellStyle name="Total 2 4 5 7 2" xfId="40564" xr:uid="{00000000-0005-0000-0000-00007C9E0000}"/>
    <cellStyle name="Total 2 4 5 8" xfId="40565" xr:uid="{00000000-0005-0000-0000-00007D9E0000}"/>
    <cellStyle name="Total 2 4 5 8 2" xfId="40566" xr:uid="{00000000-0005-0000-0000-00007E9E0000}"/>
    <cellStyle name="Total 2 4 5 9" xfId="40567" xr:uid="{00000000-0005-0000-0000-00007F9E0000}"/>
    <cellStyle name="Total 2 4 5 9 2" xfId="40568" xr:uid="{00000000-0005-0000-0000-0000809E0000}"/>
    <cellStyle name="Total 2 4 6" xfId="40569" xr:uid="{00000000-0005-0000-0000-0000819E0000}"/>
    <cellStyle name="Total 2 4 6 2" xfId="40570" xr:uid="{00000000-0005-0000-0000-0000829E0000}"/>
    <cellStyle name="Total 2 4 7" xfId="40571" xr:uid="{00000000-0005-0000-0000-0000839E0000}"/>
    <cellStyle name="Total 2 4 7 2" xfId="40572" xr:uid="{00000000-0005-0000-0000-0000849E0000}"/>
    <cellStyle name="Total 2 4 8" xfId="40573" xr:uid="{00000000-0005-0000-0000-0000859E0000}"/>
    <cellStyle name="Total 2 4 8 2" xfId="40574" xr:uid="{00000000-0005-0000-0000-0000869E0000}"/>
    <cellStyle name="Total 2 4 9" xfId="40575" xr:uid="{00000000-0005-0000-0000-0000879E0000}"/>
    <cellStyle name="Total 2 4 9 2" xfId="40576" xr:uid="{00000000-0005-0000-0000-0000889E0000}"/>
    <cellStyle name="Total 2 5" xfId="40577" xr:uid="{00000000-0005-0000-0000-0000899E0000}"/>
    <cellStyle name="Total 2 5 10" xfId="40578" xr:uid="{00000000-0005-0000-0000-00008A9E0000}"/>
    <cellStyle name="Total 2 5 10 2" xfId="40579" xr:uid="{00000000-0005-0000-0000-00008B9E0000}"/>
    <cellStyle name="Total 2 5 11" xfId="40580" xr:uid="{00000000-0005-0000-0000-00008C9E0000}"/>
    <cellStyle name="Total 2 5 11 2" xfId="40581" xr:uid="{00000000-0005-0000-0000-00008D9E0000}"/>
    <cellStyle name="Total 2 5 12" xfId="40582" xr:uid="{00000000-0005-0000-0000-00008E9E0000}"/>
    <cellStyle name="Total 2 5 12 2" xfId="40583" xr:uid="{00000000-0005-0000-0000-00008F9E0000}"/>
    <cellStyle name="Total 2 5 13" xfId="40584" xr:uid="{00000000-0005-0000-0000-0000909E0000}"/>
    <cellStyle name="Total 2 5 13 2" xfId="40585" xr:uid="{00000000-0005-0000-0000-0000919E0000}"/>
    <cellStyle name="Total 2 5 14" xfId="40586" xr:uid="{00000000-0005-0000-0000-0000929E0000}"/>
    <cellStyle name="Total 2 5 14 2" xfId="40587" xr:uid="{00000000-0005-0000-0000-0000939E0000}"/>
    <cellStyle name="Total 2 5 15" xfId="40588" xr:uid="{00000000-0005-0000-0000-0000949E0000}"/>
    <cellStyle name="Total 2 5 2" xfId="40589" xr:uid="{00000000-0005-0000-0000-0000959E0000}"/>
    <cellStyle name="Total 2 5 2 10" xfId="40590" xr:uid="{00000000-0005-0000-0000-0000969E0000}"/>
    <cellStyle name="Total 2 5 2 10 2" xfId="40591" xr:uid="{00000000-0005-0000-0000-0000979E0000}"/>
    <cellStyle name="Total 2 5 2 11" xfId="40592" xr:uid="{00000000-0005-0000-0000-0000989E0000}"/>
    <cellStyle name="Total 2 5 2 11 2" xfId="40593" xr:uid="{00000000-0005-0000-0000-0000999E0000}"/>
    <cellStyle name="Total 2 5 2 12" xfId="40594" xr:uid="{00000000-0005-0000-0000-00009A9E0000}"/>
    <cellStyle name="Total 2 5 2 12 2" xfId="40595" xr:uid="{00000000-0005-0000-0000-00009B9E0000}"/>
    <cellStyle name="Total 2 5 2 13" xfId="40596" xr:uid="{00000000-0005-0000-0000-00009C9E0000}"/>
    <cellStyle name="Total 2 5 2 2" xfId="40597" xr:uid="{00000000-0005-0000-0000-00009D9E0000}"/>
    <cellStyle name="Total 2 5 2 2 10" xfId="40598" xr:uid="{00000000-0005-0000-0000-00009E9E0000}"/>
    <cellStyle name="Total 2 5 2 2 10 2" xfId="40599" xr:uid="{00000000-0005-0000-0000-00009F9E0000}"/>
    <cellStyle name="Total 2 5 2 2 11" xfId="40600" xr:uid="{00000000-0005-0000-0000-0000A09E0000}"/>
    <cellStyle name="Total 2 5 2 2 2" xfId="40601" xr:uid="{00000000-0005-0000-0000-0000A19E0000}"/>
    <cellStyle name="Total 2 5 2 2 2 2" xfId="40602" xr:uid="{00000000-0005-0000-0000-0000A29E0000}"/>
    <cellStyle name="Total 2 5 2 2 3" xfId="40603" xr:uid="{00000000-0005-0000-0000-0000A39E0000}"/>
    <cellStyle name="Total 2 5 2 2 3 2" xfId="40604" xr:uid="{00000000-0005-0000-0000-0000A49E0000}"/>
    <cellStyle name="Total 2 5 2 2 4" xfId="40605" xr:uid="{00000000-0005-0000-0000-0000A59E0000}"/>
    <cellStyle name="Total 2 5 2 2 4 2" xfId="40606" xr:uid="{00000000-0005-0000-0000-0000A69E0000}"/>
    <cellStyle name="Total 2 5 2 2 5" xfId="40607" xr:uid="{00000000-0005-0000-0000-0000A79E0000}"/>
    <cellStyle name="Total 2 5 2 2 5 2" xfId="40608" xr:uid="{00000000-0005-0000-0000-0000A89E0000}"/>
    <cellStyle name="Total 2 5 2 2 6" xfId="40609" xr:uid="{00000000-0005-0000-0000-0000A99E0000}"/>
    <cellStyle name="Total 2 5 2 2 6 2" xfId="40610" xr:uid="{00000000-0005-0000-0000-0000AA9E0000}"/>
    <cellStyle name="Total 2 5 2 2 7" xfId="40611" xr:uid="{00000000-0005-0000-0000-0000AB9E0000}"/>
    <cellStyle name="Total 2 5 2 2 7 2" xfId="40612" xr:uid="{00000000-0005-0000-0000-0000AC9E0000}"/>
    <cellStyle name="Total 2 5 2 2 8" xfId="40613" xr:uid="{00000000-0005-0000-0000-0000AD9E0000}"/>
    <cellStyle name="Total 2 5 2 2 8 2" xfId="40614" xr:uid="{00000000-0005-0000-0000-0000AE9E0000}"/>
    <cellStyle name="Total 2 5 2 2 9" xfId="40615" xr:uid="{00000000-0005-0000-0000-0000AF9E0000}"/>
    <cellStyle name="Total 2 5 2 2 9 2" xfId="40616" xr:uid="{00000000-0005-0000-0000-0000B09E0000}"/>
    <cellStyle name="Total 2 5 2 3" xfId="40617" xr:uid="{00000000-0005-0000-0000-0000B19E0000}"/>
    <cellStyle name="Total 2 5 2 3 10" xfId="40618" xr:uid="{00000000-0005-0000-0000-0000B29E0000}"/>
    <cellStyle name="Total 2 5 2 3 10 2" xfId="40619" xr:uid="{00000000-0005-0000-0000-0000B39E0000}"/>
    <cellStyle name="Total 2 5 2 3 11" xfId="40620" xr:uid="{00000000-0005-0000-0000-0000B49E0000}"/>
    <cellStyle name="Total 2 5 2 3 2" xfId="40621" xr:uid="{00000000-0005-0000-0000-0000B59E0000}"/>
    <cellStyle name="Total 2 5 2 3 2 2" xfId="40622" xr:uid="{00000000-0005-0000-0000-0000B69E0000}"/>
    <cellStyle name="Total 2 5 2 3 3" xfId="40623" xr:uid="{00000000-0005-0000-0000-0000B79E0000}"/>
    <cellStyle name="Total 2 5 2 3 3 2" xfId="40624" xr:uid="{00000000-0005-0000-0000-0000B89E0000}"/>
    <cellStyle name="Total 2 5 2 3 4" xfId="40625" xr:uid="{00000000-0005-0000-0000-0000B99E0000}"/>
    <cellStyle name="Total 2 5 2 3 4 2" xfId="40626" xr:uid="{00000000-0005-0000-0000-0000BA9E0000}"/>
    <cellStyle name="Total 2 5 2 3 5" xfId="40627" xr:uid="{00000000-0005-0000-0000-0000BB9E0000}"/>
    <cellStyle name="Total 2 5 2 3 5 2" xfId="40628" xr:uid="{00000000-0005-0000-0000-0000BC9E0000}"/>
    <cellStyle name="Total 2 5 2 3 6" xfId="40629" xr:uid="{00000000-0005-0000-0000-0000BD9E0000}"/>
    <cellStyle name="Total 2 5 2 3 6 2" xfId="40630" xr:uid="{00000000-0005-0000-0000-0000BE9E0000}"/>
    <cellStyle name="Total 2 5 2 3 7" xfId="40631" xr:uid="{00000000-0005-0000-0000-0000BF9E0000}"/>
    <cellStyle name="Total 2 5 2 3 7 2" xfId="40632" xr:uid="{00000000-0005-0000-0000-0000C09E0000}"/>
    <cellStyle name="Total 2 5 2 3 8" xfId="40633" xr:uid="{00000000-0005-0000-0000-0000C19E0000}"/>
    <cellStyle name="Total 2 5 2 3 8 2" xfId="40634" xr:uid="{00000000-0005-0000-0000-0000C29E0000}"/>
    <cellStyle name="Total 2 5 2 3 9" xfId="40635" xr:uid="{00000000-0005-0000-0000-0000C39E0000}"/>
    <cellStyle name="Total 2 5 2 3 9 2" xfId="40636" xr:uid="{00000000-0005-0000-0000-0000C49E0000}"/>
    <cellStyle name="Total 2 5 2 4" xfId="40637" xr:uid="{00000000-0005-0000-0000-0000C59E0000}"/>
    <cellStyle name="Total 2 5 2 4 2" xfId="40638" xr:uid="{00000000-0005-0000-0000-0000C69E0000}"/>
    <cellStyle name="Total 2 5 2 5" xfId="40639" xr:uid="{00000000-0005-0000-0000-0000C79E0000}"/>
    <cellStyle name="Total 2 5 2 5 2" xfId="40640" xr:uid="{00000000-0005-0000-0000-0000C89E0000}"/>
    <cellStyle name="Total 2 5 2 6" xfId="40641" xr:uid="{00000000-0005-0000-0000-0000C99E0000}"/>
    <cellStyle name="Total 2 5 2 6 2" xfId="40642" xr:uid="{00000000-0005-0000-0000-0000CA9E0000}"/>
    <cellStyle name="Total 2 5 2 7" xfId="40643" xr:uid="{00000000-0005-0000-0000-0000CB9E0000}"/>
    <cellStyle name="Total 2 5 2 7 2" xfId="40644" xr:uid="{00000000-0005-0000-0000-0000CC9E0000}"/>
    <cellStyle name="Total 2 5 2 8" xfId="40645" xr:uid="{00000000-0005-0000-0000-0000CD9E0000}"/>
    <cellStyle name="Total 2 5 2 8 2" xfId="40646" xr:uid="{00000000-0005-0000-0000-0000CE9E0000}"/>
    <cellStyle name="Total 2 5 2 9" xfId="40647" xr:uid="{00000000-0005-0000-0000-0000CF9E0000}"/>
    <cellStyle name="Total 2 5 2 9 2" xfId="40648" xr:uid="{00000000-0005-0000-0000-0000D09E0000}"/>
    <cellStyle name="Total 2 5 3" xfId="40649" xr:uid="{00000000-0005-0000-0000-0000D19E0000}"/>
    <cellStyle name="Total 2 5 3 10" xfId="40650" xr:uid="{00000000-0005-0000-0000-0000D29E0000}"/>
    <cellStyle name="Total 2 5 3 10 2" xfId="40651" xr:uid="{00000000-0005-0000-0000-0000D39E0000}"/>
    <cellStyle name="Total 2 5 3 11" xfId="40652" xr:uid="{00000000-0005-0000-0000-0000D49E0000}"/>
    <cellStyle name="Total 2 5 3 11 2" xfId="40653" xr:uid="{00000000-0005-0000-0000-0000D59E0000}"/>
    <cellStyle name="Total 2 5 3 12" xfId="40654" xr:uid="{00000000-0005-0000-0000-0000D69E0000}"/>
    <cellStyle name="Total 2 5 3 12 2" xfId="40655" xr:uid="{00000000-0005-0000-0000-0000D79E0000}"/>
    <cellStyle name="Total 2 5 3 13" xfId="40656" xr:uid="{00000000-0005-0000-0000-0000D89E0000}"/>
    <cellStyle name="Total 2 5 3 2" xfId="40657" xr:uid="{00000000-0005-0000-0000-0000D99E0000}"/>
    <cellStyle name="Total 2 5 3 2 10" xfId="40658" xr:uid="{00000000-0005-0000-0000-0000DA9E0000}"/>
    <cellStyle name="Total 2 5 3 2 10 2" xfId="40659" xr:uid="{00000000-0005-0000-0000-0000DB9E0000}"/>
    <cellStyle name="Total 2 5 3 2 11" xfId="40660" xr:uid="{00000000-0005-0000-0000-0000DC9E0000}"/>
    <cellStyle name="Total 2 5 3 2 2" xfId="40661" xr:uid="{00000000-0005-0000-0000-0000DD9E0000}"/>
    <cellStyle name="Total 2 5 3 2 2 2" xfId="40662" xr:uid="{00000000-0005-0000-0000-0000DE9E0000}"/>
    <cellStyle name="Total 2 5 3 2 3" xfId="40663" xr:uid="{00000000-0005-0000-0000-0000DF9E0000}"/>
    <cellStyle name="Total 2 5 3 2 3 2" xfId="40664" xr:uid="{00000000-0005-0000-0000-0000E09E0000}"/>
    <cellStyle name="Total 2 5 3 2 4" xfId="40665" xr:uid="{00000000-0005-0000-0000-0000E19E0000}"/>
    <cellStyle name="Total 2 5 3 2 4 2" xfId="40666" xr:uid="{00000000-0005-0000-0000-0000E29E0000}"/>
    <cellStyle name="Total 2 5 3 2 5" xfId="40667" xr:uid="{00000000-0005-0000-0000-0000E39E0000}"/>
    <cellStyle name="Total 2 5 3 2 5 2" xfId="40668" xr:uid="{00000000-0005-0000-0000-0000E49E0000}"/>
    <cellStyle name="Total 2 5 3 2 6" xfId="40669" xr:uid="{00000000-0005-0000-0000-0000E59E0000}"/>
    <cellStyle name="Total 2 5 3 2 6 2" xfId="40670" xr:uid="{00000000-0005-0000-0000-0000E69E0000}"/>
    <cellStyle name="Total 2 5 3 2 7" xfId="40671" xr:uid="{00000000-0005-0000-0000-0000E79E0000}"/>
    <cellStyle name="Total 2 5 3 2 7 2" xfId="40672" xr:uid="{00000000-0005-0000-0000-0000E89E0000}"/>
    <cellStyle name="Total 2 5 3 2 8" xfId="40673" xr:uid="{00000000-0005-0000-0000-0000E99E0000}"/>
    <cellStyle name="Total 2 5 3 2 8 2" xfId="40674" xr:uid="{00000000-0005-0000-0000-0000EA9E0000}"/>
    <cellStyle name="Total 2 5 3 2 9" xfId="40675" xr:uid="{00000000-0005-0000-0000-0000EB9E0000}"/>
    <cellStyle name="Total 2 5 3 2 9 2" xfId="40676" xr:uid="{00000000-0005-0000-0000-0000EC9E0000}"/>
    <cellStyle name="Total 2 5 3 3" xfId="40677" xr:uid="{00000000-0005-0000-0000-0000ED9E0000}"/>
    <cellStyle name="Total 2 5 3 3 10" xfId="40678" xr:uid="{00000000-0005-0000-0000-0000EE9E0000}"/>
    <cellStyle name="Total 2 5 3 3 10 2" xfId="40679" xr:uid="{00000000-0005-0000-0000-0000EF9E0000}"/>
    <cellStyle name="Total 2 5 3 3 11" xfId="40680" xr:uid="{00000000-0005-0000-0000-0000F09E0000}"/>
    <cellStyle name="Total 2 5 3 3 2" xfId="40681" xr:uid="{00000000-0005-0000-0000-0000F19E0000}"/>
    <cellStyle name="Total 2 5 3 3 2 2" xfId="40682" xr:uid="{00000000-0005-0000-0000-0000F29E0000}"/>
    <cellStyle name="Total 2 5 3 3 3" xfId="40683" xr:uid="{00000000-0005-0000-0000-0000F39E0000}"/>
    <cellStyle name="Total 2 5 3 3 3 2" xfId="40684" xr:uid="{00000000-0005-0000-0000-0000F49E0000}"/>
    <cellStyle name="Total 2 5 3 3 4" xfId="40685" xr:uid="{00000000-0005-0000-0000-0000F59E0000}"/>
    <cellStyle name="Total 2 5 3 3 4 2" xfId="40686" xr:uid="{00000000-0005-0000-0000-0000F69E0000}"/>
    <cellStyle name="Total 2 5 3 3 5" xfId="40687" xr:uid="{00000000-0005-0000-0000-0000F79E0000}"/>
    <cellStyle name="Total 2 5 3 3 5 2" xfId="40688" xr:uid="{00000000-0005-0000-0000-0000F89E0000}"/>
    <cellStyle name="Total 2 5 3 3 6" xfId="40689" xr:uid="{00000000-0005-0000-0000-0000F99E0000}"/>
    <cellStyle name="Total 2 5 3 3 6 2" xfId="40690" xr:uid="{00000000-0005-0000-0000-0000FA9E0000}"/>
    <cellStyle name="Total 2 5 3 3 7" xfId="40691" xr:uid="{00000000-0005-0000-0000-0000FB9E0000}"/>
    <cellStyle name="Total 2 5 3 3 7 2" xfId="40692" xr:uid="{00000000-0005-0000-0000-0000FC9E0000}"/>
    <cellStyle name="Total 2 5 3 3 8" xfId="40693" xr:uid="{00000000-0005-0000-0000-0000FD9E0000}"/>
    <cellStyle name="Total 2 5 3 3 8 2" xfId="40694" xr:uid="{00000000-0005-0000-0000-0000FE9E0000}"/>
    <cellStyle name="Total 2 5 3 3 9" xfId="40695" xr:uid="{00000000-0005-0000-0000-0000FF9E0000}"/>
    <cellStyle name="Total 2 5 3 3 9 2" xfId="40696" xr:uid="{00000000-0005-0000-0000-0000009F0000}"/>
    <cellStyle name="Total 2 5 3 4" xfId="40697" xr:uid="{00000000-0005-0000-0000-0000019F0000}"/>
    <cellStyle name="Total 2 5 3 4 2" xfId="40698" xr:uid="{00000000-0005-0000-0000-0000029F0000}"/>
    <cellStyle name="Total 2 5 3 5" xfId="40699" xr:uid="{00000000-0005-0000-0000-0000039F0000}"/>
    <cellStyle name="Total 2 5 3 5 2" xfId="40700" xr:uid="{00000000-0005-0000-0000-0000049F0000}"/>
    <cellStyle name="Total 2 5 3 6" xfId="40701" xr:uid="{00000000-0005-0000-0000-0000059F0000}"/>
    <cellStyle name="Total 2 5 3 6 2" xfId="40702" xr:uid="{00000000-0005-0000-0000-0000069F0000}"/>
    <cellStyle name="Total 2 5 3 7" xfId="40703" xr:uid="{00000000-0005-0000-0000-0000079F0000}"/>
    <cellStyle name="Total 2 5 3 7 2" xfId="40704" xr:uid="{00000000-0005-0000-0000-0000089F0000}"/>
    <cellStyle name="Total 2 5 3 8" xfId="40705" xr:uid="{00000000-0005-0000-0000-0000099F0000}"/>
    <cellStyle name="Total 2 5 3 8 2" xfId="40706" xr:uid="{00000000-0005-0000-0000-00000A9F0000}"/>
    <cellStyle name="Total 2 5 3 9" xfId="40707" xr:uid="{00000000-0005-0000-0000-00000B9F0000}"/>
    <cellStyle name="Total 2 5 3 9 2" xfId="40708" xr:uid="{00000000-0005-0000-0000-00000C9F0000}"/>
    <cellStyle name="Total 2 5 4" xfId="40709" xr:uid="{00000000-0005-0000-0000-00000D9F0000}"/>
    <cellStyle name="Total 2 5 4 10" xfId="40710" xr:uid="{00000000-0005-0000-0000-00000E9F0000}"/>
    <cellStyle name="Total 2 5 4 10 2" xfId="40711" xr:uid="{00000000-0005-0000-0000-00000F9F0000}"/>
    <cellStyle name="Total 2 5 4 11" xfId="40712" xr:uid="{00000000-0005-0000-0000-0000109F0000}"/>
    <cellStyle name="Total 2 5 4 2" xfId="40713" xr:uid="{00000000-0005-0000-0000-0000119F0000}"/>
    <cellStyle name="Total 2 5 4 2 2" xfId="40714" xr:uid="{00000000-0005-0000-0000-0000129F0000}"/>
    <cellStyle name="Total 2 5 4 3" xfId="40715" xr:uid="{00000000-0005-0000-0000-0000139F0000}"/>
    <cellStyle name="Total 2 5 4 3 2" xfId="40716" xr:uid="{00000000-0005-0000-0000-0000149F0000}"/>
    <cellStyle name="Total 2 5 4 4" xfId="40717" xr:uid="{00000000-0005-0000-0000-0000159F0000}"/>
    <cellStyle name="Total 2 5 4 4 2" xfId="40718" xr:uid="{00000000-0005-0000-0000-0000169F0000}"/>
    <cellStyle name="Total 2 5 4 5" xfId="40719" xr:uid="{00000000-0005-0000-0000-0000179F0000}"/>
    <cellStyle name="Total 2 5 4 5 2" xfId="40720" xr:uid="{00000000-0005-0000-0000-0000189F0000}"/>
    <cellStyle name="Total 2 5 4 6" xfId="40721" xr:uid="{00000000-0005-0000-0000-0000199F0000}"/>
    <cellStyle name="Total 2 5 4 6 2" xfId="40722" xr:uid="{00000000-0005-0000-0000-00001A9F0000}"/>
    <cellStyle name="Total 2 5 4 7" xfId="40723" xr:uid="{00000000-0005-0000-0000-00001B9F0000}"/>
    <cellStyle name="Total 2 5 4 7 2" xfId="40724" xr:uid="{00000000-0005-0000-0000-00001C9F0000}"/>
    <cellStyle name="Total 2 5 4 8" xfId="40725" xr:uid="{00000000-0005-0000-0000-00001D9F0000}"/>
    <cellStyle name="Total 2 5 4 8 2" xfId="40726" xr:uid="{00000000-0005-0000-0000-00001E9F0000}"/>
    <cellStyle name="Total 2 5 4 9" xfId="40727" xr:uid="{00000000-0005-0000-0000-00001F9F0000}"/>
    <cellStyle name="Total 2 5 4 9 2" xfId="40728" xr:uid="{00000000-0005-0000-0000-0000209F0000}"/>
    <cellStyle name="Total 2 5 5" xfId="40729" xr:uid="{00000000-0005-0000-0000-0000219F0000}"/>
    <cellStyle name="Total 2 5 5 10" xfId="40730" xr:uid="{00000000-0005-0000-0000-0000229F0000}"/>
    <cellStyle name="Total 2 5 5 10 2" xfId="40731" xr:uid="{00000000-0005-0000-0000-0000239F0000}"/>
    <cellStyle name="Total 2 5 5 11" xfId="40732" xr:uid="{00000000-0005-0000-0000-0000249F0000}"/>
    <cellStyle name="Total 2 5 5 2" xfId="40733" xr:uid="{00000000-0005-0000-0000-0000259F0000}"/>
    <cellStyle name="Total 2 5 5 2 2" xfId="40734" xr:uid="{00000000-0005-0000-0000-0000269F0000}"/>
    <cellStyle name="Total 2 5 5 3" xfId="40735" xr:uid="{00000000-0005-0000-0000-0000279F0000}"/>
    <cellStyle name="Total 2 5 5 3 2" xfId="40736" xr:uid="{00000000-0005-0000-0000-0000289F0000}"/>
    <cellStyle name="Total 2 5 5 4" xfId="40737" xr:uid="{00000000-0005-0000-0000-0000299F0000}"/>
    <cellStyle name="Total 2 5 5 4 2" xfId="40738" xr:uid="{00000000-0005-0000-0000-00002A9F0000}"/>
    <cellStyle name="Total 2 5 5 5" xfId="40739" xr:uid="{00000000-0005-0000-0000-00002B9F0000}"/>
    <cellStyle name="Total 2 5 5 5 2" xfId="40740" xr:uid="{00000000-0005-0000-0000-00002C9F0000}"/>
    <cellStyle name="Total 2 5 5 6" xfId="40741" xr:uid="{00000000-0005-0000-0000-00002D9F0000}"/>
    <cellStyle name="Total 2 5 5 6 2" xfId="40742" xr:uid="{00000000-0005-0000-0000-00002E9F0000}"/>
    <cellStyle name="Total 2 5 5 7" xfId="40743" xr:uid="{00000000-0005-0000-0000-00002F9F0000}"/>
    <cellStyle name="Total 2 5 5 7 2" xfId="40744" xr:uid="{00000000-0005-0000-0000-0000309F0000}"/>
    <cellStyle name="Total 2 5 5 8" xfId="40745" xr:uid="{00000000-0005-0000-0000-0000319F0000}"/>
    <cellStyle name="Total 2 5 5 8 2" xfId="40746" xr:uid="{00000000-0005-0000-0000-0000329F0000}"/>
    <cellStyle name="Total 2 5 5 9" xfId="40747" xr:uid="{00000000-0005-0000-0000-0000339F0000}"/>
    <cellStyle name="Total 2 5 5 9 2" xfId="40748" xr:uid="{00000000-0005-0000-0000-0000349F0000}"/>
    <cellStyle name="Total 2 5 6" xfId="40749" xr:uid="{00000000-0005-0000-0000-0000359F0000}"/>
    <cellStyle name="Total 2 5 6 2" xfId="40750" xr:uid="{00000000-0005-0000-0000-0000369F0000}"/>
    <cellStyle name="Total 2 5 7" xfId="40751" xr:uid="{00000000-0005-0000-0000-0000379F0000}"/>
    <cellStyle name="Total 2 5 7 2" xfId="40752" xr:uid="{00000000-0005-0000-0000-0000389F0000}"/>
    <cellStyle name="Total 2 5 8" xfId="40753" xr:uid="{00000000-0005-0000-0000-0000399F0000}"/>
    <cellStyle name="Total 2 5 8 2" xfId="40754" xr:uid="{00000000-0005-0000-0000-00003A9F0000}"/>
    <cellStyle name="Total 2 5 9" xfId="40755" xr:uid="{00000000-0005-0000-0000-00003B9F0000}"/>
    <cellStyle name="Total 2 5 9 2" xfId="40756" xr:uid="{00000000-0005-0000-0000-00003C9F0000}"/>
    <cellStyle name="Total 2 6" xfId="40757" xr:uid="{00000000-0005-0000-0000-00003D9F0000}"/>
    <cellStyle name="Total 2 6 10" xfId="40758" xr:uid="{00000000-0005-0000-0000-00003E9F0000}"/>
    <cellStyle name="Total 2 6 10 2" xfId="40759" xr:uid="{00000000-0005-0000-0000-00003F9F0000}"/>
    <cellStyle name="Total 2 6 11" xfId="40760" xr:uid="{00000000-0005-0000-0000-0000409F0000}"/>
    <cellStyle name="Total 2 6 11 2" xfId="40761" xr:uid="{00000000-0005-0000-0000-0000419F0000}"/>
    <cellStyle name="Total 2 6 12" xfId="40762" xr:uid="{00000000-0005-0000-0000-0000429F0000}"/>
    <cellStyle name="Total 2 6 12 2" xfId="40763" xr:uid="{00000000-0005-0000-0000-0000439F0000}"/>
    <cellStyle name="Total 2 6 13" xfId="40764" xr:uid="{00000000-0005-0000-0000-0000449F0000}"/>
    <cellStyle name="Total 2 6 13 2" xfId="40765" xr:uid="{00000000-0005-0000-0000-0000459F0000}"/>
    <cellStyle name="Total 2 6 14" xfId="40766" xr:uid="{00000000-0005-0000-0000-0000469F0000}"/>
    <cellStyle name="Total 2 6 14 2" xfId="40767" xr:uid="{00000000-0005-0000-0000-0000479F0000}"/>
    <cellStyle name="Total 2 6 15" xfId="40768" xr:uid="{00000000-0005-0000-0000-0000489F0000}"/>
    <cellStyle name="Total 2 6 2" xfId="40769" xr:uid="{00000000-0005-0000-0000-0000499F0000}"/>
    <cellStyle name="Total 2 6 2 10" xfId="40770" xr:uid="{00000000-0005-0000-0000-00004A9F0000}"/>
    <cellStyle name="Total 2 6 2 10 2" xfId="40771" xr:uid="{00000000-0005-0000-0000-00004B9F0000}"/>
    <cellStyle name="Total 2 6 2 11" xfId="40772" xr:uid="{00000000-0005-0000-0000-00004C9F0000}"/>
    <cellStyle name="Total 2 6 2 11 2" xfId="40773" xr:uid="{00000000-0005-0000-0000-00004D9F0000}"/>
    <cellStyle name="Total 2 6 2 12" xfId="40774" xr:uid="{00000000-0005-0000-0000-00004E9F0000}"/>
    <cellStyle name="Total 2 6 2 12 2" xfId="40775" xr:uid="{00000000-0005-0000-0000-00004F9F0000}"/>
    <cellStyle name="Total 2 6 2 13" xfId="40776" xr:uid="{00000000-0005-0000-0000-0000509F0000}"/>
    <cellStyle name="Total 2 6 2 2" xfId="40777" xr:uid="{00000000-0005-0000-0000-0000519F0000}"/>
    <cellStyle name="Total 2 6 2 2 10" xfId="40778" xr:uid="{00000000-0005-0000-0000-0000529F0000}"/>
    <cellStyle name="Total 2 6 2 2 10 2" xfId="40779" xr:uid="{00000000-0005-0000-0000-0000539F0000}"/>
    <cellStyle name="Total 2 6 2 2 11" xfId="40780" xr:uid="{00000000-0005-0000-0000-0000549F0000}"/>
    <cellStyle name="Total 2 6 2 2 2" xfId="40781" xr:uid="{00000000-0005-0000-0000-0000559F0000}"/>
    <cellStyle name="Total 2 6 2 2 2 2" xfId="40782" xr:uid="{00000000-0005-0000-0000-0000569F0000}"/>
    <cellStyle name="Total 2 6 2 2 3" xfId="40783" xr:uid="{00000000-0005-0000-0000-0000579F0000}"/>
    <cellStyle name="Total 2 6 2 2 3 2" xfId="40784" xr:uid="{00000000-0005-0000-0000-0000589F0000}"/>
    <cellStyle name="Total 2 6 2 2 4" xfId="40785" xr:uid="{00000000-0005-0000-0000-0000599F0000}"/>
    <cellStyle name="Total 2 6 2 2 4 2" xfId="40786" xr:uid="{00000000-0005-0000-0000-00005A9F0000}"/>
    <cellStyle name="Total 2 6 2 2 5" xfId="40787" xr:uid="{00000000-0005-0000-0000-00005B9F0000}"/>
    <cellStyle name="Total 2 6 2 2 5 2" xfId="40788" xr:uid="{00000000-0005-0000-0000-00005C9F0000}"/>
    <cellStyle name="Total 2 6 2 2 6" xfId="40789" xr:uid="{00000000-0005-0000-0000-00005D9F0000}"/>
    <cellStyle name="Total 2 6 2 2 6 2" xfId="40790" xr:uid="{00000000-0005-0000-0000-00005E9F0000}"/>
    <cellStyle name="Total 2 6 2 2 7" xfId="40791" xr:uid="{00000000-0005-0000-0000-00005F9F0000}"/>
    <cellStyle name="Total 2 6 2 2 7 2" xfId="40792" xr:uid="{00000000-0005-0000-0000-0000609F0000}"/>
    <cellStyle name="Total 2 6 2 2 8" xfId="40793" xr:uid="{00000000-0005-0000-0000-0000619F0000}"/>
    <cellStyle name="Total 2 6 2 2 8 2" xfId="40794" xr:uid="{00000000-0005-0000-0000-0000629F0000}"/>
    <cellStyle name="Total 2 6 2 2 9" xfId="40795" xr:uid="{00000000-0005-0000-0000-0000639F0000}"/>
    <cellStyle name="Total 2 6 2 2 9 2" xfId="40796" xr:uid="{00000000-0005-0000-0000-0000649F0000}"/>
    <cellStyle name="Total 2 6 2 3" xfId="40797" xr:uid="{00000000-0005-0000-0000-0000659F0000}"/>
    <cellStyle name="Total 2 6 2 3 10" xfId="40798" xr:uid="{00000000-0005-0000-0000-0000669F0000}"/>
    <cellStyle name="Total 2 6 2 3 10 2" xfId="40799" xr:uid="{00000000-0005-0000-0000-0000679F0000}"/>
    <cellStyle name="Total 2 6 2 3 11" xfId="40800" xr:uid="{00000000-0005-0000-0000-0000689F0000}"/>
    <cellStyle name="Total 2 6 2 3 2" xfId="40801" xr:uid="{00000000-0005-0000-0000-0000699F0000}"/>
    <cellStyle name="Total 2 6 2 3 2 2" xfId="40802" xr:uid="{00000000-0005-0000-0000-00006A9F0000}"/>
    <cellStyle name="Total 2 6 2 3 3" xfId="40803" xr:uid="{00000000-0005-0000-0000-00006B9F0000}"/>
    <cellStyle name="Total 2 6 2 3 3 2" xfId="40804" xr:uid="{00000000-0005-0000-0000-00006C9F0000}"/>
    <cellStyle name="Total 2 6 2 3 4" xfId="40805" xr:uid="{00000000-0005-0000-0000-00006D9F0000}"/>
    <cellStyle name="Total 2 6 2 3 4 2" xfId="40806" xr:uid="{00000000-0005-0000-0000-00006E9F0000}"/>
    <cellStyle name="Total 2 6 2 3 5" xfId="40807" xr:uid="{00000000-0005-0000-0000-00006F9F0000}"/>
    <cellStyle name="Total 2 6 2 3 5 2" xfId="40808" xr:uid="{00000000-0005-0000-0000-0000709F0000}"/>
    <cellStyle name="Total 2 6 2 3 6" xfId="40809" xr:uid="{00000000-0005-0000-0000-0000719F0000}"/>
    <cellStyle name="Total 2 6 2 3 6 2" xfId="40810" xr:uid="{00000000-0005-0000-0000-0000729F0000}"/>
    <cellStyle name="Total 2 6 2 3 7" xfId="40811" xr:uid="{00000000-0005-0000-0000-0000739F0000}"/>
    <cellStyle name="Total 2 6 2 3 7 2" xfId="40812" xr:uid="{00000000-0005-0000-0000-0000749F0000}"/>
    <cellStyle name="Total 2 6 2 3 8" xfId="40813" xr:uid="{00000000-0005-0000-0000-0000759F0000}"/>
    <cellStyle name="Total 2 6 2 3 8 2" xfId="40814" xr:uid="{00000000-0005-0000-0000-0000769F0000}"/>
    <cellStyle name="Total 2 6 2 3 9" xfId="40815" xr:uid="{00000000-0005-0000-0000-0000779F0000}"/>
    <cellStyle name="Total 2 6 2 3 9 2" xfId="40816" xr:uid="{00000000-0005-0000-0000-0000789F0000}"/>
    <cellStyle name="Total 2 6 2 4" xfId="40817" xr:uid="{00000000-0005-0000-0000-0000799F0000}"/>
    <cellStyle name="Total 2 6 2 4 2" xfId="40818" xr:uid="{00000000-0005-0000-0000-00007A9F0000}"/>
    <cellStyle name="Total 2 6 2 5" xfId="40819" xr:uid="{00000000-0005-0000-0000-00007B9F0000}"/>
    <cellStyle name="Total 2 6 2 5 2" xfId="40820" xr:uid="{00000000-0005-0000-0000-00007C9F0000}"/>
    <cellStyle name="Total 2 6 2 6" xfId="40821" xr:uid="{00000000-0005-0000-0000-00007D9F0000}"/>
    <cellStyle name="Total 2 6 2 6 2" xfId="40822" xr:uid="{00000000-0005-0000-0000-00007E9F0000}"/>
    <cellStyle name="Total 2 6 2 7" xfId="40823" xr:uid="{00000000-0005-0000-0000-00007F9F0000}"/>
    <cellStyle name="Total 2 6 2 7 2" xfId="40824" xr:uid="{00000000-0005-0000-0000-0000809F0000}"/>
    <cellStyle name="Total 2 6 2 8" xfId="40825" xr:uid="{00000000-0005-0000-0000-0000819F0000}"/>
    <cellStyle name="Total 2 6 2 8 2" xfId="40826" xr:uid="{00000000-0005-0000-0000-0000829F0000}"/>
    <cellStyle name="Total 2 6 2 9" xfId="40827" xr:uid="{00000000-0005-0000-0000-0000839F0000}"/>
    <cellStyle name="Total 2 6 2 9 2" xfId="40828" xr:uid="{00000000-0005-0000-0000-0000849F0000}"/>
    <cellStyle name="Total 2 6 3" xfId="40829" xr:uid="{00000000-0005-0000-0000-0000859F0000}"/>
    <cellStyle name="Total 2 6 3 10" xfId="40830" xr:uid="{00000000-0005-0000-0000-0000869F0000}"/>
    <cellStyle name="Total 2 6 3 10 2" xfId="40831" xr:uid="{00000000-0005-0000-0000-0000879F0000}"/>
    <cellStyle name="Total 2 6 3 11" xfId="40832" xr:uid="{00000000-0005-0000-0000-0000889F0000}"/>
    <cellStyle name="Total 2 6 3 11 2" xfId="40833" xr:uid="{00000000-0005-0000-0000-0000899F0000}"/>
    <cellStyle name="Total 2 6 3 12" xfId="40834" xr:uid="{00000000-0005-0000-0000-00008A9F0000}"/>
    <cellStyle name="Total 2 6 3 12 2" xfId="40835" xr:uid="{00000000-0005-0000-0000-00008B9F0000}"/>
    <cellStyle name="Total 2 6 3 13" xfId="40836" xr:uid="{00000000-0005-0000-0000-00008C9F0000}"/>
    <cellStyle name="Total 2 6 3 2" xfId="40837" xr:uid="{00000000-0005-0000-0000-00008D9F0000}"/>
    <cellStyle name="Total 2 6 3 2 10" xfId="40838" xr:uid="{00000000-0005-0000-0000-00008E9F0000}"/>
    <cellStyle name="Total 2 6 3 2 10 2" xfId="40839" xr:uid="{00000000-0005-0000-0000-00008F9F0000}"/>
    <cellStyle name="Total 2 6 3 2 11" xfId="40840" xr:uid="{00000000-0005-0000-0000-0000909F0000}"/>
    <cellStyle name="Total 2 6 3 2 2" xfId="40841" xr:uid="{00000000-0005-0000-0000-0000919F0000}"/>
    <cellStyle name="Total 2 6 3 2 2 2" xfId="40842" xr:uid="{00000000-0005-0000-0000-0000929F0000}"/>
    <cellStyle name="Total 2 6 3 2 3" xfId="40843" xr:uid="{00000000-0005-0000-0000-0000939F0000}"/>
    <cellStyle name="Total 2 6 3 2 3 2" xfId="40844" xr:uid="{00000000-0005-0000-0000-0000949F0000}"/>
    <cellStyle name="Total 2 6 3 2 4" xfId="40845" xr:uid="{00000000-0005-0000-0000-0000959F0000}"/>
    <cellStyle name="Total 2 6 3 2 4 2" xfId="40846" xr:uid="{00000000-0005-0000-0000-0000969F0000}"/>
    <cellStyle name="Total 2 6 3 2 5" xfId="40847" xr:uid="{00000000-0005-0000-0000-0000979F0000}"/>
    <cellStyle name="Total 2 6 3 2 5 2" xfId="40848" xr:uid="{00000000-0005-0000-0000-0000989F0000}"/>
    <cellStyle name="Total 2 6 3 2 6" xfId="40849" xr:uid="{00000000-0005-0000-0000-0000999F0000}"/>
    <cellStyle name="Total 2 6 3 2 6 2" xfId="40850" xr:uid="{00000000-0005-0000-0000-00009A9F0000}"/>
    <cellStyle name="Total 2 6 3 2 7" xfId="40851" xr:uid="{00000000-0005-0000-0000-00009B9F0000}"/>
    <cellStyle name="Total 2 6 3 2 7 2" xfId="40852" xr:uid="{00000000-0005-0000-0000-00009C9F0000}"/>
    <cellStyle name="Total 2 6 3 2 8" xfId="40853" xr:uid="{00000000-0005-0000-0000-00009D9F0000}"/>
    <cellStyle name="Total 2 6 3 2 8 2" xfId="40854" xr:uid="{00000000-0005-0000-0000-00009E9F0000}"/>
    <cellStyle name="Total 2 6 3 2 9" xfId="40855" xr:uid="{00000000-0005-0000-0000-00009F9F0000}"/>
    <cellStyle name="Total 2 6 3 2 9 2" xfId="40856" xr:uid="{00000000-0005-0000-0000-0000A09F0000}"/>
    <cellStyle name="Total 2 6 3 3" xfId="40857" xr:uid="{00000000-0005-0000-0000-0000A19F0000}"/>
    <cellStyle name="Total 2 6 3 3 10" xfId="40858" xr:uid="{00000000-0005-0000-0000-0000A29F0000}"/>
    <cellStyle name="Total 2 6 3 3 10 2" xfId="40859" xr:uid="{00000000-0005-0000-0000-0000A39F0000}"/>
    <cellStyle name="Total 2 6 3 3 11" xfId="40860" xr:uid="{00000000-0005-0000-0000-0000A49F0000}"/>
    <cellStyle name="Total 2 6 3 3 2" xfId="40861" xr:uid="{00000000-0005-0000-0000-0000A59F0000}"/>
    <cellStyle name="Total 2 6 3 3 2 2" xfId="40862" xr:uid="{00000000-0005-0000-0000-0000A69F0000}"/>
    <cellStyle name="Total 2 6 3 3 3" xfId="40863" xr:uid="{00000000-0005-0000-0000-0000A79F0000}"/>
    <cellStyle name="Total 2 6 3 3 3 2" xfId="40864" xr:uid="{00000000-0005-0000-0000-0000A89F0000}"/>
    <cellStyle name="Total 2 6 3 3 4" xfId="40865" xr:uid="{00000000-0005-0000-0000-0000A99F0000}"/>
    <cellStyle name="Total 2 6 3 3 4 2" xfId="40866" xr:uid="{00000000-0005-0000-0000-0000AA9F0000}"/>
    <cellStyle name="Total 2 6 3 3 5" xfId="40867" xr:uid="{00000000-0005-0000-0000-0000AB9F0000}"/>
    <cellStyle name="Total 2 6 3 3 5 2" xfId="40868" xr:uid="{00000000-0005-0000-0000-0000AC9F0000}"/>
    <cellStyle name="Total 2 6 3 3 6" xfId="40869" xr:uid="{00000000-0005-0000-0000-0000AD9F0000}"/>
    <cellStyle name="Total 2 6 3 3 6 2" xfId="40870" xr:uid="{00000000-0005-0000-0000-0000AE9F0000}"/>
    <cellStyle name="Total 2 6 3 3 7" xfId="40871" xr:uid="{00000000-0005-0000-0000-0000AF9F0000}"/>
    <cellStyle name="Total 2 6 3 3 7 2" xfId="40872" xr:uid="{00000000-0005-0000-0000-0000B09F0000}"/>
    <cellStyle name="Total 2 6 3 3 8" xfId="40873" xr:uid="{00000000-0005-0000-0000-0000B19F0000}"/>
    <cellStyle name="Total 2 6 3 3 8 2" xfId="40874" xr:uid="{00000000-0005-0000-0000-0000B29F0000}"/>
    <cellStyle name="Total 2 6 3 3 9" xfId="40875" xr:uid="{00000000-0005-0000-0000-0000B39F0000}"/>
    <cellStyle name="Total 2 6 3 3 9 2" xfId="40876" xr:uid="{00000000-0005-0000-0000-0000B49F0000}"/>
    <cellStyle name="Total 2 6 3 4" xfId="40877" xr:uid="{00000000-0005-0000-0000-0000B59F0000}"/>
    <cellStyle name="Total 2 6 3 4 2" xfId="40878" xr:uid="{00000000-0005-0000-0000-0000B69F0000}"/>
    <cellStyle name="Total 2 6 3 5" xfId="40879" xr:uid="{00000000-0005-0000-0000-0000B79F0000}"/>
    <cellStyle name="Total 2 6 3 5 2" xfId="40880" xr:uid="{00000000-0005-0000-0000-0000B89F0000}"/>
    <cellStyle name="Total 2 6 3 6" xfId="40881" xr:uid="{00000000-0005-0000-0000-0000B99F0000}"/>
    <cellStyle name="Total 2 6 3 6 2" xfId="40882" xr:uid="{00000000-0005-0000-0000-0000BA9F0000}"/>
    <cellStyle name="Total 2 6 3 7" xfId="40883" xr:uid="{00000000-0005-0000-0000-0000BB9F0000}"/>
    <cellStyle name="Total 2 6 3 7 2" xfId="40884" xr:uid="{00000000-0005-0000-0000-0000BC9F0000}"/>
    <cellStyle name="Total 2 6 3 8" xfId="40885" xr:uid="{00000000-0005-0000-0000-0000BD9F0000}"/>
    <cellStyle name="Total 2 6 3 8 2" xfId="40886" xr:uid="{00000000-0005-0000-0000-0000BE9F0000}"/>
    <cellStyle name="Total 2 6 3 9" xfId="40887" xr:uid="{00000000-0005-0000-0000-0000BF9F0000}"/>
    <cellStyle name="Total 2 6 3 9 2" xfId="40888" xr:uid="{00000000-0005-0000-0000-0000C09F0000}"/>
    <cellStyle name="Total 2 6 4" xfId="40889" xr:uid="{00000000-0005-0000-0000-0000C19F0000}"/>
    <cellStyle name="Total 2 6 4 10" xfId="40890" xr:uid="{00000000-0005-0000-0000-0000C29F0000}"/>
    <cellStyle name="Total 2 6 4 10 2" xfId="40891" xr:uid="{00000000-0005-0000-0000-0000C39F0000}"/>
    <cellStyle name="Total 2 6 4 11" xfId="40892" xr:uid="{00000000-0005-0000-0000-0000C49F0000}"/>
    <cellStyle name="Total 2 6 4 2" xfId="40893" xr:uid="{00000000-0005-0000-0000-0000C59F0000}"/>
    <cellStyle name="Total 2 6 4 2 2" xfId="40894" xr:uid="{00000000-0005-0000-0000-0000C69F0000}"/>
    <cellStyle name="Total 2 6 4 3" xfId="40895" xr:uid="{00000000-0005-0000-0000-0000C79F0000}"/>
    <cellStyle name="Total 2 6 4 3 2" xfId="40896" xr:uid="{00000000-0005-0000-0000-0000C89F0000}"/>
    <cellStyle name="Total 2 6 4 4" xfId="40897" xr:uid="{00000000-0005-0000-0000-0000C99F0000}"/>
    <cellStyle name="Total 2 6 4 4 2" xfId="40898" xr:uid="{00000000-0005-0000-0000-0000CA9F0000}"/>
    <cellStyle name="Total 2 6 4 5" xfId="40899" xr:uid="{00000000-0005-0000-0000-0000CB9F0000}"/>
    <cellStyle name="Total 2 6 4 5 2" xfId="40900" xr:uid="{00000000-0005-0000-0000-0000CC9F0000}"/>
    <cellStyle name="Total 2 6 4 6" xfId="40901" xr:uid="{00000000-0005-0000-0000-0000CD9F0000}"/>
    <cellStyle name="Total 2 6 4 6 2" xfId="40902" xr:uid="{00000000-0005-0000-0000-0000CE9F0000}"/>
    <cellStyle name="Total 2 6 4 7" xfId="40903" xr:uid="{00000000-0005-0000-0000-0000CF9F0000}"/>
    <cellStyle name="Total 2 6 4 7 2" xfId="40904" xr:uid="{00000000-0005-0000-0000-0000D09F0000}"/>
    <cellStyle name="Total 2 6 4 8" xfId="40905" xr:uid="{00000000-0005-0000-0000-0000D19F0000}"/>
    <cellStyle name="Total 2 6 4 8 2" xfId="40906" xr:uid="{00000000-0005-0000-0000-0000D29F0000}"/>
    <cellStyle name="Total 2 6 4 9" xfId="40907" xr:uid="{00000000-0005-0000-0000-0000D39F0000}"/>
    <cellStyle name="Total 2 6 4 9 2" xfId="40908" xr:uid="{00000000-0005-0000-0000-0000D49F0000}"/>
    <cellStyle name="Total 2 6 5" xfId="40909" xr:uid="{00000000-0005-0000-0000-0000D59F0000}"/>
    <cellStyle name="Total 2 6 5 10" xfId="40910" xr:uid="{00000000-0005-0000-0000-0000D69F0000}"/>
    <cellStyle name="Total 2 6 5 10 2" xfId="40911" xr:uid="{00000000-0005-0000-0000-0000D79F0000}"/>
    <cellStyle name="Total 2 6 5 11" xfId="40912" xr:uid="{00000000-0005-0000-0000-0000D89F0000}"/>
    <cellStyle name="Total 2 6 5 2" xfId="40913" xr:uid="{00000000-0005-0000-0000-0000D99F0000}"/>
    <cellStyle name="Total 2 6 5 2 2" xfId="40914" xr:uid="{00000000-0005-0000-0000-0000DA9F0000}"/>
    <cellStyle name="Total 2 6 5 3" xfId="40915" xr:uid="{00000000-0005-0000-0000-0000DB9F0000}"/>
    <cellStyle name="Total 2 6 5 3 2" xfId="40916" xr:uid="{00000000-0005-0000-0000-0000DC9F0000}"/>
    <cellStyle name="Total 2 6 5 4" xfId="40917" xr:uid="{00000000-0005-0000-0000-0000DD9F0000}"/>
    <cellStyle name="Total 2 6 5 4 2" xfId="40918" xr:uid="{00000000-0005-0000-0000-0000DE9F0000}"/>
    <cellStyle name="Total 2 6 5 5" xfId="40919" xr:uid="{00000000-0005-0000-0000-0000DF9F0000}"/>
    <cellStyle name="Total 2 6 5 5 2" xfId="40920" xr:uid="{00000000-0005-0000-0000-0000E09F0000}"/>
    <cellStyle name="Total 2 6 5 6" xfId="40921" xr:uid="{00000000-0005-0000-0000-0000E19F0000}"/>
    <cellStyle name="Total 2 6 5 6 2" xfId="40922" xr:uid="{00000000-0005-0000-0000-0000E29F0000}"/>
    <cellStyle name="Total 2 6 5 7" xfId="40923" xr:uid="{00000000-0005-0000-0000-0000E39F0000}"/>
    <cellStyle name="Total 2 6 5 7 2" xfId="40924" xr:uid="{00000000-0005-0000-0000-0000E49F0000}"/>
    <cellStyle name="Total 2 6 5 8" xfId="40925" xr:uid="{00000000-0005-0000-0000-0000E59F0000}"/>
    <cellStyle name="Total 2 6 5 8 2" xfId="40926" xr:uid="{00000000-0005-0000-0000-0000E69F0000}"/>
    <cellStyle name="Total 2 6 5 9" xfId="40927" xr:uid="{00000000-0005-0000-0000-0000E79F0000}"/>
    <cellStyle name="Total 2 6 5 9 2" xfId="40928" xr:uid="{00000000-0005-0000-0000-0000E89F0000}"/>
    <cellStyle name="Total 2 6 6" xfId="40929" xr:uid="{00000000-0005-0000-0000-0000E99F0000}"/>
    <cellStyle name="Total 2 6 6 2" xfId="40930" xr:uid="{00000000-0005-0000-0000-0000EA9F0000}"/>
    <cellStyle name="Total 2 6 7" xfId="40931" xr:uid="{00000000-0005-0000-0000-0000EB9F0000}"/>
    <cellStyle name="Total 2 6 7 2" xfId="40932" xr:uid="{00000000-0005-0000-0000-0000EC9F0000}"/>
    <cellStyle name="Total 2 6 8" xfId="40933" xr:uid="{00000000-0005-0000-0000-0000ED9F0000}"/>
    <cellStyle name="Total 2 6 8 2" xfId="40934" xr:uid="{00000000-0005-0000-0000-0000EE9F0000}"/>
    <cellStyle name="Total 2 6 9" xfId="40935" xr:uid="{00000000-0005-0000-0000-0000EF9F0000}"/>
    <cellStyle name="Total 2 6 9 2" xfId="40936" xr:uid="{00000000-0005-0000-0000-0000F09F0000}"/>
    <cellStyle name="Total 2 7" xfId="40937" xr:uid="{00000000-0005-0000-0000-0000F19F0000}"/>
    <cellStyle name="Total 2 7 10" xfId="40938" xr:uid="{00000000-0005-0000-0000-0000F29F0000}"/>
    <cellStyle name="Total 2 7 10 2" xfId="40939" xr:uid="{00000000-0005-0000-0000-0000F39F0000}"/>
    <cellStyle name="Total 2 7 11" xfId="40940" xr:uid="{00000000-0005-0000-0000-0000F49F0000}"/>
    <cellStyle name="Total 2 7 11 2" xfId="40941" xr:uid="{00000000-0005-0000-0000-0000F59F0000}"/>
    <cellStyle name="Total 2 7 12" xfId="40942" xr:uid="{00000000-0005-0000-0000-0000F69F0000}"/>
    <cellStyle name="Total 2 7 12 2" xfId="40943" xr:uid="{00000000-0005-0000-0000-0000F79F0000}"/>
    <cellStyle name="Total 2 7 13" xfId="40944" xr:uid="{00000000-0005-0000-0000-0000F89F0000}"/>
    <cellStyle name="Total 2 7 2" xfId="40945" xr:uid="{00000000-0005-0000-0000-0000F99F0000}"/>
    <cellStyle name="Total 2 7 2 10" xfId="40946" xr:uid="{00000000-0005-0000-0000-0000FA9F0000}"/>
    <cellStyle name="Total 2 7 2 10 2" xfId="40947" xr:uid="{00000000-0005-0000-0000-0000FB9F0000}"/>
    <cellStyle name="Total 2 7 2 11" xfId="40948" xr:uid="{00000000-0005-0000-0000-0000FC9F0000}"/>
    <cellStyle name="Total 2 7 2 2" xfId="40949" xr:uid="{00000000-0005-0000-0000-0000FD9F0000}"/>
    <cellStyle name="Total 2 7 2 2 2" xfId="40950" xr:uid="{00000000-0005-0000-0000-0000FE9F0000}"/>
    <cellStyle name="Total 2 7 2 3" xfId="40951" xr:uid="{00000000-0005-0000-0000-0000FF9F0000}"/>
    <cellStyle name="Total 2 7 2 3 2" xfId="40952" xr:uid="{00000000-0005-0000-0000-000000A00000}"/>
    <cellStyle name="Total 2 7 2 4" xfId="40953" xr:uid="{00000000-0005-0000-0000-000001A00000}"/>
    <cellStyle name="Total 2 7 2 4 2" xfId="40954" xr:uid="{00000000-0005-0000-0000-000002A00000}"/>
    <cellStyle name="Total 2 7 2 5" xfId="40955" xr:uid="{00000000-0005-0000-0000-000003A00000}"/>
    <cellStyle name="Total 2 7 2 5 2" xfId="40956" xr:uid="{00000000-0005-0000-0000-000004A00000}"/>
    <cellStyle name="Total 2 7 2 6" xfId="40957" xr:uid="{00000000-0005-0000-0000-000005A00000}"/>
    <cellStyle name="Total 2 7 2 6 2" xfId="40958" xr:uid="{00000000-0005-0000-0000-000006A00000}"/>
    <cellStyle name="Total 2 7 2 7" xfId="40959" xr:uid="{00000000-0005-0000-0000-000007A00000}"/>
    <cellStyle name="Total 2 7 2 7 2" xfId="40960" xr:uid="{00000000-0005-0000-0000-000008A00000}"/>
    <cellStyle name="Total 2 7 2 8" xfId="40961" xr:uid="{00000000-0005-0000-0000-000009A00000}"/>
    <cellStyle name="Total 2 7 2 8 2" xfId="40962" xr:uid="{00000000-0005-0000-0000-00000AA00000}"/>
    <cellStyle name="Total 2 7 2 9" xfId="40963" xr:uid="{00000000-0005-0000-0000-00000BA00000}"/>
    <cellStyle name="Total 2 7 2 9 2" xfId="40964" xr:uid="{00000000-0005-0000-0000-00000CA00000}"/>
    <cellStyle name="Total 2 7 3" xfId="40965" xr:uid="{00000000-0005-0000-0000-00000DA00000}"/>
    <cellStyle name="Total 2 7 3 10" xfId="40966" xr:uid="{00000000-0005-0000-0000-00000EA00000}"/>
    <cellStyle name="Total 2 7 3 10 2" xfId="40967" xr:uid="{00000000-0005-0000-0000-00000FA00000}"/>
    <cellStyle name="Total 2 7 3 11" xfId="40968" xr:uid="{00000000-0005-0000-0000-000010A00000}"/>
    <cellStyle name="Total 2 7 3 2" xfId="40969" xr:uid="{00000000-0005-0000-0000-000011A00000}"/>
    <cellStyle name="Total 2 7 3 2 2" xfId="40970" xr:uid="{00000000-0005-0000-0000-000012A00000}"/>
    <cellStyle name="Total 2 7 3 3" xfId="40971" xr:uid="{00000000-0005-0000-0000-000013A00000}"/>
    <cellStyle name="Total 2 7 3 3 2" xfId="40972" xr:uid="{00000000-0005-0000-0000-000014A00000}"/>
    <cellStyle name="Total 2 7 3 4" xfId="40973" xr:uid="{00000000-0005-0000-0000-000015A00000}"/>
    <cellStyle name="Total 2 7 3 4 2" xfId="40974" xr:uid="{00000000-0005-0000-0000-000016A00000}"/>
    <cellStyle name="Total 2 7 3 5" xfId="40975" xr:uid="{00000000-0005-0000-0000-000017A00000}"/>
    <cellStyle name="Total 2 7 3 5 2" xfId="40976" xr:uid="{00000000-0005-0000-0000-000018A00000}"/>
    <cellStyle name="Total 2 7 3 6" xfId="40977" xr:uid="{00000000-0005-0000-0000-000019A00000}"/>
    <cellStyle name="Total 2 7 3 6 2" xfId="40978" xr:uid="{00000000-0005-0000-0000-00001AA00000}"/>
    <cellStyle name="Total 2 7 3 7" xfId="40979" xr:uid="{00000000-0005-0000-0000-00001BA00000}"/>
    <cellStyle name="Total 2 7 3 7 2" xfId="40980" xr:uid="{00000000-0005-0000-0000-00001CA00000}"/>
    <cellStyle name="Total 2 7 3 8" xfId="40981" xr:uid="{00000000-0005-0000-0000-00001DA00000}"/>
    <cellStyle name="Total 2 7 3 8 2" xfId="40982" xr:uid="{00000000-0005-0000-0000-00001EA00000}"/>
    <cellStyle name="Total 2 7 3 9" xfId="40983" xr:uid="{00000000-0005-0000-0000-00001FA00000}"/>
    <cellStyle name="Total 2 7 3 9 2" xfId="40984" xr:uid="{00000000-0005-0000-0000-000020A00000}"/>
    <cellStyle name="Total 2 7 4" xfId="40985" xr:uid="{00000000-0005-0000-0000-000021A00000}"/>
    <cellStyle name="Total 2 7 4 2" xfId="40986" xr:uid="{00000000-0005-0000-0000-000022A00000}"/>
    <cellStyle name="Total 2 7 5" xfId="40987" xr:uid="{00000000-0005-0000-0000-000023A00000}"/>
    <cellStyle name="Total 2 7 5 2" xfId="40988" xr:uid="{00000000-0005-0000-0000-000024A00000}"/>
    <cellStyle name="Total 2 7 6" xfId="40989" xr:uid="{00000000-0005-0000-0000-000025A00000}"/>
    <cellStyle name="Total 2 7 6 2" xfId="40990" xr:uid="{00000000-0005-0000-0000-000026A00000}"/>
    <cellStyle name="Total 2 7 7" xfId="40991" xr:uid="{00000000-0005-0000-0000-000027A00000}"/>
    <cellStyle name="Total 2 7 7 2" xfId="40992" xr:uid="{00000000-0005-0000-0000-000028A00000}"/>
    <cellStyle name="Total 2 7 8" xfId="40993" xr:uid="{00000000-0005-0000-0000-000029A00000}"/>
    <cellStyle name="Total 2 7 8 2" xfId="40994" xr:uid="{00000000-0005-0000-0000-00002AA00000}"/>
    <cellStyle name="Total 2 7 9" xfId="40995" xr:uid="{00000000-0005-0000-0000-00002BA00000}"/>
    <cellStyle name="Total 2 7 9 2" xfId="40996" xr:uid="{00000000-0005-0000-0000-00002CA00000}"/>
    <cellStyle name="Total 2 8" xfId="40997" xr:uid="{00000000-0005-0000-0000-00002DA00000}"/>
    <cellStyle name="Total 2 8 10" xfId="40998" xr:uid="{00000000-0005-0000-0000-00002EA00000}"/>
    <cellStyle name="Total 2 8 10 2" xfId="40999" xr:uid="{00000000-0005-0000-0000-00002FA00000}"/>
    <cellStyle name="Total 2 8 11" xfId="41000" xr:uid="{00000000-0005-0000-0000-000030A00000}"/>
    <cellStyle name="Total 2 8 11 2" xfId="41001" xr:uid="{00000000-0005-0000-0000-000031A00000}"/>
    <cellStyle name="Total 2 8 12" xfId="41002" xr:uid="{00000000-0005-0000-0000-000032A00000}"/>
    <cellStyle name="Total 2 8 12 2" xfId="41003" xr:uid="{00000000-0005-0000-0000-000033A00000}"/>
    <cellStyle name="Total 2 8 13" xfId="41004" xr:uid="{00000000-0005-0000-0000-000034A00000}"/>
    <cellStyle name="Total 2 8 2" xfId="41005" xr:uid="{00000000-0005-0000-0000-000035A00000}"/>
    <cellStyle name="Total 2 8 2 10" xfId="41006" xr:uid="{00000000-0005-0000-0000-000036A00000}"/>
    <cellStyle name="Total 2 8 2 10 2" xfId="41007" xr:uid="{00000000-0005-0000-0000-000037A00000}"/>
    <cellStyle name="Total 2 8 2 11" xfId="41008" xr:uid="{00000000-0005-0000-0000-000038A00000}"/>
    <cellStyle name="Total 2 8 2 2" xfId="41009" xr:uid="{00000000-0005-0000-0000-000039A00000}"/>
    <cellStyle name="Total 2 8 2 2 2" xfId="41010" xr:uid="{00000000-0005-0000-0000-00003AA00000}"/>
    <cellStyle name="Total 2 8 2 3" xfId="41011" xr:uid="{00000000-0005-0000-0000-00003BA00000}"/>
    <cellStyle name="Total 2 8 2 3 2" xfId="41012" xr:uid="{00000000-0005-0000-0000-00003CA00000}"/>
    <cellStyle name="Total 2 8 2 4" xfId="41013" xr:uid="{00000000-0005-0000-0000-00003DA00000}"/>
    <cellStyle name="Total 2 8 2 4 2" xfId="41014" xr:uid="{00000000-0005-0000-0000-00003EA00000}"/>
    <cellStyle name="Total 2 8 2 5" xfId="41015" xr:uid="{00000000-0005-0000-0000-00003FA00000}"/>
    <cellStyle name="Total 2 8 2 5 2" xfId="41016" xr:uid="{00000000-0005-0000-0000-000040A00000}"/>
    <cellStyle name="Total 2 8 2 6" xfId="41017" xr:uid="{00000000-0005-0000-0000-000041A00000}"/>
    <cellStyle name="Total 2 8 2 6 2" xfId="41018" xr:uid="{00000000-0005-0000-0000-000042A00000}"/>
    <cellStyle name="Total 2 8 2 7" xfId="41019" xr:uid="{00000000-0005-0000-0000-000043A00000}"/>
    <cellStyle name="Total 2 8 2 7 2" xfId="41020" xr:uid="{00000000-0005-0000-0000-000044A00000}"/>
    <cellStyle name="Total 2 8 2 8" xfId="41021" xr:uid="{00000000-0005-0000-0000-000045A00000}"/>
    <cellStyle name="Total 2 8 2 8 2" xfId="41022" xr:uid="{00000000-0005-0000-0000-000046A00000}"/>
    <cellStyle name="Total 2 8 2 9" xfId="41023" xr:uid="{00000000-0005-0000-0000-000047A00000}"/>
    <cellStyle name="Total 2 8 2 9 2" xfId="41024" xr:uid="{00000000-0005-0000-0000-000048A00000}"/>
    <cellStyle name="Total 2 8 3" xfId="41025" xr:uid="{00000000-0005-0000-0000-000049A00000}"/>
    <cellStyle name="Total 2 8 3 10" xfId="41026" xr:uid="{00000000-0005-0000-0000-00004AA00000}"/>
    <cellStyle name="Total 2 8 3 10 2" xfId="41027" xr:uid="{00000000-0005-0000-0000-00004BA00000}"/>
    <cellStyle name="Total 2 8 3 11" xfId="41028" xr:uid="{00000000-0005-0000-0000-00004CA00000}"/>
    <cellStyle name="Total 2 8 3 2" xfId="41029" xr:uid="{00000000-0005-0000-0000-00004DA00000}"/>
    <cellStyle name="Total 2 8 3 2 2" xfId="41030" xr:uid="{00000000-0005-0000-0000-00004EA00000}"/>
    <cellStyle name="Total 2 8 3 3" xfId="41031" xr:uid="{00000000-0005-0000-0000-00004FA00000}"/>
    <cellStyle name="Total 2 8 3 3 2" xfId="41032" xr:uid="{00000000-0005-0000-0000-000050A00000}"/>
    <cellStyle name="Total 2 8 3 4" xfId="41033" xr:uid="{00000000-0005-0000-0000-000051A00000}"/>
    <cellStyle name="Total 2 8 3 4 2" xfId="41034" xr:uid="{00000000-0005-0000-0000-000052A00000}"/>
    <cellStyle name="Total 2 8 3 5" xfId="41035" xr:uid="{00000000-0005-0000-0000-000053A00000}"/>
    <cellStyle name="Total 2 8 3 5 2" xfId="41036" xr:uid="{00000000-0005-0000-0000-000054A00000}"/>
    <cellStyle name="Total 2 8 3 6" xfId="41037" xr:uid="{00000000-0005-0000-0000-000055A00000}"/>
    <cellStyle name="Total 2 8 3 6 2" xfId="41038" xr:uid="{00000000-0005-0000-0000-000056A00000}"/>
    <cellStyle name="Total 2 8 3 7" xfId="41039" xr:uid="{00000000-0005-0000-0000-000057A00000}"/>
    <cellStyle name="Total 2 8 3 7 2" xfId="41040" xr:uid="{00000000-0005-0000-0000-000058A00000}"/>
    <cellStyle name="Total 2 8 3 8" xfId="41041" xr:uid="{00000000-0005-0000-0000-000059A00000}"/>
    <cellStyle name="Total 2 8 3 8 2" xfId="41042" xr:uid="{00000000-0005-0000-0000-00005AA00000}"/>
    <cellStyle name="Total 2 8 3 9" xfId="41043" xr:uid="{00000000-0005-0000-0000-00005BA00000}"/>
    <cellStyle name="Total 2 8 3 9 2" xfId="41044" xr:uid="{00000000-0005-0000-0000-00005CA00000}"/>
    <cellStyle name="Total 2 8 4" xfId="41045" xr:uid="{00000000-0005-0000-0000-00005DA00000}"/>
    <cellStyle name="Total 2 8 4 2" xfId="41046" xr:uid="{00000000-0005-0000-0000-00005EA00000}"/>
    <cellStyle name="Total 2 8 5" xfId="41047" xr:uid="{00000000-0005-0000-0000-00005FA00000}"/>
    <cellStyle name="Total 2 8 5 2" xfId="41048" xr:uid="{00000000-0005-0000-0000-000060A00000}"/>
    <cellStyle name="Total 2 8 6" xfId="41049" xr:uid="{00000000-0005-0000-0000-000061A00000}"/>
    <cellStyle name="Total 2 8 6 2" xfId="41050" xr:uid="{00000000-0005-0000-0000-000062A00000}"/>
    <cellStyle name="Total 2 8 7" xfId="41051" xr:uid="{00000000-0005-0000-0000-000063A00000}"/>
    <cellStyle name="Total 2 8 7 2" xfId="41052" xr:uid="{00000000-0005-0000-0000-000064A00000}"/>
    <cellStyle name="Total 2 8 8" xfId="41053" xr:uid="{00000000-0005-0000-0000-000065A00000}"/>
    <cellStyle name="Total 2 8 8 2" xfId="41054" xr:uid="{00000000-0005-0000-0000-000066A00000}"/>
    <cellStyle name="Total 2 8 9" xfId="41055" xr:uid="{00000000-0005-0000-0000-000067A00000}"/>
    <cellStyle name="Total 2 8 9 2" xfId="41056" xr:uid="{00000000-0005-0000-0000-000068A00000}"/>
    <cellStyle name="Total 2 9" xfId="41057" xr:uid="{00000000-0005-0000-0000-000069A00000}"/>
    <cellStyle name="Total 2 9 2" xfId="41058" xr:uid="{00000000-0005-0000-0000-00006AA00000}"/>
    <cellStyle name="Total 3" xfId="1172" xr:uid="{00000000-0005-0000-0000-00006BA00000}"/>
    <cellStyle name="Total 3 10" xfId="41059" xr:uid="{00000000-0005-0000-0000-00006CA00000}"/>
    <cellStyle name="Total 3 10 2" xfId="41060" xr:uid="{00000000-0005-0000-0000-00006DA00000}"/>
    <cellStyle name="Total 3 11" xfId="41061" xr:uid="{00000000-0005-0000-0000-00006EA00000}"/>
    <cellStyle name="Total 3 11 2" xfId="41062" xr:uid="{00000000-0005-0000-0000-00006FA00000}"/>
    <cellStyle name="Total 3 12" xfId="41063" xr:uid="{00000000-0005-0000-0000-000070A00000}"/>
    <cellStyle name="Total 3 12 2" xfId="41064" xr:uid="{00000000-0005-0000-0000-000071A00000}"/>
    <cellStyle name="Total 3 13" xfId="41065" xr:uid="{00000000-0005-0000-0000-000072A00000}"/>
    <cellStyle name="Total 3 13 2" xfId="41066" xr:uid="{00000000-0005-0000-0000-000073A00000}"/>
    <cellStyle name="Total 3 14" xfId="41067" xr:uid="{00000000-0005-0000-0000-000074A00000}"/>
    <cellStyle name="Total 3 14 2" xfId="41068" xr:uid="{00000000-0005-0000-0000-000075A00000}"/>
    <cellStyle name="Total 3 15" xfId="41069" xr:uid="{00000000-0005-0000-0000-000076A00000}"/>
    <cellStyle name="Total 3 16" xfId="41070" xr:uid="{00000000-0005-0000-0000-000077A00000}"/>
    <cellStyle name="Total 3 17" xfId="41071" xr:uid="{00000000-0005-0000-0000-000078A00000}"/>
    <cellStyle name="Total 3 2" xfId="41072" xr:uid="{00000000-0005-0000-0000-000079A00000}"/>
    <cellStyle name="Total 3 2 10" xfId="41073" xr:uid="{00000000-0005-0000-0000-00007AA00000}"/>
    <cellStyle name="Total 3 2 10 2" xfId="41074" xr:uid="{00000000-0005-0000-0000-00007BA00000}"/>
    <cellStyle name="Total 3 2 11" xfId="41075" xr:uid="{00000000-0005-0000-0000-00007CA00000}"/>
    <cellStyle name="Total 3 2 11 2" xfId="41076" xr:uid="{00000000-0005-0000-0000-00007DA00000}"/>
    <cellStyle name="Total 3 2 12" xfId="41077" xr:uid="{00000000-0005-0000-0000-00007EA00000}"/>
    <cellStyle name="Total 3 2 12 2" xfId="41078" xr:uid="{00000000-0005-0000-0000-00007FA00000}"/>
    <cellStyle name="Total 3 2 13" xfId="41079" xr:uid="{00000000-0005-0000-0000-000080A00000}"/>
    <cellStyle name="Total 3 2 13 2" xfId="41080" xr:uid="{00000000-0005-0000-0000-000081A00000}"/>
    <cellStyle name="Total 3 2 14" xfId="41081" xr:uid="{00000000-0005-0000-0000-000082A00000}"/>
    <cellStyle name="Total 3 2 14 2" xfId="41082" xr:uid="{00000000-0005-0000-0000-000083A00000}"/>
    <cellStyle name="Total 3 2 15" xfId="41083" xr:uid="{00000000-0005-0000-0000-000084A00000}"/>
    <cellStyle name="Total 3 2 2" xfId="41084" xr:uid="{00000000-0005-0000-0000-000085A00000}"/>
    <cellStyle name="Total 3 2 2 10" xfId="41085" xr:uid="{00000000-0005-0000-0000-000086A00000}"/>
    <cellStyle name="Total 3 2 2 10 2" xfId="41086" xr:uid="{00000000-0005-0000-0000-000087A00000}"/>
    <cellStyle name="Total 3 2 2 11" xfId="41087" xr:uid="{00000000-0005-0000-0000-000088A00000}"/>
    <cellStyle name="Total 3 2 2 11 2" xfId="41088" xr:uid="{00000000-0005-0000-0000-000089A00000}"/>
    <cellStyle name="Total 3 2 2 12" xfId="41089" xr:uid="{00000000-0005-0000-0000-00008AA00000}"/>
    <cellStyle name="Total 3 2 2 12 2" xfId="41090" xr:uid="{00000000-0005-0000-0000-00008BA00000}"/>
    <cellStyle name="Total 3 2 2 13" xfId="41091" xr:uid="{00000000-0005-0000-0000-00008CA00000}"/>
    <cellStyle name="Total 3 2 2 2" xfId="41092" xr:uid="{00000000-0005-0000-0000-00008DA00000}"/>
    <cellStyle name="Total 3 2 2 2 10" xfId="41093" xr:uid="{00000000-0005-0000-0000-00008EA00000}"/>
    <cellStyle name="Total 3 2 2 2 10 2" xfId="41094" xr:uid="{00000000-0005-0000-0000-00008FA00000}"/>
    <cellStyle name="Total 3 2 2 2 11" xfId="41095" xr:uid="{00000000-0005-0000-0000-000090A00000}"/>
    <cellStyle name="Total 3 2 2 2 2" xfId="41096" xr:uid="{00000000-0005-0000-0000-000091A00000}"/>
    <cellStyle name="Total 3 2 2 2 2 2" xfId="41097" xr:uid="{00000000-0005-0000-0000-000092A00000}"/>
    <cellStyle name="Total 3 2 2 2 3" xfId="41098" xr:uid="{00000000-0005-0000-0000-000093A00000}"/>
    <cellStyle name="Total 3 2 2 2 3 2" xfId="41099" xr:uid="{00000000-0005-0000-0000-000094A00000}"/>
    <cellStyle name="Total 3 2 2 2 4" xfId="41100" xr:uid="{00000000-0005-0000-0000-000095A00000}"/>
    <cellStyle name="Total 3 2 2 2 4 2" xfId="41101" xr:uid="{00000000-0005-0000-0000-000096A00000}"/>
    <cellStyle name="Total 3 2 2 2 5" xfId="41102" xr:uid="{00000000-0005-0000-0000-000097A00000}"/>
    <cellStyle name="Total 3 2 2 2 5 2" xfId="41103" xr:uid="{00000000-0005-0000-0000-000098A00000}"/>
    <cellStyle name="Total 3 2 2 2 6" xfId="41104" xr:uid="{00000000-0005-0000-0000-000099A00000}"/>
    <cellStyle name="Total 3 2 2 2 6 2" xfId="41105" xr:uid="{00000000-0005-0000-0000-00009AA00000}"/>
    <cellStyle name="Total 3 2 2 2 7" xfId="41106" xr:uid="{00000000-0005-0000-0000-00009BA00000}"/>
    <cellStyle name="Total 3 2 2 2 7 2" xfId="41107" xr:uid="{00000000-0005-0000-0000-00009CA00000}"/>
    <cellStyle name="Total 3 2 2 2 8" xfId="41108" xr:uid="{00000000-0005-0000-0000-00009DA00000}"/>
    <cellStyle name="Total 3 2 2 2 8 2" xfId="41109" xr:uid="{00000000-0005-0000-0000-00009EA00000}"/>
    <cellStyle name="Total 3 2 2 2 9" xfId="41110" xr:uid="{00000000-0005-0000-0000-00009FA00000}"/>
    <cellStyle name="Total 3 2 2 2 9 2" xfId="41111" xr:uid="{00000000-0005-0000-0000-0000A0A00000}"/>
    <cellStyle name="Total 3 2 2 3" xfId="41112" xr:uid="{00000000-0005-0000-0000-0000A1A00000}"/>
    <cellStyle name="Total 3 2 2 3 10" xfId="41113" xr:uid="{00000000-0005-0000-0000-0000A2A00000}"/>
    <cellStyle name="Total 3 2 2 3 10 2" xfId="41114" xr:uid="{00000000-0005-0000-0000-0000A3A00000}"/>
    <cellStyle name="Total 3 2 2 3 11" xfId="41115" xr:uid="{00000000-0005-0000-0000-0000A4A00000}"/>
    <cellStyle name="Total 3 2 2 3 2" xfId="41116" xr:uid="{00000000-0005-0000-0000-0000A5A00000}"/>
    <cellStyle name="Total 3 2 2 3 2 2" xfId="41117" xr:uid="{00000000-0005-0000-0000-0000A6A00000}"/>
    <cellStyle name="Total 3 2 2 3 3" xfId="41118" xr:uid="{00000000-0005-0000-0000-0000A7A00000}"/>
    <cellStyle name="Total 3 2 2 3 3 2" xfId="41119" xr:uid="{00000000-0005-0000-0000-0000A8A00000}"/>
    <cellStyle name="Total 3 2 2 3 4" xfId="41120" xr:uid="{00000000-0005-0000-0000-0000A9A00000}"/>
    <cellStyle name="Total 3 2 2 3 4 2" xfId="41121" xr:uid="{00000000-0005-0000-0000-0000AAA00000}"/>
    <cellStyle name="Total 3 2 2 3 5" xfId="41122" xr:uid="{00000000-0005-0000-0000-0000ABA00000}"/>
    <cellStyle name="Total 3 2 2 3 5 2" xfId="41123" xr:uid="{00000000-0005-0000-0000-0000ACA00000}"/>
    <cellStyle name="Total 3 2 2 3 6" xfId="41124" xr:uid="{00000000-0005-0000-0000-0000ADA00000}"/>
    <cellStyle name="Total 3 2 2 3 6 2" xfId="41125" xr:uid="{00000000-0005-0000-0000-0000AEA00000}"/>
    <cellStyle name="Total 3 2 2 3 7" xfId="41126" xr:uid="{00000000-0005-0000-0000-0000AFA00000}"/>
    <cellStyle name="Total 3 2 2 3 7 2" xfId="41127" xr:uid="{00000000-0005-0000-0000-0000B0A00000}"/>
    <cellStyle name="Total 3 2 2 3 8" xfId="41128" xr:uid="{00000000-0005-0000-0000-0000B1A00000}"/>
    <cellStyle name="Total 3 2 2 3 8 2" xfId="41129" xr:uid="{00000000-0005-0000-0000-0000B2A00000}"/>
    <cellStyle name="Total 3 2 2 3 9" xfId="41130" xr:uid="{00000000-0005-0000-0000-0000B3A00000}"/>
    <cellStyle name="Total 3 2 2 3 9 2" xfId="41131" xr:uid="{00000000-0005-0000-0000-0000B4A00000}"/>
    <cellStyle name="Total 3 2 2 4" xfId="41132" xr:uid="{00000000-0005-0000-0000-0000B5A00000}"/>
    <cellStyle name="Total 3 2 2 4 2" xfId="41133" xr:uid="{00000000-0005-0000-0000-0000B6A00000}"/>
    <cellStyle name="Total 3 2 2 5" xfId="41134" xr:uid="{00000000-0005-0000-0000-0000B7A00000}"/>
    <cellStyle name="Total 3 2 2 5 2" xfId="41135" xr:uid="{00000000-0005-0000-0000-0000B8A00000}"/>
    <cellStyle name="Total 3 2 2 6" xfId="41136" xr:uid="{00000000-0005-0000-0000-0000B9A00000}"/>
    <cellStyle name="Total 3 2 2 6 2" xfId="41137" xr:uid="{00000000-0005-0000-0000-0000BAA00000}"/>
    <cellStyle name="Total 3 2 2 7" xfId="41138" xr:uid="{00000000-0005-0000-0000-0000BBA00000}"/>
    <cellStyle name="Total 3 2 2 7 2" xfId="41139" xr:uid="{00000000-0005-0000-0000-0000BCA00000}"/>
    <cellStyle name="Total 3 2 2 8" xfId="41140" xr:uid="{00000000-0005-0000-0000-0000BDA00000}"/>
    <cellStyle name="Total 3 2 2 8 2" xfId="41141" xr:uid="{00000000-0005-0000-0000-0000BEA00000}"/>
    <cellStyle name="Total 3 2 2 9" xfId="41142" xr:uid="{00000000-0005-0000-0000-0000BFA00000}"/>
    <cellStyle name="Total 3 2 2 9 2" xfId="41143" xr:uid="{00000000-0005-0000-0000-0000C0A00000}"/>
    <cellStyle name="Total 3 2 3" xfId="41144" xr:uid="{00000000-0005-0000-0000-0000C1A00000}"/>
    <cellStyle name="Total 3 2 3 10" xfId="41145" xr:uid="{00000000-0005-0000-0000-0000C2A00000}"/>
    <cellStyle name="Total 3 2 3 10 2" xfId="41146" xr:uid="{00000000-0005-0000-0000-0000C3A00000}"/>
    <cellStyle name="Total 3 2 3 11" xfId="41147" xr:uid="{00000000-0005-0000-0000-0000C4A00000}"/>
    <cellStyle name="Total 3 2 3 11 2" xfId="41148" xr:uid="{00000000-0005-0000-0000-0000C5A00000}"/>
    <cellStyle name="Total 3 2 3 12" xfId="41149" xr:uid="{00000000-0005-0000-0000-0000C6A00000}"/>
    <cellStyle name="Total 3 2 3 12 2" xfId="41150" xr:uid="{00000000-0005-0000-0000-0000C7A00000}"/>
    <cellStyle name="Total 3 2 3 13" xfId="41151" xr:uid="{00000000-0005-0000-0000-0000C8A00000}"/>
    <cellStyle name="Total 3 2 3 2" xfId="41152" xr:uid="{00000000-0005-0000-0000-0000C9A00000}"/>
    <cellStyle name="Total 3 2 3 2 10" xfId="41153" xr:uid="{00000000-0005-0000-0000-0000CAA00000}"/>
    <cellStyle name="Total 3 2 3 2 10 2" xfId="41154" xr:uid="{00000000-0005-0000-0000-0000CBA00000}"/>
    <cellStyle name="Total 3 2 3 2 11" xfId="41155" xr:uid="{00000000-0005-0000-0000-0000CCA00000}"/>
    <cellStyle name="Total 3 2 3 2 2" xfId="41156" xr:uid="{00000000-0005-0000-0000-0000CDA00000}"/>
    <cellStyle name="Total 3 2 3 2 2 2" xfId="41157" xr:uid="{00000000-0005-0000-0000-0000CEA00000}"/>
    <cellStyle name="Total 3 2 3 2 3" xfId="41158" xr:uid="{00000000-0005-0000-0000-0000CFA00000}"/>
    <cellStyle name="Total 3 2 3 2 3 2" xfId="41159" xr:uid="{00000000-0005-0000-0000-0000D0A00000}"/>
    <cellStyle name="Total 3 2 3 2 4" xfId="41160" xr:uid="{00000000-0005-0000-0000-0000D1A00000}"/>
    <cellStyle name="Total 3 2 3 2 4 2" xfId="41161" xr:uid="{00000000-0005-0000-0000-0000D2A00000}"/>
    <cellStyle name="Total 3 2 3 2 5" xfId="41162" xr:uid="{00000000-0005-0000-0000-0000D3A00000}"/>
    <cellStyle name="Total 3 2 3 2 5 2" xfId="41163" xr:uid="{00000000-0005-0000-0000-0000D4A00000}"/>
    <cellStyle name="Total 3 2 3 2 6" xfId="41164" xr:uid="{00000000-0005-0000-0000-0000D5A00000}"/>
    <cellStyle name="Total 3 2 3 2 6 2" xfId="41165" xr:uid="{00000000-0005-0000-0000-0000D6A00000}"/>
    <cellStyle name="Total 3 2 3 2 7" xfId="41166" xr:uid="{00000000-0005-0000-0000-0000D7A00000}"/>
    <cellStyle name="Total 3 2 3 2 7 2" xfId="41167" xr:uid="{00000000-0005-0000-0000-0000D8A00000}"/>
    <cellStyle name="Total 3 2 3 2 8" xfId="41168" xr:uid="{00000000-0005-0000-0000-0000D9A00000}"/>
    <cellStyle name="Total 3 2 3 2 8 2" xfId="41169" xr:uid="{00000000-0005-0000-0000-0000DAA00000}"/>
    <cellStyle name="Total 3 2 3 2 9" xfId="41170" xr:uid="{00000000-0005-0000-0000-0000DBA00000}"/>
    <cellStyle name="Total 3 2 3 2 9 2" xfId="41171" xr:uid="{00000000-0005-0000-0000-0000DCA00000}"/>
    <cellStyle name="Total 3 2 3 3" xfId="41172" xr:uid="{00000000-0005-0000-0000-0000DDA00000}"/>
    <cellStyle name="Total 3 2 3 3 10" xfId="41173" xr:uid="{00000000-0005-0000-0000-0000DEA00000}"/>
    <cellStyle name="Total 3 2 3 3 10 2" xfId="41174" xr:uid="{00000000-0005-0000-0000-0000DFA00000}"/>
    <cellStyle name="Total 3 2 3 3 11" xfId="41175" xr:uid="{00000000-0005-0000-0000-0000E0A00000}"/>
    <cellStyle name="Total 3 2 3 3 2" xfId="41176" xr:uid="{00000000-0005-0000-0000-0000E1A00000}"/>
    <cellStyle name="Total 3 2 3 3 2 2" xfId="41177" xr:uid="{00000000-0005-0000-0000-0000E2A00000}"/>
    <cellStyle name="Total 3 2 3 3 3" xfId="41178" xr:uid="{00000000-0005-0000-0000-0000E3A00000}"/>
    <cellStyle name="Total 3 2 3 3 3 2" xfId="41179" xr:uid="{00000000-0005-0000-0000-0000E4A00000}"/>
    <cellStyle name="Total 3 2 3 3 4" xfId="41180" xr:uid="{00000000-0005-0000-0000-0000E5A00000}"/>
    <cellStyle name="Total 3 2 3 3 4 2" xfId="41181" xr:uid="{00000000-0005-0000-0000-0000E6A00000}"/>
    <cellStyle name="Total 3 2 3 3 5" xfId="41182" xr:uid="{00000000-0005-0000-0000-0000E7A00000}"/>
    <cellStyle name="Total 3 2 3 3 5 2" xfId="41183" xr:uid="{00000000-0005-0000-0000-0000E8A00000}"/>
    <cellStyle name="Total 3 2 3 3 6" xfId="41184" xr:uid="{00000000-0005-0000-0000-0000E9A00000}"/>
    <cellStyle name="Total 3 2 3 3 6 2" xfId="41185" xr:uid="{00000000-0005-0000-0000-0000EAA00000}"/>
    <cellStyle name="Total 3 2 3 3 7" xfId="41186" xr:uid="{00000000-0005-0000-0000-0000EBA00000}"/>
    <cellStyle name="Total 3 2 3 3 7 2" xfId="41187" xr:uid="{00000000-0005-0000-0000-0000ECA00000}"/>
    <cellStyle name="Total 3 2 3 3 8" xfId="41188" xr:uid="{00000000-0005-0000-0000-0000EDA00000}"/>
    <cellStyle name="Total 3 2 3 3 8 2" xfId="41189" xr:uid="{00000000-0005-0000-0000-0000EEA00000}"/>
    <cellStyle name="Total 3 2 3 3 9" xfId="41190" xr:uid="{00000000-0005-0000-0000-0000EFA00000}"/>
    <cellStyle name="Total 3 2 3 3 9 2" xfId="41191" xr:uid="{00000000-0005-0000-0000-0000F0A00000}"/>
    <cellStyle name="Total 3 2 3 4" xfId="41192" xr:uid="{00000000-0005-0000-0000-0000F1A00000}"/>
    <cellStyle name="Total 3 2 3 4 2" xfId="41193" xr:uid="{00000000-0005-0000-0000-0000F2A00000}"/>
    <cellStyle name="Total 3 2 3 5" xfId="41194" xr:uid="{00000000-0005-0000-0000-0000F3A00000}"/>
    <cellStyle name="Total 3 2 3 5 2" xfId="41195" xr:uid="{00000000-0005-0000-0000-0000F4A00000}"/>
    <cellStyle name="Total 3 2 3 6" xfId="41196" xr:uid="{00000000-0005-0000-0000-0000F5A00000}"/>
    <cellStyle name="Total 3 2 3 6 2" xfId="41197" xr:uid="{00000000-0005-0000-0000-0000F6A00000}"/>
    <cellStyle name="Total 3 2 3 7" xfId="41198" xr:uid="{00000000-0005-0000-0000-0000F7A00000}"/>
    <cellStyle name="Total 3 2 3 7 2" xfId="41199" xr:uid="{00000000-0005-0000-0000-0000F8A00000}"/>
    <cellStyle name="Total 3 2 3 8" xfId="41200" xr:uid="{00000000-0005-0000-0000-0000F9A00000}"/>
    <cellStyle name="Total 3 2 3 8 2" xfId="41201" xr:uid="{00000000-0005-0000-0000-0000FAA00000}"/>
    <cellStyle name="Total 3 2 3 9" xfId="41202" xr:uid="{00000000-0005-0000-0000-0000FBA00000}"/>
    <cellStyle name="Total 3 2 3 9 2" xfId="41203" xr:uid="{00000000-0005-0000-0000-0000FCA00000}"/>
    <cellStyle name="Total 3 2 4" xfId="41204" xr:uid="{00000000-0005-0000-0000-0000FDA00000}"/>
    <cellStyle name="Total 3 2 4 10" xfId="41205" xr:uid="{00000000-0005-0000-0000-0000FEA00000}"/>
    <cellStyle name="Total 3 2 4 10 2" xfId="41206" xr:uid="{00000000-0005-0000-0000-0000FFA00000}"/>
    <cellStyle name="Total 3 2 4 11" xfId="41207" xr:uid="{00000000-0005-0000-0000-000000A10000}"/>
    <cellStyle name="Total 3 2 4 2" xfId="41208" xr:uid="{00000000-0005-0000-0000-000001A10000}"/>
    <cellStyle name="Total 3 2 4 2 2" xfId="41209" xr:uid="{00000000-0005-0000-0000-000002A10000}"/>
    <cellStyle name="Total 3 2 4 3" xfId="41210" xr:uid="{00000000-0005-0000-0000-000003A10000}"/>
    <cellStyle name="Total 3 2 4 3 2" xfId="41211" xr:uid="{00000000-0005-0000-0000-000004A10000}"/>
    <cellStyle name="Total 3 2 4 4" xfId="41212" xr:uid="{00000000-0005-0000-0000-000005A10000}"/>
    <cellStyle name="Total 3 2 4 4 2" xfId="41213" xr:uid="{00000000-0005-0000-0000-000006A10000}"/>
    <cellStyle name="Total 3 2 4 5" xfId="41214" xr:uid="{00000000-0005-0000-0000-000007A10000}"/>
    <cellStyle name="Total 3 2 4 5 2" xfId="41215" xr:uid="{00000000-0005-0000-0000-000008A10000}"/>
    <cellStyle name="Total 3 2 4 6" xfId="41216" xr:uid="{00000000-0005-0000-0000-000009A10000}"/>
    <cellStyle name="Total 3 2 4 6 2" xfId="41217" xr:uid="{00000000-0005-0000-0000-00000AA10000}"/>
    <cellStyle name="Total 3 2 4 7" xfId="41218" xr:uid="{00000000-0005-0000-0000-00000BA10000}"/>
    <cellStyle name="Total 3 2 4 7 2" xfId="41219" xr:uid="{00000000-0005-0000-0000-00000CA10000}"/>
    <cellStyle name="Total 3 2 4 8" xfId="41220" xr:uid="{00000000-0005-0000-0000-00000DA10000}"/>
    <cellStyle name="Total 3 2 4 8 2" xfId="41221" xr:uid="{00000000-0005-0000-0000-00000EA10000}"/>
    <cellStyle name="Total 3 2 4 9" xfId="41222" xr:uid="{00000000-0005-0000-0000-00000FA10000}"/>
    <cellStyle name="Total 3 2 4 9 2" xfId="41223" xr:uid="{00000000-0005-0000-0000-000010A10000}"/>
    <cellStyle name="Total 3 2 5" xfId="41224" xr:uid="{00000000-0005-0000-0000-000011A10000}"/>
    <cellStyle name="Total 3 2 5 10" xfId="41225" xr:uid="{00000000-0005-0000-0000-000012A10000}"/>
    <cellStyle name="Total 3 2 5 10 2" xfId="41226" xr:uid="{00000000-0005-0000-0000-000013A10000}"/>
    <cellStyle name="Total 3 2 5 11" xfId="41227" xr:uid="{00000000-0005-0000-0000-000014A10000}"/>
    <cellStyle name="Total 3 2 5 2" xfId="41228" xr:uid="{00000000-0005-0000-0000-000015A10000}"/>
    <cellStyle name="Total 3 2 5 2 2" xfId="41229" xr:uid="{00000000-0005-0000-0000-000016A10000}"/>
    <cellStyle name="Total 3 2 5 3" xfId="41230" xr:uid="{00000000-0005-0000-0000-000017A10000}"/>
    <cellStyle name="Total 3 2 5 3 2" xfId="41231" xr:uid="{00000000-0005-0000-0000-000018A10000}"/>
    <cellStyle name="Total 3 2 5 4" xfId="41232" xr:uid="{00000000-0005-0000-0000-000019A10000}"/>
    <cellStyle name="Total 3 2 5 4 2" xfId="41233" xr:uid="{00000000-0005-0000-0000-00001AA10000}"/>
    <cellStyle name="Total 3 2 5 5" xfId="41234" xr:uid="{00000000-0005-0000-0000-00001BA10000}"/>
    <cellStyle name="Total 3 2 5 5 2" xfId="41235" xr:uid="{00000000-0005-0000-0000-00001CA10000}"/>
    <cellStyle name="Total 3 2 5 6" xfId="41236" xr:uid="{00000000-0005-0000-0000-00001DA10000}"/>
    <cellStyle name="Total 3 2 5 6 2" xfId="41237" xr:uid="{00000000-0005-0000-0000-00001EA10000}"/>
    <cellStyle name="Total 3 2 5 7" xfId="41238" xr:uid="{00000000-0005-0000-0000-00001FA10000}"/>
    <cellStyle name="Total 3 2 5 7 2" xfId="41239" xr:uid="{00000000-0005-0000-0000-000020A10000}"/>
    <cellStyle name="Total 3 2 5 8" xfId="41240" xr:uid="{00000000-0005-0000-0000-000021A10000}"/>
    <cellStyle name="Total 3 2 5 8 2" xfId="41241" xr:uid="{00000000-0005-0000-0000-000022A10000}"/>
    <cellStyle name="Total 3 2 5 9" xfId="41242" xr:uid="{00000000-0005-0000-0000-000023A10000}"/>
    <cellStyle name="Total 3 2 5 9 2" xfId="41243" xr:uid="{00000000-0005-0000-0000-000024A10000}"/>
    <cellStyle name="Total 3 2 6" xfId="41244" xr:uid="{00000000-0005-0000-0000-000025A10000}"/>
    <cellStyle name="Total 3 2 6 2" xfId="41245" xr:uid="{00000000-0005-0000-0000-000026A10000}"/>
    <cellStyle name="Total 3 2 7" xfId="41246" xr:uid="{00000000-0005-0000-0000-000027A10000}"/>
    <cellStyle name="Total 3 2 7 2" xfId="41247" xr:uid="{00000000-0005-0000-0000-000028A10000}"/>
    <cellStyle name="Total 3 2 8" xfId="41248" xr:uid="{00000000-0005-0000-0000-000029A10000}"/>
    <cellStyle name="Total 3 2 8 2" xfId="41249" xr:uid="{00000000-0005-0000-0000-00002AA10000}"/>
    <cellStyle name="Total 3 2 9" xfId="41250" xr:uid="{00000000-0005-0000-0000-00002BA10000}"/>
    <cellStyle name="Total 3 2 9 2" xfId="41251" xr:uid="{00000000-0005-0000-0000-00002CA10000}"/>
    <cellStyle name="Total 3 3" xfId="41252" xr:uid="{00000000-0005-0000-0000-00002DA10000}"/>
    <cellStyle name="Total 3 3 10" xfId="41253" xr:uid="{00000000-0005-0000-0000-00002EA10000}"/>
    <cellStyle name="Total 3 3 10 2" xfId="41254" xr:uid="{00000000-0005-0000-0000-00002FA10000}"/>
    <cellStyle name="Total 3 3 11" xfId="41255" xr:uid="{00000000-0005-0000-0000-000030A10000}"/>
    <cellStyle name="Total 3 3 11 2" xfId="41256" xr:uid="{00000000-0005-0000-0000-000031A10000}"/>
    <cellStyle name="Total 3 3 12" xfId="41257" xr:uid="{00000000-0005-0000-0000-000032A10000}"/>
    <cellStyle name="Total 3 3 12 2" xfId="41258" xr:uid="{00000000-0005-0000-0000-000033A10000}"/>
    <cellStyle name="Total 3 3 13" xfId="41259" xr:uid="{00000000-0005-0000-0000-000034A10000}"/>
    <cellStyle name="Total 3 3 13 2" xfId="41260" xr:uid="{00000000-0005-0000-0000-000035A10000}"/>
    <cellStyle name="Total 3 3 14" xfId="41261" xr:uid="{00000000-0005-0000-0000-000036A10000}"/>
    <cellStyle name="Total 3 3 14 2" xfId="41262" xr:uid="{00000000-0005-0000-0000-000037A10000}"/>
    <cellStyle name="Total 3 3 15" xfId="41263" xr:uid="{00000000-0005-0000-0000-000038A10000}"/>
    <cellStyle name="Total 3 3 2" xfId="41264" xr:uid="{00000000-0005-0000-0000-000039A10000}"/>
    <cellStyle name="Total 3 3 2 10" xfId="41265" xr:uid="{00000000-0005-0000-0000-00003AA10000}"/>
    <cellStyle name="Total 3 3 2 10 2" xfId="41266" xr:uid="{00000000-0005-0000-0000-00003BA10000}"/>
    <cellStyle name="Total 3 3 2 11" xfId="41267" xr:uid="{00000000-0005-0000-0000-00003CA10000}"/>
    <cellStyle name="Total 3 3 2 11 2" xfId="41268" xr:uid="{00000000-0005-0000-0000-00003DA10000}"/>
    <cellStyle name="Total 3 3 2 12" xfId="41269" xr:uid="{00000000-0005-0000-0000-00003EA10000}"/>
    <cellStyle name="Total 3 3 2 12 2" xfId="41270" xr:uid="{00000000-0005-0000-0000-00003FA10000}"/>
    <cellStyle name="Total 3 3 2 13" xfId="41271" xr:uid="{00000000-0005-0000-0000-000040A10000}"/>
    <cellStyle name="Total 3 3 2 2" xfId="41272" xr:uid="{00000000-0005-0000-0000-000041A10000}"/>
    <cellStyle name="Total 3 3 2 2 10" xfId="41273" xr:uid="{00000000-0005-0000-0000-000042A10000}"/>
    <cellStyle name="Total 3 3 2 2 10 2" xfId="41274" xr:uid="{00000000-0005-0000-0000-000043A10000}"/>
    <cellStyle name="Total 3 3 2 2 11" xfId="41275" xr:uid="{00000000-0005-0000-0000-000044A10000}"/>
    <cellStyle name="Total 3 3 2 2 2" xfId="41276" xr:uid="{00000000-0005-0000-0000-000045A10000}"/>
    <cellStyle name="Total 3 3 2 2 2 2" xfId="41277" xr:uid="{00000000-0005-0000-0000-000046A10000}"/>
    <cellStyle name="Total 3 3 2 2 3" xfId="41278" xr:uid="{00000000-0005-0000-0000-000047A10000}"/>
    <cellStyle name="Total 3 3 2 2 3 2" xfId="41279" xr:uid="{00000000-0005-0000-0000-000048A10000}"/>
    <cellStyle name="Total 3 3 2 2 4" xfId="41280" xr:uid="{00000000-0005-0000-0000-000049A10000}"/>
    <cellStyle name="Total 3 3 2 2 4 2" xfId="41281" xr:uid="{00000000-0005-0000-0000-00004AA10000}"/>
    <cellStyle name="Total 3 3 2 2 5" xfId="41282" xr:uid="{00000000-0005-0000-0000-00004BA10000}"/>
    <cellStyle name="Total 3 3 2 2 5 2" xfId="41283" xr:uid="{00000000-0005-0000-0000-00004CA10000}"/>
    <cellStyle name="Total 3 3 2 2 6" xfId="41284" xr:uid="{00000000-0005-0000-0000-00004DA10000}"/>
    <cellStyle name="Total 3 3 2 2 6 2" xfId="41285" xr:uid="{00000000-0005-0000-0000-00004EA10000}"/>
    <cellStyle name="Total 3 3 2 2 7" xfId="41286" xr:uid="{00000000-0005-0000-0000-00004FA10000}"/>
    <cellStyle name="Total 3 3 2 2 7 2" xfId="41287" xr:uid="{00000000-0005-0000-0000-000050A10000}"/>
    <cellStyle name="Total 3 3 2 2 8" xfId="41288" xr:uid="{00000000-0005-0000-0000-000051A10000}"/>
    <cellStyle name="Total 3 3 2 2 8 2" xfId="41289" xr:uid="{00000000-0005-0000-0000-000052A10000}"/>
    <cellStyle name="Total 3 3 2 2 9" xfId="41290" xr:uid="{00000000-0005-0000-0000-000053A10000}"/>
    <cellStyle name="Total 3 3 2 2 9 2" xfId="41291" xr:uid="{00000000-0005-0000-0000-000054A10000}"/>
    <cellStyle name="Total 3 3 2 3" xfId="41292" xr:uid="{00000000-0005-0000-0000-000055A10000}"/>
    <cellStyle name="Total 3 3 2 3 10" xfId="41293" xr:uid="{00000000-0005-0000-0000-000056A10000}"/>
    <cellStyle name="Total 3 3 2 3 10 2" xfId="41294" xr:uid="{00000000-0005-0000-0000-000057A10000}"/>
    <cellStyle name="Total 3 3 2 3 11" xfId="41295" xr:uid="{00000000-0005-0000-0000-000058A10000}"/>
    <cellStyle name="Total 3 3 2 3 2" xfId="41296" xr:uid="{00000000-0005-0000-0000-000059A10000}"/>
    <cellStyle name="Total 3 3 2 3 2 2" xfId="41297" xr:uid="{00000000-0005-0000-0000-00005AA10000}"/>
    <cellStyle name="Total 3 3 2 3 3" xfId="41298" xr:uid="{00000000-0005-0000-0000-00005BA10000}"/>
    <cellStyle name="Total 3 3 2 3 3 2" xfId="41299" xr:uid="{00000000-0005-0000-0000-00005CA10000}"/>
    <cellStyle name="Total 3 3 2 3 4" xfId="41300" xr:uid="{00000000-0005-0000-0000-00005DA10000}"/>
    <cellStyle name="Total 3 3 2 3 4 2" xfId="41301" xr:uid="{00000000-0005-0000-0000-00005EA10000}"/>
    <cellStyle name="Total 3 3 2 3 5" xfId="41302" xr:uid="{00000000-0005-0000-0000-00005FA10000}"/>
    <cellStyle name="Total 3 3 2 3 5 2" xfId="41303" xr:uid="{00000000-0005-0000-0000-000060A10000}"/>
    <cellStyle name="Total 3 3 2 3 6" xfId="41304" xr:uid="{00000000-0005-0000-0000-000061A10000}"/>
    <cellStyle name="Total 3 3 2 3 6 2" xfId="41305" xr:uid="{00000000-0005-0000-0000-000062A10000}"/>
    <cellStyle name="Total 3 3 2 3 7" xfId="41306" xr:uid="{00000000-0005-0000-0000-000063A10000}"/>
    <cellStyle name="Total 3 3 2 3 7 2" xfId="41307" xr:uid="{00000000-0005-0000-0000-000064A10000}"/>
    <cellStyle name="Total 3 3 2 3 8" xfId="41308" xr:uid="{00000000-0005-0000-0000-000065A10000}"/>
    <cellStyle name="Total 3 3 2 3 8 2" xfId="41309" xr:uid="{00000000-0005-0000-0000-000066A10000}"/>
    <cellStyle name="Total 3 3 2 3 9" xfId="41310" xr:uid="{00000000-0005-0000-0000-000067A10000}"/>
    <cellStyle name="Total 3 3 2 3 9 2" xfId="41311" xr:uid="{00000000-0005-0000-0000-000068A10000}"/>
    <cellStyle name="Total 3 3 2 4" xfId="41312" xr:uid="{00000000-0005-0000-0000-000069A10000}"/>
    <cellStyle name="Total 3 3 2 4 2" xfId="41313" xr:uid="{00000000-0005-0000-0000-00006AA10000}"/>
    <cellStyle name="Total 3 3 2 5" xfId="41314" xr:uid="{00000000-0005-0000-0000-00006BA10000}"/>
    <cellStyle name="Total 3 3 2 5 2" xfId="41315" xr:uid="{00000000-0005-0000-0000-00006CA10000}"/>
    <cellStyle name="Total 3 3 2 6" xfId="41316" xr:uid="{00000000-0005-0000-0000-00006DA10000}"/>
    <cellStyle name="Total 3 3 2 6 2" xfId="41317" xr:uid="{00000000-0005-0000-0000-00006EA10000}"/>
    <cellStyle name="Total 3 3 2 7" xfId="41318" xr:uid="{00000000-0005-0000-0000-00006FA10000}"/>
    <cellStyle name="Total 3 3 2 7 2" xfId="41319" xr:uid="{00000000-0005-0000-0000-000070A10000}"/>
    <cellStyle name="Total 3 3 2 8" xfId="41320" xr:uid="{00000000-0005-0000-0000-000071A10000}"/>
    <cellStyle name="Total 3 3 2 8 2" xfId="41321" xr:uid="{00000000-0005-0000-0000-000072A10000}"/>
    <cellStyle name="Total 3 3 2 9" xfId="41322" xr:uid="{00000000-0005-0000-0000-000073A10000}"/>
    <cellStyle name="Total 3 3 2 9 2" xfId="41323" xr:uid="{00000000-0005-0000-0000-000074A10000}"/>
    <cellStyle name="Total 3 3 3" xfId="41324" xr:uid="{00000000-0005-0000-0000-000075A10000}"/>
    <cellStyle name="Total 3 3 3 10" xfId="41325" xr:uid="{00000000-0005-0000-0000-000076A10000}"/>
    <cellStyle name="Total 3 3 3 10 2" xfId="41326" xr:uid="{00000000-0005-0000-0000-000077A10000}"/>
    <cellStyle name="Total 3 3 3 11" xfId="41327" xr:uid="{00000000-0005-0000-0000-000078A10000}"/>
    <cellStyle name="Total 3 3 3 11 2" xfId="41328" xr:uid="{00000000-0005-0000-0000-000079A10000}"/>
    <cellStyle name="Total 3 3 3 12" xfId="41329" xr:uid="{00000000-0005-0000-0000-00007AA10000}"/>
    <cellStyle name="Total 3 3 3 12 2" xfId="41330" xr:uid="{00000000-0005-0000-0000-00007BA10000}"/>
    <cellStyle name="Total 3 3 3 13" xfId="41331" xr:uid="{00000000-0005-0000-0000-00007CA10000}"/>
    <cellStyle name="Total 3 3 3 2" xfId="41332" xr:uid="{00000000-0005-0000-0000-00007DA10000}"/>
    <cellStyle name="Total 3 3 3 2 10" xfId="41333" xr:uid="{00000000-0005-0000-0000-00007EA10000}"/>
    <cellStyle name="Total 3 3 3 2 10 2" xfId="41334" xr:uid="{00000000-0005-0000-0000-00007FA10000}"/>
    <cellStyle name="Total 3 3 3 2 11" xfId="41335" xr:uid="{00000000-0005-0000-0000-000080A10000}"/>
    <cellStyle name="Total 3 3 3 2 2" xfId="41336" xr:uid="{00000000-0005-0000-0000-000081A10000}"/>
    <cellStyle name="Total 3 3 3 2 2 2" xfId="41337" xr:uid="{00000000-0005-0000-0000-000082A10000}"/>
    <cellStyle name="Total 3 3 3 2 3" xfId="41338" xr:uid="{00000000-0005-0000-0000-000083A10000}"/>
    <cellStyle name="Total 3 3 3 2 3 2" xfId="41339" xr:uid="{00000000-0005-0000-0000-000084A10000}"/>
    <cellStyle name="Total 3 3 3 2 4" xfId="41340" xr:uid="{00000000-0005-0000-0000-000085A10000}"/>
    <cellStyle name="Total 3 3 3 2 4 2" xfId="41341" xr:uid="{00000000-0005-0000-0000-000086A10000}"/>
    <cellStyle name="Total 3 3 3 2 5" xfId="41342" xr:uid="{00000000-0005-0000-0000-000087A10000}"/>
    <cellStyle name="Total 3 3 3 2 5 2" xfId="41343" xr:uid="{00000000-0005-0000-0000-000088A10000}"/>
    <cellStyle name="Total 3 3 3 2 6" xfId="41344" xr:uid="{00000000-0005-0000-0000-000089A10000}"/>
    <cellStyle name="Total 3 3 3 2 6 2" xfId="41345" xr:uid="{00000000-0005-0000-0000-00008AA10000}"/>
    <cellStyle name="Total 3 3 3 2 7" xfId="41346" xr:uid="{00000000-0005-0000-0000-00008BA10000}"/>
    <cellStyle name="Total 3 3 3 2 7 2" xfId="41347" xr:uid="{00000000-0005-0000-0000-00008CA10000}"/>
    <cellStyle name="Total 3 3 3 2 8" xfId="41348" xr:uid="{00000000-0005-0000-0000-00008DA10000}"/>
    <cellStyle name="Total 3 3 3 2 8 2" xfId="41349" xr:uid="{00000000-0005-0000-0000-00008EA10000}"/>
    <cellStyle name="Total 3 3 3 2 9" xfId="41350" xr:uid="{00000000-0005-0000-0000-00008FA10000}"/>
    <cellStyle name="Total 3 3 3 2 9 2" xfId="41351" xr:uid="{00000000-0005-0000-0000-000090A10000}"/>
    <cellStyle name="Total 3 3 3 3" xfId="41352" xr:uid="{00000000-0005-0000-0000-000091A10000}"/>
    <cellStyle name="Total 3 3 3 3 10" xfId="41353" xr:uid="{00000000-0005-0000-0000-000092A10000}"/>
    <cellStyle name="Total 3 3 3 3 10 2" xfId="41354" xr:uid="{00000000-0005-0000-0000-000093A10000}"/>
    <cellStyle name="Total 3 3 3 3 11" xfId="41355" xr:uid="{00000000-0005-0000-0000-000094A10000}"/>
    <cellStyle name="Total 3 3 3 3 2" xfId="41356" xr:uid="{00000000-0005-0000-0000-000095A10000}"/>
    <cellStyle name="Total 3 3 3 3 2 2" xfId="41357" xr:uid="{00000000-0005-0000-0000-000096A10000}"/>
    <cellStyle name="Total 3 3 3 3 3" xfId="41358" xr:uid="{00000000-0005-0000-0000-000097A10000}"/>
    <cellStyle name="Total 3 3 3 3 3 2" xfId="41359" xr:uid="{00000000-0005-0000-0000-000098A10000}"/>
    <cellStyle name="Total 3 3 3 3 4" xfId="41360" xr:uid="{00000000-0005-0000-0000-000099A10000}"/>
    <cellStyle name="Total 3 3 3 3 4 2" xfId="41361" xr:uid="{00000000-0005-0000-0000-00009AA10000}"/>
    <cellStyle name="Total 3 3 3 3 5" xfId="41362" xr:uid="{00000000-0005-0000-0000-00009BA10000}"/>
    <cellStyle name="Total 3 3 3 3 5 2" xfId="41363" xr:uid="{00000000-0005-0000-0000-00009CA10000}"/>
    <cellStyle name="Total 3 3 3 3 6" xfId="41364" xr:uid="{00000000-0005-0000-0000-00009DA10000}"/>
    <cellStyle name="Total 3 3 3 3 6 2" xfId="41365" xr:uid="{00000000-0005-0000-0000-00009EA10000}"/>
    <cellStyle name="Total 3 3 3 3 7" xfId="41366" xr:uid="{00000000-0005-0000-0000-00009FA10000}"/>
    <cellStyle name="Total 3 3 3 3 7 2" xfId="41367" xr:uid="{00000000-0005-0000-0000-0000A0A10000}"/>
    <cellStyle name="Total 3 3 3 3 8" xfId="41368" xr:uid="{00000000-0005-0000-0000-0000A1A10000}"/>
    <cellStyle name="Total 3 3 3 3 8 2" xfId="41369" xr:uid="{00000000-0005-0000-0000-0000A2A10000}"/>
    <cellStyle name="Total 3 3 3 3 9" xfId="41370" xr:uid="{00000000-0005-0000-0000-0000A3A10000}"/>
    <cellStyle name="Total 3 3 3 3 9 2" xfId="41371" xr:uid="{00000000-0005-0000-0000-0000A4A10000}"/>
    <cellStyle name="Total 3 3 3 4" xfId="41372" xr:uid="{00000000-0005-0000-0000-0000A5A10000}"/>
    <cellStyle name="Total 3 3 3 4 2" xfId="41373" xr:uid="{00000000-0005-0000-0000-0000A6A10000}"/>
    <cellStyle name="Total 3 3 3 5" xfId="41374" xr:uid="{00000000-0005-0000-0000-0000A7A10000}"/>
    <cellStyle name="Total 3 3 3 5 2" xfId="41375" xr:uid="{00000000-0005-0000-0000-0000A8A10000}"/>
    <cellStyle name="Total 3 3 3 6" xfId="41376" xr:uid="{00000000-0005-0000-0000-0000A9A10000}"/>
    <cellStyle name="Total 3 3 3 6 2" xfId="41377" xr:uid="{00000000-0005-0000-0000-0000AAA10000}"/>
    <cellStyle name="Total 3 3 3 7" xfId="41378" xr:uid="{00000000-0005-0000-0000-0000ABA10000}"/>
    <cellStyle name="Total 3 3 3 7 2" xfId="41379" xr:uid="{00000000-0005-0000-0000-0000ACA10000}"/>
    <cellStyle name="Total 3 3 3 8" xfId="41380" xr:uid="{00000000-0005-0000-0000-0000ADA10000}"/>
    <cellStyle name="Total 3 3 3 8 2" xfId="41381" xr:uid="{00000000-0005-0000-0000-0000AEA10000}"/>
    <cellStyle name="Total 3 3 3 9" xfId="41382" xr:uid="{00000000-0005-0000-0000-0000AFA10000}"/>
    <cellStyle name="Total 3 3 3 9 2" xfId="41383" xr:uid="{00000000-0005-0000-0000-0000B0A10000}"/>
    <cellStyle name="Total 3 3 4" xfId="41384" xr:uid="{00000000-0005-0000-0000-0000B1A10000}"/>
    <cellStyle name="Total 3 3 4 10" xfId="41385" xr:uid="{00000000-0005-0000-0000-0000B2A10000}"/>
    <cellStyle name="Total 3 3 4 10 2" xfId="41386" xr:uid="{00000000-0005-0000-0000-0000B3A10000}"/>
    <cellStyle name="Total 3 3 4 11" xfId="41387" xr:uid="{00000000-0005-0000-0000-0000B4A10000}"/>
    <cellStyle name="Total 3 3 4 2" xfId="41388" xr:uid="{00000000-0005-0000-0000-0000B5A10000}"/>
    <cellStyle name="Total 3 3 4 2 2" xfId="41389" xr:uid="{00000000-0005-0000-0000-0000B6A10000}"/>
    <cellStyle name="Total 3 3 4 3" xfId="41390" xr:uid="{00000000-0005-0000-0000-0000B7A10000}"/>
    <cellStyle name="Total 3 3 4 3 2" xfId="41391" xr:uid="{00000000-0005-0000-0000-0000B8A10000}"/>
    <cellStyle name="Total 3 3 4 4" xfId="41392" xr:uid="{00000000-0005-0000-0000-0000B9A10000}"/>
    <cellStyle name="Total 3 3 4 4 2" xfId="41393" xr:uid="{00000000-0005-0000-0000-0000BAA10000}"/>
    <cellStyle name="Total 3 3 4 5" xfId="41394" xr:uid="{00000000-0005-0000-0000-0000BBA10000}"/>
    <cellStyle name="Total 3 3 4 5 2" xfId="41395" xr:uid="{00000000-0005-0000-0000-0000BCA10000}"/>
    <cellStyle name="Total 3 3 4 6" xfId="41396" xr:uid="{00000000-0005-0000-0000-0000BDA10000}"/>
    <cellStyle name="Total 3 3 4 6 2" xfId="41397" xr:uid="{00000000-0005-0000-0000-0000BEA10000}"/>
    <cellStyle name="Total 3 3 4 7" xfId="41398" xr:uid="{00000000-0005-0000-0000-0000BFA10000}"/>
    <cellStyle name="Total 3 3 4 7 2" xfId="41399" xr:uid="{00000000-0005-0000-0000-0000C0A10000}"/>
    <cellStyle name="Total 3 3 4 8" xfId="41400" xr:uid="{00000000-0005-0000-0000-0000C1A10000}"/>
    <cellStyle name="Total 3 3 4 8 2" xfId="41401" xr:uid="{00000000-0005-0000-0000-0000C2A10000}"/>
    <cellStyle name="Total 3 3 4 9" xfId="41402" xr:uid="{00000000-0005-0000-0000-0000C3A10000}"/>
    <cellStyle name="Total 3 3 4 9 2" xfId="41403" xr:uid="{00000000-0005-0000-0000-0000C4A10000}"/>
    <cellStyle name="Total 3 3 5" xfId="41404" xr:uid="{00000000-0005-0000-0000-0000C5A10000}"/>
    <cellStyle name="Total 3 3 5 10" xfId="41405" xr:uid="{00000000-0005-0000-0000-0000C6A10000}"/>
    <cellStyle name="Total 3 3 5 10 2" xfId="41406" xr:uid="{00000000-0005-0000-0000-0000C7A10000}"/>
    <cellStyle name="Total 3 3 5 11" xfId="41407" xr:uid="{00000000-0005-0000-0000-0000C8A10000}"/>
    <cellStyle name="Total 3 3 5 2" xfId="41408" xr:uid="{00000000-0005-0000-0000-0000C9A10000}"/>
    <cellStyle name="Total 3 3 5 2 2" xfId="41409" xr:uid="{00000000-0005-0000-0000-0000CAA10000}"/>
    <cellStyle name="Total 3 3 5 3" xfId="41410" xr:uid="{00000000-0005-0000-0000-0000CBA10000}"/>
    <cellStyle name="Total 3 3 5 3 2" xfId="41411" xr:uid="{00000000-0005-0000-0000-0000CCA10000}"/>
    <cellStyle name="Total 3 3 5 4" xfId="41412" xr:uid="{00000000-0005-0000-0000-0000CDA10000}"/>
    <cellStyle name="Total 3 3 5 4 2" xfId="41413" xr:uid="{00000000-0005-0000-0000-0000CEA10000}"/>
    <cellStyle name="Total 3 3 5 5" xfId="41414" xr:uid="{00000000-0005-0000-0000-0000CFA10000}"/>
    <cellStyle name="Total 3 3 5 5 2" xfId="41415" xr:uid="{00000000-0005-0000-0000-0000D0A10000}"/>
    <cellStyle name="Total 3 3 5 6" xfId="41416" xr:uid="{00000000-0005-0000-0000-0000D1A10000}"/>
    <cellStyle name="Total 3 3 5 6 2" xfId="41417" xr:uid="{00000000-0005-0000-0000-0000D2A10000}"/>
    <cellStyle name="Total 3 3 5 7" xfId="41418" xr:uid="{00000000-0005-0000-0000-0000D3A10000}"/>
    <cellStyle name="Total 3 3 5 7 2" xfId="41419" xr:uid="{00000000-0005-0000-0000-0000D4A10000}"/>
    <cellStyle name="Total 3 3 5 8" xfId="41420" xr:uid="{00000000-0005-0000-0000-0000D5A10000}"/>
    <cellStyle name="Total 3 3 5 8 2" xfId="41421" xr:uid="{00000000-0005-0000-0000-0000D6A10000}"/>
    <cellStyle name="Total 3 3 5 9" xfId="41422" xr:uid="{00000000-0005-0000-0000-0000D7A10000}"/>
    <cellStyle name="Total 3 3 5 9 2" xfId="41423" xr:uid="{00000000-0005-0000-0000-0000D8A10000}"/>
    <cellStyle name="Total 3 3 6" xfId="41424" xr:uid="{00000000-0005-0000-0000-0000D9A10000}"/>
    <cellStyle name="Total 3 3 6 2" xfId="41425" xr:uid="{00000000-0005-0000-0000-0000DAA10000}"/>
    <cellStyle name="Total 3 3 7" xfId="41426" xr:uid="{00000000-0005-0000-0000-0000DBA10000}"/>
    <cellStyle name="Total 3 3 7 2" xfId="41427" xr:uid="{00000000-0005-0000-0000-0000DCA10000}"/>
    <cellStyle name="Total 3 3 8" xfId="41428" xr:uid="{00000000-0005-0000-0000-0000DDA10000}"/>
    <cellStyle name="Total 3 3 8 2" xfId="41429" xr:uid="{00000000-0005-0000-0000-0000DEA10000}"/>
    <cellStyle name="Total 3 3 9" xfId="41430" xr:uid="{00000000-0005-0000-0000-0000DFA10000}"/>
    <cellStyle name="Total 3 3 9 2" xfId="41431" xr:uid="{00000000-0005-0000-0000-0000E0A10000}"/>
    <cellStyle name="Total 3 4" xfId="41432" xr:uid="{00000000-0005-0000-0000-0000E1A10000}"/>
    <cellStyle name="Total 3 4 10" xfId="41433" xr:uid="{00000000-0005-0000-0000-0000E2A10000}"/>
    <cellStyle name="Total 3 4 10 2" xfId="41434" xr:uid="{00000000-0005-0000-0000-0000E3A10000}"/>
    <cellStyle name="Total 3 4 11" xfId="41435" xr:uid="{00000000-0005-0000-0000-0000E4A10000}"/>
    <cellStyle name="Total 3 4 11 2" xfId="41436" xr:uid="{00000000-0005-0000-0000-0000E5A10000}"/>
    <cellStyle name="Total 3 4 12" xfId="41437" xr:uid="{00000000-0005-0000-0000-0000E6A10000}"/>
    <cellStyle name="Total 3 4 12 2" xfId="41438" xr:uid="{00000000-0005-0000-0000-0000E7A10000}"/>
    <cellStyle name="Total 3 4 13" xfId="41439" xr:uid="{00000000-0005-0000-0000-0000E8A10000}"/>
    <cellStyle name="Total 3 4 2" xfId="41440" xr:uid="{00000000-0005-0000-0000-0000E9A10000}"/>
    <cellStyle name="Total 3 4 2 10" xfId="41441" xr:uid="{00000000-0005-0000-0000-0000EAA10000}"/>
    <cellStyle name="Total 3 4 2 10 2" xfId="41442" xr:uid="{00000000-0005-0000-0000-0000EBA10000}"/>
    <cellStyle name="Total 3 4 2 11" xfId="41443" xr:uid="{00000000-0005-0000-0000-0000ECA10000}"/>
    <cellStyle name="Total 3 4 2 2" xfId="41444" xr:uid="{00000000-0005-0000-0000-0000EDA10000}"/>
    <cellStyle name="Total 3 4 2 2 2" xfId="41445" xr:uid="{00000000-0005-0000-0000-0000EEA10000}"/>
    <cellStyle name="Total 3 4 2 3" xfId="41446" xr:uid="{00000000-0005-0000-0000-0000EFA10000}"/>
    <cellStyle name="Total 3 4 2 3 2" xfId="41447" xr:uid="{00000000-0005-0000-0000-0000F0A10000}"/>
    <cellStyle name="Total 3 4 2 4" xfId="41448" xr:uid="{00000000-0005-0000-0000-0000F1A10000}"/>
    <cellStyle name="Total 3 4 2 4 2" xfId="41449" xr:uid="{00000000-0005-0000-0000-0000F2A10000}"/>
    <cellStyle name="Total 3 4 2 5" xfId="41450" xr:uid="{00000000-0005-0000-0000-0000F3A10000}"/>
    <cellStyle name="Total 3 4 2 5 2" xfId="41451" xr:uid="{00000000-0005-0000-0000-0000F4A10000}"/>
    <cellStyle name="Total 3 4 2 6" xfId="41452" xr:uid="{00000000-0005-0000-0000-0000F5A10000}"/>
    <cellStyle name="Total 3 4 2 6 2" xfId="41453" xr:uid="{00000000-0005-0000-0000-0000F6A10000}"/>
    <cellStyle name="Total 3 4 2 7" xfId="41454" xr:uid="{00000000-0005-0000-0000-0000F7A10000}"/>
    <cellStyle name="Total 3 4 2 7 2" xfId="41455" xr:uid="{00000000-0005-0000-0000-0000F8A10000}"/>
    <cellStyle name="Total 3 4 2 8" xfId="41456" xr:uid="{00000000-0005-0000-0000-0000F9A10000}"/>
    <cellStyle name="Total 3 4 2 8 2" xfId="41457" xr:uid="{00000000-0005-0000-0000-0000FAA10000}"/>
    <cellStyle name="Total 3 4 2 9" xfId="41458" xr:uid="{00000000-0005-0000-0000-0000FBA10000}"/>
    <cellStyle name="Total 3 4 2 9 2" xfId="41459" xr:uid="{00000000-0005-0000-0000-0000FCA10000}"/>
    <cellStyle name="Total 3 4 3" xfId="41460" xr:uid="{00000000-0005-0000-0000-0000FDA10000}"/>
    <cellStyle name="Total 3 4 3 10" xfId="41461" xr:uid="{00000000-0005-0000-0000-0000FEA10000}"/>
    <cellStyle name="Total 3 4 3 10 2" xfId="41462" xr:uid="{00000000-0005-0000-0000-0000FFA10000}"/>
    <cellStyle name="Total 3 4 3 11" xfId="41463" xr:uid="{00000000-0005-0000-0000-000000A20000}"/>
    <cellStyle name="Total 3 4 3 2" xfId="41464" xr:uid="{00000000-0005-0000-0000-000001A20000}"/>
    <cellStyle name="Total 3 4 3 2 2" xfId="41465" xr:uid="{00000000-0005-0000-0000-000002A20000}"/>
    <cellStyle name="Total 3 4 3 3" xfId="41466" xr:uid="{00000000-0005-0000-0000-000003A20000}"/>
    <cellStyle name="Total 3 4 3 3 2" xfId="41467" xr:uid="{00000000-0005-0000-0000-000004A20000}"/>
    <cellStyle name="Total 3 4 3 4" xfId="41468" xr:uid="{00000000-0005-0000-0000-000005A20000}"/>
    <cellStyle name="Total 3 4 3 4 2" xfId="41469" xr:uid="{00000000-0005-0000-0000-000006A20000}"/>
    <cellStyle name="Total 3 4 3 5" xfId="41470" xr:uid="{00000000-0005-0000-0000-000007A20000}"/>
    <cellStyle name="Total 3 4 3 5 2" xfId="41471" xr:uid="{00000000-0005-0000-0000-000008A20000}"/>
    <cellStyle name="Total 3 4 3 6" xfId="41472" xr:uid="{00000000-0005-0000-0000-000009A20000}"/>
    <cellStyle name="Total 3 4 3 6 2" xfId="41473" xr:uid="{00000000-0005-0000-0000-00000AA20000}"/>
    <cellStyle name="Total 3 4 3 7" xfId="41474" xr:uid="{00000000-0005-0000-0000-00000BA20000}"/>
    <cellStyle name="Total 3 4 3 7 2" xfId="41475" xr:uid="{00000000-0005-0000-0000-00000CA20000}"/>
    <cellStyle name="Total 3 4 3 8" xfId="41476" xr:uid="{00000000-0005-0000-0000-00000DA20000}"/>
    <cellStyle name="Total 3 4 3 8 2" xfId="41477" xr:uid="{00000000-0005-0000-0000-00000EA20000}"/>
    <cellStyle name="Total 3 4 3 9" xfId="41478" xr:uid="{00000000-0005-0000-0000-00000FA20000}"/>
    <cellStyle name="Total 3 4 3 9 2" xfId="41479" xr:uid="{00000000-0005-0000-0000-000010A20000}"/>
    <cellStyle name="Total 3 4 4" xfId="41480" xr:uid="{00000000-0005-0000-0000-000011A20000}"/>
    <cellStyle name="Total 3 4 4 2" xfId="41481" xr:uid="{00000000-0005-0000-0000-000012A20000}"/>
    <cellStyle name="Total 3 4 5" xfId="41482" xr:uid="{00000000-0005-0000-0000-000013A20000}"/>
    <cellStyle name="Total 3 4 5 2" xfId="41483" xr:uid="{00000000-0005-0000-0000-000014A20000}"/>
    <cellStyle name="Total 3 4 6" xfId="41484" xr:uid="{00000000-0005-0000-0000-000015A20000}"/>
    <cellStyle name="Total 3 4 6 2" xfId="41485" xr:uid="{00000000-0005-0000-0000-000016A20000}"/>
    <cellStyle name="Total 3 4 7" xfId="41486" xr:uid="{00000000-0005-0000-0000-000017A20000}"/>
    <cellStyle name="Total 3 4 7 2" xfId="41487" xr:uid="{00000000-0005-0000-0000-000018A20000}"/>
    <cellStyle name="Total 3 4 8" xfId="41488" xr:uid="{00000000-0005-0000-0000-000019A20000}"/>
    <cellStyle name="Total 3 4 8 2" xfId="41489" xr:uid="{00000000-0005-0000-0000-00001AA20000}"/>
    <cellStyle name="Total 3 4 9" xfId="41490" xr:uid="{00000000-0005-0000-0000-00001BA20000}"/>
    <cellStyle name="Total 3 4 9 2" xfId="41491" xr:uid="{00000000-0005-0000-0000-00001CA20000}"/>
    <cellStyle name="Total 3 5" xfId="41492" xr:uid="{00000000-0005-0000-0000-00001DA20000}"/>
    <cellStyle name="Total 3 5 10" xfId="41493" xr:uid="{00000000-0005-0000-0000-00001EA20000}"/>
    <cellStyle name="Total 3 5 10 2" xfId="41494" xr:uid="{00000000-0005-0000-0000-00001FA20000}"/>
    <cellStyle name="Total 3 5 11" xfId="41495" xr:uid="{00000000-0005-0000-0000-000020A20000}"/>
    <cellStyle name="Total 3 5 11 2" xfId="41496" xr:uid="{00000000-0005-0000-0000-000021A20000}"/>
    <cellStyle name="Total 3 5 12" xfId="41497" xr:uid="{00000000-0005-0000-0000-000022A20000}"/>
    <cellStyle name="Total 3 5 12 2" xfId="41498" xr:uid="{00000000-0005-0000-0000-000023A20000}"/>
    <cellStyle name="Total 3 5 13" xfId="41499" xr:uid="{00000000-0005-0000-0000-000024A20000}"/>
    <cellStyle name="Total 3 5 2" xfId="41500" xr:uid="{00000000-0005-0000-0000-000025A20000}"/>
    <cellStyle name="Total 3 5 2 10" xfId="41501" xr:uid="{00000000-0005-0000-0000-000026A20000}"/>
    <cellStyle name="Total 3 5 2 10 2" xfId="41502" xr:uid="{00000000-0005-0000-0000-000027A20000}"/>
    <cellStyle name="Total 3 5 2 11" xfId="41503" xr:uid="{00000000-0005-0000-0000-000028A20000}"/>
    <cellStyle name="Total 3 5 2 2" xfId="41504" xr:uid="{00000000-0005-0000-0000-000029A20000}"/>
    <cellStyle name="Total 3 5 2 2 2" xfId="41505" xr:uid="{00000000-0005-0000-0000-00002AA20000}"/>
    <cellStyle name="Total 3 5 2 3" xfId="41506" xr:uid="{00000000-0005-0000-0000-00002BA20000}"/>
    <cellStyle name="Total 3 5 2 3 2" xfId="41507" xr:uid="{00000000-0005-0000-0000-00002CA20000}"/>
    <cellStyle name="Total 3 5 2 4" xfId="41508" xr:uid="{00000000-0005-0000-0000-00002DA20000}"/>
    <cellStyle name="Total 3 5 2 4 2" xfId="41509" xr:uid="{00000000-0005-0000-0000-00002EA20000}"/>
    <cellStyle name="Total 3 5 2 5" xfId="41510" xr:uid="{00000000-0005-0000-0000-00002FA20000}"/>
    <cellStyle name="Total 3 5 2 5 2" xfId="41511" xr:uid="{00000000-0005-0000-0000-000030A20000}"/>
    <cellStyle name="Total 3 5 2 6" xfId="41512" xr:uid="{00000000-0005-0000-0000-000031A20000}"/>
    <cellStyle name="Total 3 5 2 6 2" xfId="41513" xr:uid="{00000000-0005-0000-0000-000032A20000}"/>
    <cellStyle name="Total 3 5 2 7" xfId="41514" xr:uid="{00000000-0005-0000-0000-000033A20000}"/>
    <cellStyle name="Total 3 5 2 7 2" xfId="41515" xr:uid="{00000000-0005-0000-0000-000034A20000}"/>
    <cellStyle name="Total 3 5 2 8" xfId="41516" xr:uid="{00000000-0005-0000-0000-000035A20000}"/>
    <cellStyle name="Total 3 5 2 8 2" xfId="41517" xr:uid="{00000000-0005-0000-0000-000036A20000}"/>
    <cellStyle name="Total 3 5 2 9" xfId="41518" xr:uid="{00000000-0005-0000-0000-000037A20000}"/>
    <cellStyle name="Total 3 5 2 9 2" xfId="41519" xr:uid="{00000000-0005-0000-0000-000038A20000}"/>
    <cellStyle name="Total 3 5 3" xfId="41520" xr:uid="{00000000-0005-0000-0000-000039A20000}"/>
    <cellStyle name="Total 3 5 3 10" xfId="41521" xr:uid="{00000000-0005-0000-0000-00003AA20000}"/>
    <cellStyle name="Total 3 5 3 10 2" xfId="41522" xr:uid="{00000000-0005-0000-0000-00003BA20000}"/>
    <cellStyle name="Total 3 5 3 11" xfId="41523" xr:uid="{00000000-0005-0000-0000-00003CA20000}"/>
    <cellStyle name="Total 3 5 3 2" xfId="41524" xr:uid="{00000000-0005-0000-0000-00003DA20000}"/>
    <cellStyle name="Total 3 5 3 2 2" xfId="41525" xr:uid="{00000000-0005-0000-0000-00003EA20000}"/>
    <cellStyle name="Total 3 5 3 3" xfId="41526" xr:uid="{00000000-0005-0000-0000-00003FA20000}"/>
    <cellStyle name="Total 3 5 3 3 2" xfId="41527" xr:uid="{00000000-0005-0000-0000-000040A20000}"/>
    <cellStyle name="Total 3 5 3 4" xfId="41528" xr:uid="{00000000-0005-0000-0000-000041A20000}"/>
    <cellStyle name="Total 3 5 3 4 2" xfId="41529" xr:uid="{00000000-0005-0000-0000-000042A20000}"/>
    <cellStyle name="Total 3 5 3 5" xfId="41530" xr:uid="{00000000-0005-0000-0000-000043A20000}"/>
    <cellStyle name="Total 3 5 3 5 2" xfId="41531" xr:uid="{00000000-0005-0000-0000-000044A20000}"/>
    <cellStyle name="Total 3 5 3 6" xfId="41532" xr:uid="{00000000-0005-0000-0000-000045A20000}"/>
    <cellStyle name="Total 3 5 3 6 2" xfId="41533" xr:uid="{00000000-0005-0000-0000-000046A20000}"/>
    <cellStyle name="Total 3 5 3 7" xfId="41534" xr:uid="{00000000-0005-0000-0000-000047A20000}"/>
    <cellStyle name="Total 3 5 3 7 2" xfId="41535" xr:uid="{00000000-0005-0000-0000-000048A20000}"/>
    <cellStyle name="Total 3 5 3 8" xfId="41536" xr:uid="{00000000-0005-0000-0000-000049A20000}"/>
    <cellStyle name="Total 3 5 3 8 2" xfId="41537" xr:uid="{00000000-0005-0000-0000-00004AA20000}"/>
    <cellStyle name="Total 3 5 3 9" xfId="41538" xr:uid="{00000000-0005-0000-0000-00004BA20000}"/>
    <cellStyle name="Total 3 5 3 9 2" xfId="41539" xr:uid="{00000000-0005-0000-0000-00004CA20000}"/>
    <cellStyle name="Total 3 5 4" xfId="41540" xr:uid="{00000000-0005-0000-0000-00004DA20000}"/>
    <cellStyle name="Total 3 5 4 2" xfId="41541" xr:uid="{00000000-0005-0000-0000-00004EA20000}"/>
    <cellStyle name="Total 3 5 5" xfId="41542" xr:uid="{00000000-0005-0000-0000-00004FA20000}"/>
    <cellStyle name="Total 3 5 5 2" xfId="41543" xr:uid="{00000000-0005-0000-0000-000050A20000}"/>
    <cellStyle name="Total 3 5 6" xfId="41544" xr:uid="{00000000-0005-0000-0000-000051A20000}"/>
    <cellStyle name="Total 3 5 6 2" xfId="41545" xr:uid="{00000000-0005-0000-0000-000052A20000}"/>
    <cellStyle name="Total 3 5 7" xfId="41546" xr:uid="{00000000-0005-0000-0000-000053A20000}"/>
    <cellStyle name="Total 3 5 7 2" xfId="41547" xr:uid="{00000000-0005-0000-0000-000054A20000}"/>
    <cellStyle name="Total 3 5 8" xfId="41548" xr:uid="{00000000-0005-0000-0000-000055A20000}"/>
    <cellStyle name="Total 3 5 8 2" xfId="41549" xr:uid="{00000000-0005-0000-0000-000056A20000}"/>
    <cellStyle name="Total 3 5 9" xfId="41550" xr:uid="{00000000-0005-0000-0000-000057A20000}"/>
    <cellStyle name="Total 3 5 9 2" xfId="41551" xr:uid="{00000000-0005-0000-0000-000058A20000}"/>
    <cellStyle name="Total 3 6" xfId="41552" xr:uid="{00000000-0005-0000-0000-000059A20000}"/>
    <cellStyle name="Total 3 6 2" xfId="41553" xr:uid="{00000000-0005-0000-0000-00005AA20000}"/>
    <cellStyle name="Total 3 7" xfId="41554" xr:uid="{00000000-0005-0000-0000-00005BA20000}"/>
    <cellStyle name="Total 3 7 2" xfId="41555" xr:uid="{00000000-0005-0000-0000-00005CA20000}"/>
    <cellStyle name="Total 3 8" xfId="41556" xr:uid="{00000000-0005-0000-0000-00005DA20000}"/>
    <cellStyle name="Total 3 8 2" xfId="41557" xr:uid="{00000000-0005-0000-0000-00005EA20000}"/>
    <cellStyle name="Total 3 9" xfId="41558" xr:uid="{00000000-0005-0000-0000-00005FA20000}"/>
    <cellStyle name="Total 3 9 2" xfId="41559" xr:uid="{00000000-0005-0000-0000-000060A20000}"/>
    <cellStyle name="Total 4" xfId="41560" xr:uid="{00000000-0005-0000-0000-000061A20000}"/>
    <cellStyle name="Total 4 10" xfId="41561" xr:uid="{00000000-0005-0000-0000-000062A20000}"/>
    <cellStyle name="Total 4 10 2" xfId="41562" xr:uid="{00000000-0005-0000-0000-000063A20000}"/>
    <cellStyle name="Total 4 11" xfId="41563" xr:uid="{00000000-0005-0000-0000-000064A20000}"/>
    <cellStyle name="Total 4 11 2" xfId="41564" xr:uid="{00000000-0005-0000-0000-000065A20000}"/>
    <cellStyle name="Total 4 12" xfId="41565" xr:uid="{00000000-0005-0000-0000-000066A20000}"/>
    <cellStyle name="Total 4 12 2" xfId="41566" xr:uid="{00000000-0005-0000-0000-000067A20000}"/>
    <cellStyle name="Total 4 13" xfId="41567" xr:uid="{00000000-0005-0000-0000-000068A20000}"/>
    <cellStyle name="Total 4 13 2" xfId="41568" xr:uid="{00000000-0005-0000-0000-000069A20000}"/>
    <cellStyle name="Total 4 14" xfId="41569" xr:uid="{00000000-0005-0000-0000-00006AA20000}"/>
    <cellStyle name="Total 4 14 2" xfId="41570" xr:uid="{00000000-0005-0000-0000-00006BA20000}"/>
    <cellStyle name="Total 4 15" xfId="41571" xr:uid="{00000000-0005-0000-0000-00006CA20000}"/>
    <cellStyle name="Total 4 15 2" xfId="41572" xr:uid="{00000000-0005-0000-0000-00006DA20000}"/>
    <cellStyle name="Total 4 16" xfId="41573" xr:uid="{00000000-0005-0000-0000-00006EA20000}"/>
    <cellStyle name="Total 4 17" xfId="41574" xr:uid="{00000000-0005-0000-0000-00006FA20000}"/>
    <cellStyle name="Total 4 18" xfId="41575" xr:uid="{00000000-0005-0000-0000-000070A20000}"/>
    <cellStyle name="Total 4 2" xfId="41576" xr:uid="{00000000-0005-0000-0000-000071A20000}"/>
    <cellStyle name="Total 4 2 10" xfId="41577" xr:uid="{00000000-0005-0000-0000-000072A20000}"/>
    <cellStyle name="Total 4 2 10 2" xfId="41578" xr:uid="{00000000-0005-0000-0000-000073A20000}"/>
    <cellStyle name="Total 4 2 11" xfId="41579" xr:uid="{00000000-0005-0000-0000-000074A20000}"/>
    <cellStyle name="Total 4 2 11 2" xfId="41580" xr:uid="{00000000-0005-0000-0000-000075A20000}"/>
    <cellStyle name="Total 4 2 12" xfId="41581" xr:uid="{00000000-0005-0000-0000-000076A20000}"/>
    <cellStyle name="Total 4 2 12 2" xfId="41582" xr:uid="{00000000-0005-0000-0000-000077A20000}"/>
    <cellStyle name="Total 4 2 13" xfId="41583" xr:uid="{00000000-0005-0000-0000-000078A20000}"/>
    <cellStyle name="Total 4 2 13 2" xfId="41584" xr:uid="{00000000-0005-0000-0000-000079A20000}"/>
    <cellStyle name="Total 4 2 14" xfId="41585" xr:uid="{00000000-0005-0000-0000-00007AA20000}"/>
    <cellStyle name="Total 4 2 14 2" xfId="41586" xr:uid="{00000000-0005-0000-0000-00007BA20000}"/>
    <cellStyle name="Total 4 2 15" xfId="41587" xr:uid="{00000000-0005-0000-0000-00007CA20000}"/>
    <cellStyle name="Total 4 2 2" xfId="41588" xr:uid="{00000000-0005-0000-0000-00007DA20000}"/>
    <cellStyle name="Total 4 2 2 10" xfId="41589" xr:uid="{00000000-0005-0000-0000-00007EA20000}"/>
    <cellStyle name="Total 4 2 2 10 2" xfId="41590" xr:uid="{00000000-0005-0000-0000-00007FA20000}"/>
    <cellStyle name="Total 4 2 2 11" xfId="41591" xr:uid="{00000000-0005-0000-0000-000080A20000}"/>
    <cellStyle name="Total 4 2 2 11 2" xfId="41592" xr:uid="{00000000-0005-0000-0000-000081A20000}"/>
    <cellStyle name="Total 4 2 2 12" xfId="41593" xr:uid="{00000000-0005-0000-0000-000082A20000}"/>
    <cellStyle name="Total 4 2 2 12 2" xfId="41594" xr:uid="{00000000-0005-0000-0000-000083A20000}"/>
    <cellStyle name="Total 4 2 2 13" xfId="41595" xr:uid="{00000000-0005-0000-0000-000084A20000}"/>
    <cellStyle name="Total 4 2 2 2" xfId="41596" xr:uid="{00000000-0005-0000-0000-000085A20000}"/>
    <cellStyle name="Total 4 2 2 2 10" xfId="41597" xr:uid="{00000000-0005-0000-0000-000086A20000}"/>
    <cellStyle name="Total 4 2 2 2 10 2" xfId="41598" xr:uid="{00000000-0005-0000-0000-000087A20000}"/>
    <cellStyle name="Total 4 2 2 2 11" xfId="41599" xr:uid="{00000000-0005-0000-0000-000088A20000}"/>
    <cellStyle name="Total 4 2 2 2 2" xfId="41600" xr:uid="{00000000-0005-0000-0000-000089A20000}"/>
    <cellStyle name="Total 4 2 2 2 2 2" xfId="41601" xr:uid="{00000000-0005-0000-0000-00008AA20000}"/>
    <cellStyle name="Total 4 2 2 2 3" xfId="41602" xr:uid="{00000000-0005-0000-0000-00008BA20000}"/>
    <cellStyle name="Total 4 2 2 2 3 2" xfId="41603" xr:uid="{00000000-0005-0000-0000-00008CA20000}"/>
    <cellStyle name="Total 4 2 2 2 4" xfId="41604" xr:uid="{00000000-0005-0000-0000-00008DA20000}"/>
    <cellStyle name="Total 4 2 2 2 4 2" xfId="41605" xr:uid="{00000000-0005-0000-0000-00008EA20000}"/>
    <cellStyle name="Total 4 2 2 2 5" xfId="41606" xr:uid="{00000000-0005-0000-0000-00008FA20000}"/>
    <cellStyle name="Total 4 2 2 2 5 2" xfId="41607" xr:uid="{00000000-0005-0000-0000-000090A20000}"/>
    <cellStyle name="Total 4 2 2 2 6" xfId="41608" xr:uid="{00000000-0005-0000-0000-000091A20000}"/>
    <cellStyle name="Total 4 2 2 2 6 2" xfId="41609" xr:uid="{00000000-0005-0000-0000-000092A20000}"/>
    <cellStyle name="Total 4 2 2 2 7" xfId="41610" xr:uid="{00000000-0005-0000-0000-000093A20000}"/>
    <cellStyle name="Total 4 2 2 2 7 2" xfId="41611" xr:uid="{00000000-0005-0000-0000-000094A20000}"/>
    <cellStyle name="Total 4 2 2 2 8" xfId="41612" xr:uid="{00000000-0005-0000-0000-000095A20000}"/>
    <cellStyle name="Total 4 2 2 2 8 2" xfId="41613" xr:uid="{00000000-0005-0000-0000-000096A20000}"/>
    <cellStyle name="Total 4 2 2 2 9" xfId="41614" xr:uid="{00000000-0005-0000-0000-000097A20000}"/>
    <cellStyle name="Total 4 2 2 2 9 2" xfId="41615" xr:uid="{00000000-0005-0000-0000-000098A20000}"/>
    <cellStyle name="Total 4 2 2 3" xfId="41616" xr:uid="{00000000-0005-0000-0000-000099A20000}"/>
    <cellStyle name="Total 4 2 2 3 10" xfId="41617" xr:uid="{00000000-0005-0000-0000-00009AA20000}"/>
    <cellStyle name="Total 4 2 2 3 10 2" xfId="41618" xr:uid="{00000000-0005-0000-0000-00009BA20000}"/>
    <cellStyle name="Total 4 2 2 3 11" xfId="41619" xr:uid="{00000000-0005-0000-0000-00009CA20000}"/>
    <cellStyle name="Total 4 2 2 3 2" xfId="41620" xr:uid="{00000000-0005-0000-0000-00009DA20000}"/>
    <cellStyle name="Total 4 2 2 3 2 2" xfId="41621" xr:uid="{00000000-0005-0000-0000-00009EA20000}"/>
    <cellStyle name="Total 4 2 2 3 3" xfId="41622" xr:uid="{00000000-0005-0000-0000-00009FA20000}"/>
    <cellStyle name="Total 4 2 2 3 3 2" xfId="41623" xr:uid="{00000000-0005-0000-0000-0000A0A20000}"/>
    <cellStyle name="Total 4 2 2 3 4" xfId="41624" xr:uid="{00000000-0005-0000-0000-0000A1A20000}"/>
    <cellStyle name="Total 4 2 2 3 4 2" xfId="41625" xr:uid="{00000000-0005-0000-0000-0000A2A20000}"/>
    <cellStyle name="Total 4 2 2 3 5" xfId="41626" xr:uid="{00000000-0005-0000-0000-0000A3A20000}"/>
    <cellStyle name="Total 4 2 2 3 5 2" xfId="41627" xr:uid="{00000000-0005-0000-0000-0000A4A20000}"/>
    <cellStyle name="Total 4 2 2 3 6" xfId="41628" xr:uid="{00000000-0005-0000-0000-0000A5A20000}"/>
    <cellStyle name="Total 4 2 2 3 6 2" xfId="41629" xr:uid="{00000000-0005-0000-0000-0000A6A20000}"/>
    <cellStyle name="Total 4 2 2 3 7" xfId="41630" xr:uid="{00000000-0005-0000-0000-0000A7A20000}"/>
    <cellStyle name="Total 4 2 2 3 7 2" xfId="41631" xr:uid="{00000000-0005-0000-0000-0000A8A20000}"/>
    <cellStyle name="Total 4 2 2 3 8" xfId="41632" xr:uid="{00000000-0005-0000-0000-0000A9A20000}"/>
    <cellStyle name="Total 4 2 2 3 8 2" xfId="41633" xr:uid="{00000000-0005-0000-0000-0000AAA20000}"/>
    <cellStyle name="Total 4 2 2 3 9" xfId="41634" xr:uid="{00000000-0005-0000-0000-0000ABA20000}"/>
    <cellStyle name="Total 4 2 2 3 9 2" xfId="41635" xr:uid="{00000000-0005-0000-0000-0000ACA20000}"/>
    <cellStyle name="Total 4 2 2 4" xfId="41636" xr:uid="{00000000-0005-0000-0000-0000ADA20000}"/>
    <cellStyle name="Total 4 2 2 4 2" xfId="41637" xr:uid="{00000000-0005-0000-0000-0000AEA20000}"/>
    <cellStyle name="Total 4 2 2 5" xfId="41638" xr:uid="{00000000-0005-0000-0000-0000AFA20000}"/>
    <cellStyle name="Total 4 2 2 5 2" xfId="41639" xr:uid="{00000000-0005-0000-0000-0000B0A20000}"/>
    <cellStyle name="Total 4 2 2 6" xfId="41640" xr:uid="{00000000-0005-0000-0000-0000B1A20000}"/>
    <cellStyle name="Total 4 2 2 6 2" xfId="41641" xr:uid="{00000000-0005-0000-0000-0000B2A20000}"/>
    <cellStyle name="Total 4 2 2 7" xfId="41642" xr:uid="{00000000-0005-0000-0000-0000B3A20000}"/>
    <cellStyle name="Total 4 2 2 7 2" xfId="41643" xr:uid="{00000000-0005-0000-0000-0000B4A20000}"/>
    <cellStyle name="Total 4 2 2 8" xfId="41644" xr:uid="{00000000-0005-0000-0000-0000B5A20000}"/>
    <cellStyle name="Total 4 2 2 8 2" xfId="41645" xr:uid="{00000000-0005-0000-0000-0000B6A20000}"/>
    <cellStyle name="Total 4 2 2 9" xfId="41646" xr:uid="{00000000-0005-0000-0000-0000B7A20000}"/>
    <cellStyle name="Total 4 2 2 9 2" xfId="41647" xr:uid="{00000000-0005-0000-0000-0000B8A20000}"/>
    <cellStyle name="Total 4 2 3" xfId="41648" xr:uid="{00000000-0005-0000-0000-0000B9A20000}"/>
    <cellStyle name="Total 4 2 3 10" xfId="41649" xr:uid="{00000000-0005-0000-0000-0000BAA20000}"/>
    <cellStyle name="Total 4 2 3 10 2" xfId="41650" xr:uid="{00000000-0005-0000-0000-0000BBA20000}"/>
    <cellStyle name="Total 4 2 3 11" xfId="41651" xr:uid="{00000000-0005-0000-0000-0000BCA20000}"/>
    <cellStyle name="Total 4 2 3 11 2" xfId="41652" xr:uid="{00000000-0005-0000-0000-0000BDA20000}"/>
    <cellStyle name="Total 4 2 3 12" xfId="41653" xr:uid="{00000000-0005-0000-0000-0000BEA20000}"/>
    <cellStyle name="Total 4 2 3 12 2" xfId="41654" xr:uid="{00000000-0005-0000-0000-0000BFA20000}"/>
    <cellStyle name="Total 4 2 3 13" xfId="41655" xr:uid="{00000000-0005-0000-0000-0000C0A20000}"/>
    <cellStyle name="Total 4 2 3 2" xfId="41656" xr:uid="{00000000-0005-0000-0000-0000C1A20000}"/>
    <cellStyle name="Total 4 2 3 2 10" xfId="41657" xr:uid="{00000000-0005-0000-0000-0000C2A20000}"/>
    <cellStyle name="Total 4 2 3 2 10 2" xfId="41658" xr:uid="{00000000-0005-0000-0000-0000C3A20000}"/>
    <cellStyle name="Total 4 2 3 2 11" xfId="41659" xr:uid="{00000000-0005-0000-0000-0000C4A20000}"/>
    <cellStyle name="Total 4 2 3 2 2" xfId="41660" xr:uid="{00000000-0005-0000-0000-0000C5A20000}"/>
    <cellStyle name="Total 4 2 3 2 2 2" xfId="41661" xr:uid="{00000000-0005-0000-0000-0000C6A20000}"/>
    <cellStyle name="Total 4 2 3 2 3" xfId="41662" xr:uid="{00000000-0005-0000-0000-0000C7A20000}"/>
    <cellStyle name="Total 4 2 3 2 3 2" xfId="41663" xr:uid="{00000000-0005-0000-0000-0000C8A20000}"/>
    <cellStyle name="Total 4 2 3 2 4" xfId="41664" xr:uid="{00000000-0005-0000-0000-0000C9A20000}"/>
    <cellStyle name="Total 4 2 3 2 4 2" xfId="41665" xr:uid="{00000000-0005-0000-0000-0000CAA20000}"/>
    <cellStyle name="Total 4 2 3 2 5" xfId="41666" xr:uid="{00000000-0005-0000-0000-0000CBA20000}"/>
    <cellStyle name="Total 4 2 3 2 5 2" xfId="41667" xr:uid="{00000000-0005-0000-0000-0000CCA20000}"/>
    <cellStyle name="Total 4 2 3 2 6" xfId="41668" xr:uid="{00000000-0005-0000-0000-0000CDA20000}"/>
    <cellStyle name="Total 4 2 3 2 6 2" xfId="41669" xr:uid="{00000000-0005-0000-0000-0000CEA20000}"/>
    <cellStyle name="Total 4 2 3 2 7" xfId="41670" xr:uid="{00000000-0005-0000-0000-0000CFA20000}"/>
    <cellStyle name="Total 4 2 3 2 7 2" xfId="41671" xr:uid="{00000000-0005-0000-0000-0000D0A20000}"/>
    <cellStyle name="Total 4 2 3 2 8" xfId="41672" xr:uid="{00000000-0005-0000-0000-0000D1A20000}"/>
    <cellStyle name="Total 4 2 3 2 8 2" xfId="41673" xr:uid="{00000000-0005-0000-0000-0000D2A20000}"/>
    <cellStyle name="Total 4 2 3 2 9" xfId="41674" xr:uid="{00000000-0005-0000-0000-0000D3A20000}"/>
    <cellStyle name="Total 4 2 3 2 9 2" xfId="41675" xr:uid="{00000000-0005-0000-0000-0000D4A20000}"/>
    <cellStyle name="Total 4 2 3 3" xfId="41676" xr:uid="{00000000-0005-0000-0000-0000D5A20000}"/>
    <cellStyle name="Total 4 2 3 3 10" xfId="41677" xr:uid="{00000000-0005-0000-0000-0000D6A20000}"/>
    <cellStyle name="Total 4 2 3 3 10 2" xfId="41678" xr:uid="{00000000-0005-0000-0000-0000D7A20000}"/>
    <cellStyle name="Total 4 2 3 3 11" xfId="41679" xr:uid="{00000000-0005-0000-0000-0000D8A20000}"/>
    <cellStyle name="Total 4 2 3 3 2" xfId="41680" xr:uid="{00000000-0005-0000-0000-0000D9A20000}"/>
    <cellStyle name="Total 4 2 3 3 2 2" xfId="41681" xr:uid="{00000000-0005-0000-0000-0000DAA20000}"/>
    <cellStyle name="Total 4 2 3 3 3" xfId="41682" xr:uid="{00000000-0005-0000-0000-0000DBA20000}"/>
    <cellStyle name="Total 4 2 3 3 3 2" xfId="41683" xr:uid="{00000000-0005-0000-0000-0000DCA20000}"/>
    <cellStyle name="Total 4 2 3 3 4" xfId="41684" xr:uid="{00000000-0005-0000-0000-0000DDA20000}"/>
    <cellStyle name="Total 4 2 3 3 4 2" xfId="41685" xr:uid="{00000000-0005-0000-0000-0000DEA20000}"/>
    <cellStyle name="Total 4 2 3 3 5" xfId="41686" xr:uid="{00000000-0005-0000-0000-0000DFA20000}"/>
    <cellStyle name="Total 4 2 3 3 5 2" xfId="41687" xr:uid="{00000000-0005-0000-0000-0000E0A20000}"/>
    <cellStyle name="Total 4 2 3 3 6" xfId="41688" xr:uid="{00000000-0005-0000-0000-0000E1A20000}"/>
    <cellStyle name="Total 4 2 3 3 6 2" xfId="41689" xr:uid="{00000000-0005-0000-0000-0000E2A20000}"/>
    <cellStyle name="Total 4 2 3 3 7" xfId="41690" xr:uid="{00000000-0005-0000-0000-0000E3A20000}"/>
    <cellStyle name="Total 4 2 3 3 7 2" xfId="41691" xr:uid="{00000000-0005-0000-0000-0000E4A20000}"/>
    <cellStyle name="Total 4 2 3 3 8" xfId="41692" xr:uid="{00000000-0005-0000-0000-0000E5A20000}"/>
    <cellStyle name="Total 4 2 3 3 8 2" xfId="41693" xr:uid="{00000000-0005-0000-0000-0000E6A20000}"/>
    <cellStyle name="Total 4 2 3 3 9" xfId="41694" xr:uid="{00000000-0005-0000-0000-0000E7A20000}"/>
    <cellStyle name="Total 4 2 3 3 9 2" xfId="41695" xr:uid="{00000000-0005-0000-0000-0000E8A20000}"/>
    <cellStyle name="Total 4 2 3 4" xfId="41696" xr:uid="{00000000-0005-0000-0000-0000E9A20000}"/>
    <cellStyle name="Total 4 2 3 4 2" xfId="41697" xr:uid="{00000000-0005-0000-0000-0000EAA20000}"/>
    <cellStyle name="Total 4 2 3 5" xfId="41698" xr:uid="{00000000-0005-0000-0000-0000EBA20000}"/>
    <cellStyle name="Total 4 2 3 5 2" xfId="41699" xr:uid="{00000000-0005-0000-0000-0000ECA20000}"/>
    <cellStyle name="Total 4 2 3 6" xfId="41700" xr:uid="{00000000-0005-0000-0000-0000EDA20000}"/>
    <cellStyle name="Total 4 2 3 6 2" xfId="41701" xr:uid="{00000000-0005-0000-0000-0000EEA20000}"/>
    <cellStyle name="Total 4 2 3 7" xfId="41702" xr:uid="{00000000-0005-0000-0000-0000EFA20000}"/>
    <cellStyle name="Total 4 2 3 7 2" xfId="41703" xr:uid="{00000000-0005-0000-0000-0000F0A20000}"/>
    <cellStyle name="Total 4 2 3 8" xfId="41704" xr:uid="{00000000-0005-0000-0000-0000F1A20000}"/>
    <cellStyle name="Total 4 2 3 8 2" xfId="41705" xr:uid="{00000000-0005-0000-0000-0000F2A20000}"/>
    <cellStyle name="Total 4 2 3 9" xfId="41706" xr:uid="{00000000-0005-0000-0000-0000F3A20000}"/>
    <cellStyle name="Total 4 2 3 9 2" xfId="41707" xr:uid="{00000000-0005-0000-0000-0000F4A20000}"/>
    <cellStyle name="Total 4 2 4" xfId="41708" xr:uid="{00000000-0005-0000-0000-0000F5A20000}"/>
    <cellStyle name="Total 4 2 4 10" xfId="41709" xr:uid="{00000000-0005-0000-0000-0000F6A20000}"/>
    <cellStyle name="Total 4 2 4 10 2" xfId="41710" xr:uid="{00000000-0005-0000-0000-0000F7A20000}"/>
    <cellStyle name="Total 4 2 4 11" xfId="41711" xr:uid="{00000000-0005-0000-0000-0000F8A20000}"/>
    <cellStyle name="Total 4 2 4 2" xfId="41712" xr:uid="{00000000-0005-0000-0000-0000F9A20000}"/>
    <cellStyle name="Total 4 2 4 2 2" xfId="41713" xr:uid="{00000000-0005-0000-0000-0000FAA20000}"/>
    <cellStyle name="Total 4 2 4 3" xfId="41714" xr:uid="{00000000-0005-0000-0000-0000FBA20000}"/>
    <cellStyle name="Total 4 2 4 3 2" xfId="41715" xr:uid="{00000000-0005-0000-0000-0000FCA20000}"/>
    <cellStyle name="Total 4 2 4 4" xfId="41716" xr:uid="{00000000-0005-0000-0000-0000FDA20000}"/>
    <cellStyle name="Total 4 2 4 4 2" xfId="41717" xr:uid="{00000000-0005-0000-0000-0000FEA20000}"/>
    <cellStyle name="Total 4 2 4 5" xfId="41718" xr:uid="{00000000-0005-0000-0000-0000FFA20000}"/>
    <cellStyle name="Total 4 2 4 5 2" xfId="41719" xr:uid="{00000000-0005-0000-0000-000000A30000}"/>
    <cellStyle name="Total 4 2 4 6" xfId="41720" xr:uid="{00000000-0005-0000-0000-000001A30000}"/>
    <cellStyle name="Total 4 2 4 6 2" xfId="41721" xr:uid="{00000000-0005-0000-0000-000002A30000}"/>
    <cellStyle name="Total 4 2 4 7" xfId="41722" xr:uid="{00000000-0005-0000-0000-000003A30000}"/>
    <cellStyle name="Total 4 2 4 7 2" xfId="41723" xr:uid="{00000000-0005-0000-0000-000004A30000}"/>
    <cellStyle name="Total 4 2 4 8" xfId="41724" xr:uid="{00000000-0005-0000-0000-000005A30000}"/>
    <cellStyle name="Total 4 2 4 8 2" xfId="41725" xr:uid="{00000000-0005-0000-0000-000006A30000}"/>
    <cellStyle name="Total 4 2 4 9" xfId="41726" xr:uid="{00000000-0005-0000-0000-000007A30000}"/>
    <cellStyle name="Total 4 2 4 9 2" xfId="41727" xr:uid="{00000000-0005-0000-0000-000008A30000}"/>
    <cellStyle name="Total 4 2 5" xfId="41728" xr:uid="{00000000-0005-0000-0000-000009A30000}"/>
    <cellStyle name="Total 4 2 5 10" xfId="41729" xr:uid="{00000000-0005-0000-0000-00000AA30000}"/>
    <cellStyle name="Total 4 2 5 10 2" xfId="41730" xr:uid="{00000000-0005-0000-0000-00000BA30000}"/>
    <cellStyle name="Total 4 2 5 11" xfId="41731" xr:uid="{00000000-0005-0000-0000-00000CA30000}"/>
    <cellStyle name="Total 4 2 5 2" xfId="41732" xr:uid="{00000000-0005-0000-0000-00000DA30000}"/>
    <cellStyle name="Total 4 2 5 2 2" xfId="41733" xr:uid="{00000000-0005-0000-0000-00000EA30000}"/>
    <cellStyle name="Total 4 2 5 3" xfId="41734" xr:uid="{00000000-0005-0000-0000-00000FA30000}"/>
    <cellStyle name="Total 4 2 5 3 2" xfId="41735" xr:uid="{00000000-0005-0000-0000-000010A30000}"/>
    <cellStyle name="Total 4 2 5 4" xfId="41736" xr:uid="{00000000-0005-0000-0000-000011A30000}"/>
    <cellStyle name="Total 4 2 5 4 2" xfId="41737" xr:uid="{00000000-0005-0000-0000-000012A30000}"/>
    <cellStyle name="Total 4 2 5 5" xfId="41738" xr:uid="{00000000-0005-0000-0000-000013A30000}"/>
    <cellStyle name="Total 4 2 5 5 2" xfId="41739" xr:uid="{00000000-0005-0000-0000-000014A30000}"/>
    <cellStyle name="Total 4 2 5 6" xfId="41740" xr:uid="{00000000-0005-0000-0000-000015A30000}"/>
    <cellStyle name="Total 4 2 5 6 2" xfId="41741" xr:uid="{00000000-0005-0000-0000-000016A30000}"/>
    <cellStyle name="Total 4 2 5 7" xfId="41742" xr:uid="{00000000-0005-0000-0000-000017A30000}"/>
    <cellStyle name="Total 4 2 5 7 2" xfId="41743" xr:uid="{00000000-0005-0000-0000-000018A30000}"/>
    <cellStyle name="Total 4 2 5 8" xfId="41744" xr:uid="{00000000-0005-0000-0000-000019A30000}"/>
    <cellStyle name="Total 4 2 5 8 2" xfId="41745" xr:uid="{00000000-0005-0000-0000-00001AA30000}"/>
    <cellStyle name="Total 4 2 5 9" xfId="41746" xr:uid="{00000000-0005-0000-0000-00001BA30000}"/>
    <cellStyle name="Total 4 2 5 9 2" xfId="41747" xr:uid="{00000000-0005-0000-0000-00001CA30000}"/>
    <cellStyle name="Total 4 2 6" xfId="41748" xr:uid="{00000000-0005-0000-0000-00001DA30000}"/>
    <cellStyle name="Total 4 2 6 2" xfId="41749" xr:uid="{00000000-0005-0000-0000-00001EA30000}"/>
    <cellStyle name="Total 4 2 7" xfId="41750" xr:uid="{00000000-0005-0000-0000-00001FA30000}"/>
    <cellStyle name="Total 4 2 7 2" xfId="41751" xr:uid="{00000000-0005-0000-0000-000020A30000}"/>
    <cellStyle name="Total 4 2 8" xfId="41752" xr:uid="{00000000-0005-0000-0000-000021A30000}"/>
    <cellStyle name="Total 4 2 8 2" xfId="41753" xr:uid="{00000000-0005-0000-0000-000022A30000}"/>
    <cellStyle name="Total 4 2 9" xfId="41754" xr:uid="{00000000-0005-0000-0000-000023A30000}"/>
    <cellStyle name="Total 4 2 9 2" xfId="41755" xr:uid="{00000000-0005-0000-0000-000024A30000}"/>
    <cellStyle name="Total 4 3" xfId="41756" xr:uid="{00000000-0005-0000-0000-000025A30000}"/>
    <cellStyle name="Total 4 3 10" xfId="41757" xr:uid="{00000000-0005-0000-0000-000026A30000}"/>
    <cellStyle name="Total 4 3 10 2" xfId="41758" xr:uid="{00000000-0005-0000-0000-000027A30000}"/>
    <cellStyle name="Total 4 3 11" xfId="41759" xr:uid="{00000000-0005-0000-0000-000028A30000}"/>
    <cellStyle name="Total 4 3 11 2" xfId="41760" xr:uid="{00000000-0005-0000-0000-000029A30000}"/>
    <cellStyle name="Total 4 3 12" xfId="41761" xr:uid="{00000000-0005-0000-0000-00002AA30000}"/>
    <cellStyle name="Total 4 3 12 2" xfId="41762" xr:uid="{00000000-0005-0000-0000-00002BA30000}"/>
    <cellStyle name="Total 4 3 13" xfId="41763" xr:uid="{00000000-0005-0000-0000-00002CA30000}"/>
    <cellStyle name="Total 4 3 2" xfId="41764" xr:uid="{00000000-0005-0000-0000-00002DA30000}"/>
    <cellStyle name="Total 4 3 2 10" xfId="41765" xr:uid="{00000000-0005-0000-0000-00002EA30000}"/>
    <cellStyle name="Total 4 3 2 10 2" xfId="41766" xr:uid="{00000000-0005-0000-0000-00002FA30000}"/>
    <cellStyle name="Total 4 3 2 11" xfId="41767" xr:uid="{00000000-0005-0000-0000-000030A30000}"/>
    <cellStyle name="Total 4 3 2 2" xfId="41768" xr:uid="{00000000-0005-0000-0000-000031A30000}"/>
    <cellStyle name="Total 4 3 2 2 2" xfId="41769" xr:uid="{00000000-0005-0000-0000-000032A30000}"/>
    <cellStyle name="Total 4 3 2 3" xfId="41770" xr:uid="{00000000-0005-0000-0000-000033A30000}"/>
    <cellStyle name="Total 4 3 2 3 2" xfId="41771" xr:uid="{00000000-0005-0000-0000-000034A30000}"/>
    <cellStyle name="Total 4 3 2 4" xfId="41772" xr:uid="{00000000-0005-0000-0000-000035A30000}"/>
    <cellStyle name="Total 4 3 2 4 2" xfId="41773" xr:uid="{00000000-0005-0000-0000-000036A30000}"/>
    <cellStyle name="Total 4 3 2 5" xfId="41774" xr:uid="{00000000-0005-0000-0000-000037A30000}"/>
    <cellStyle name="Total 4 3 2 5 2" xfId="41775" xr:uid="{00000000-0005-0000-0000-000038A30000}"/>
    <cellStyle name="Total 4 3 2 6" xfId="41776" xr:uid="{00000000-0005-0000-0000-000039A30000}"/>
    <cellStyle name="Total 4 3 2 6 2" xfId="41777" xr:uid="{00000000-0005-0000-0000-00003AA30000}"/>
    <cellStyle name="Total 4 3 2 7" xfId="41778" xr:uid="{00000000-0005-0000-0000-00003BA30000}"/>
    <cellStyle name="Total 4 3 2 7 2" xfId="41779" xr:uid="{00000000-0005-0000-0000-00003CA30000}"/>
    <cellStyle name="Total 4 3 2 8" xfId="41780" xr:uid="{00000000-0005-0000-0000-00003DA30000}"/>
    <cellStyle name="Total 4 3 2 8 2" xfId="41781" xr:uid="{00000000-0005-0000-0000-00003EA30000}"/>
    <cellStyle name="Total 4 3 2 9" xfId="41782" xr:uid="{00000000-0005-0000-0000-00003FA30000}"/>
    <cellStyle name="Total 4 3 2 9 2" xfId="41783" xr:uid="{00000000-0005-0000-0000-000040A30000}"/>
    <cellStyle name="Total 4 3 3" xfId="41784" xr:uid="{00000000-0005-0000-0000-000041A30000}"/>
    <cellStyle name="Total 4 3 3 10" xfId="41785" xr:uid="{00000000-0005-0000-0000-000042A30000}"/>
    <cellStyle name="Total 4 3 3 10 2" xfId="41786" xr:uid="{00000000-0005-0000-0000-000043A30000}"/>
    <cellStyle name="Total 4 3 3 11" xfId="41787" xr:uid="{00000000-0005-0000-0000-000044A30000}"/>
    <cellStyle name="Total 4 3 3 2" xfId="41788" xr:uid="{00000000-0005-0000-0000-000045A30000}"/>
    <cellStyle name="Total 4 3 3 2 2" xfId="41789" xr:uid="{00000000-0005-0000-0000-000046A30000}"/>
    <cellStyle name="Total 4 3 3 3" xfId="41790" xr:uid="{00000000-0005-0000-0000-000047A30000}"/>
    <cellStyle name="Total 4 3 3 3 2" xfId="41791" xr:uid="{00000000-0005-0000-0000-000048A30000}"/>
    <cellStyle name="Total 4 3 3 4" xfId="41792" xr:uid="{00000000-0005-0000-0000-000049A30000}"/>
    <cellStyle name="Total 4 3 3 4 2" xfId="41793" xr:uid="{00000000-0005-0000-0000-00004AA30000}"/>
    <cellStyle name="Total 4 3 3 5" xfId="41794" xr:uid="{00000000-0005-0000-0000-00004BA30000}"/>
    <cellStyle name="Total 4 3 3 5 2" xfId="41795" xr:uid="{00000000-0005-0000-0000-00004CA30000}"/>
    <cellStyle name="Total 4 3 3 6" xfId="41796" xr:uid="{00000000-0005-0000-0000-00004DA30000}"/>
    <cellStyle name="Total 4 3 3 6 2" xfId="41797" xr:uid="{00000000-0005-0000-0000-00004EA30000}"/>
    <cellStyle name="Total 4 3 3 7" xfId="41798" xr:uid="{00000000-0005-0000-0000-00004FA30000}"/>
    <cellStyle name="Total 4 3 3 7 2" xfId="41799" xr:uid="{00000000-0005-0000-0000-000050A30000}"/>
    <cellStyle name="Total 4 3 3 8" xfId="41800" xr:uid="{00000000-0005-0000-0000-000051A30000}"/>
    <cellStyle name="Total 4 3 3 8 2" xfId="41801" xr:uid="{00000000-0005-0000-0000-000052A30000}"/>
    <cellStyle name="Total 4 3 3 9" xfId="41802" xr:uid="{00000000-0005-0000-0000-000053A30000}"/>
    <cellStyle name="Total 4 3 3 9 2" xfId="41803" xr:uid="{00000000-0005-0000-0000-000054A30000}"/>
    <cellStyle name="Total 4 3 4" xfId="41804" xr:uid="{00000000-0005-0000-0000-000055A30000}"/>
    <cellStyle name="Total 4 3 4 2" xfId="41805" xr:uid="{00000000-0005-0000-0000-000056A30000}"/>
    <cellStyle name="Total 4 3 5" xfId="41806" xr:uid="{00000000-0005-0000-0000-000057A30000}"/>
    <cellStyle name="Total 4 3 5 2" xfId="41807" xr:uid="{00000000-0005-0000-0000-000058A30000}"/>
    <cellStyle name="Total 4 3 6" xfId="41808" xr:uid="{00000000-0005-0000-0000-000059A30000}"/>
    <cellStyle name="Total 4 3 6 2" xfId="41809" xr:uid="{00000000-0005-0000-0000-00005AA30000}"/>
    <cellStyle name="Total 4 3 7" xfId="41810" xr:uid="{00000000-0005-0000-0000-00005BA30000}"/>
    <cellStyle name="Total 4 3 7 2" xfId="41811" xr:uid="{00000000-0005-0000-0000-00005CA30000}"/>
    <cellStyle name="Total 4 3 8" xfId="41812" xr:uid="{00000000-0005-0000-0000-00005DA30000}"/>
    <cellStyle name="Total 4 3 8 2" xfId="41813" xr:uid="{00000000-0005-0000-0000-00005EA30000}"/>
    <cellStyle name="Total 4 3 9" xfId="41814" xr:uid="{00000000-0005-0000-0000-00005FA30000}"/>
    <cellStyle name="Total 4 3 9 2" xfId="41815" xr:uid="{00000000-0005-0000-0000-000060A30000}"/>
    <cellStyle name="Total 4 4" xfId="41816" xr:uid="{00000000-0005-0000-0000-000061A30000}"/>
    <cellStyle name="Total 4 4 10" xfId="41817" xr:uid="{00000000-0005-0000-0000-000062A30000}"/>
    <cellStyle name="Total 4 4 10 2" xfId="41818" xr:uid="{00000000-0005-0000-0000-000063A30000}"/>
    <cellStyle name="Total 4 4 11" xfId="41819" xr:uid="{00000000-0005-0000-0000-000064A30000}"/>
    <cellStyle name="Total 4 4 11 2" xfId="41820" xr:uid="{00000000-0005-0000-0000-000065A30000}"/>
    <cellStyle name="Total 4 4 12" xfId="41821" xr:uid="{00000000-0005-0000-0000-000066A30000}"/>
    <cellStyle name="Total 4 4 12 2" xfId="41822" xr:uid="{00000000-0005-0000-0000-000067A30000}"/>
    <cellStyle name="Total 4 4 13" xfId="41823" xr:uid="{00000000-0005-0000-0000-000068A30000}"/>
    <cellStyle name="Total 4 4 2" xfId="41824" xr:uid="{00000000-0005-0000-0000-000069A30000}"/>
    <cellStyle name="Total 4 4 2 10" xfId="41825" xr:uid="{00000000-0005-0000-0000-00006AA30000}"/>
    <cellStyle name="Total 4 4 2 10 2" xfId="41826" xr:uid="{00000000-0005-0000-0000-00006BA30000}"/>
    <cellStyle name="Total 4 4 2 11" xfId="41827" xr:uid="{00000000-0005-0000-0000-00006CA30000}"/>
    <cellStyle name="Total 4 4 2 2" xfId="41828" xr:uid="{00000000-0005-0000-0000-00006DA30000}"/>
    <cellStyle name="Total 4 4 2 2 2" xfId="41829" xr:uid="{00000000-0005-0000-0000-00006EA30000}"/>
    <cellStyle name="Total 4 4 2 3" xfId="41830" xr:uid="{00000000-0005-0000-0000-00006FA30000}"/>
    <cellStyle name="Total 4 4 2 3 2" xfId="41831" xr:uid="{00000000-0005-0000-0000-000070A30000}"/>
    <cellStyle name="Total 4 4 2 4" xfId="41832" xr:uid="{00000000-0005-0000-0000-000071A30000}"/>
    <cellStyle name="Total 4 4 2 4 2" xfId="41833" xr:uid="{00000000-0005-0000-0000-000072A30000}"/>
    <cellStyle name="Total 4 4 2 5" xfId="41834" xr:uid="{00000000-0005-0000-0000-000073A30000}"/>
    <cellStyle name="Total 4 4 2 5 2" xfId="41835" xr:uid="{00000000-0005-0000-0000-000074A30000}"/>
    <cellStyle name="Total 4 4 2 6" xfId="41836" xr:uid="{00000000-0005-0000-0000-000075A30000}"/>
    <cellStyle name="Total 4 4 2 6 2" xfId="41837" xr:uid="{00000000-0005-0000-0000-000076A30000}"/>
    <cellStyle name="Total 4 4 2 7" xfId="41838" xr:uid="{00000000-0005-0000-0000-000077A30000}"/>
    <cellStyle name="Total 4 4 2 7 2" xfId="41839" xr:uid="{00000000-0005-0000-0000-000078A30000}"/>
    <cellStyle name="Total 4 4 2 8" xfId="41840" xr:uid="{00000000-0005-0000-0000-000079A30000}"/>
    <cellStyle name="Total 4 4 2 8 2" xfId="41841" xr:uid="{00000000-0005-0000-0000-00007AA30000}"/>
    <cellStyle name="Total 4 4 2 9" xfId="41842" xr:uid="{00000000-0005-0000-0000-00007BA30000}"/>
    <cellStyle name="Total 4 4 2 9 2" xfId="41843" xr:uid="{00000000-0005-0000-0000-00007CA30000}"/>
    <cellStyle name="Total 4 4 3" xfId="41844" xr:uid="{00000000-0005-0000-0000-00007DA30000}"/>
    <cellStyle name="Total 4 4 3 10" xfId="41845" xr:uid="{00000000-0005-0000-0000-00007EA30000}"/>
    <cellStyle name="Total 4 4 3 10 2" xfId="41846" xr:uid="{00000000-0005-0000-0000-00007FA30000}"/>
    <cellStyle name="Total 4 4 3 11" xfId="41847" xr:uid="{00000000-0005-0000-0000-000080A30000}"/>
    <cellStyle name="Total 4 4 3 2" xfId="41848" xr:uid="{00000000-0005-0000-0000-000081A30000}"/>
    <cellStyle name="Total 4 4 3 2 2" xfId="41849" xr:uid="{00000000-0005-0000-0000-000082A30000}"/>
    <cellStyle name="Total 4 4 3 3" xfId="41850" xr:uid="{00000000-0005-0000-0000-000083A30000}"/>
    <cellStyle name="Total 4 4 3 3 2" xfId="41851" xr:uid="{00000000-0005-0000-0000-000084A30000}"/>
    <cellStyle name="Total 4 4 3 4" xfId="41852" xr:uid="{00000000-0005-0000-0000-000085A30000}"/>
    <cellStyle name="Total 4 4 3 4 2" xfId="41853" xr:uid="{00000000-0005-0000-0000-000086A30000}"/>
    <cellStyle name="Total 4 4 3 5" xfId="41854" xr:uid="{00000000-0005-0000-0000-000087A30000}"/>
    <cellStyle name="Total 4 4 3 5 2" xfId="41855" xr:uid="{00000000-0005-0000-0000-000088A30000}"/>
    <cellStyle name="Total 4 4 3 6" xfId="41856" xr:uid="{00000000-0005-0000-0000-000089A30000}"/>
    <cellStyle name="Total 4 4 3 6 2" xfId="41857" xr:uid="{00000000-0005-0000-0000-00008AA30000}"/>
    <cellStyle name="Total 4 4 3 7" xfId="41858" xr:uid="{00000000-0005-0000-0000-00008BA30000}"/>
    <cellStyle name="Total 4 4 3 7 2" xfId="41859" xr:uid="{00000000-0005-0000-0000-00008CA30000}"/>
    <cellStyle name="Total 4 4 3 8" xfId="41860" xr:uid="{00000000-0005-0000-0000-00008DA30000}"/>
    <cellStyle name="Total 4 4 3 8 2" xfId="41861" xr:uid="{00000000-0005-0000-0000-00008EA30000}"/>
    <cellStyle name="Total 4 4 3 9" xfId="41862" xr:uid="{00000000-0005-0000-0000-00008FA30000}"/>
    <cellStyle name="Total 4 4 3 9 2" xfId="41863" xr:uid="{00000000-0005-0000-0000-000090A30000}"/>
    <cellStyle name="Total 4 4 4" xfId="41864" xr:uid="{00000000-0005-0000-0000-000091A30000}"/>
    <cellStyle name="Total 4 4 4 2" xfId="41865" xr:uid="{00000000-0005-0000-0000-000092A30000}"/>
    <cellStyle name="Total 4 4 5" xfId="41866" xr:uid="{00000000-0005-0000-0000-000093A30000}"/>
    <cellStyle name="Total 4 4 5 2" xfId="41867" xr:uid="{00000000-0005-0000-0000-000094A30000}"/>
    <cellStyle name="Total 4 4 6" xfId="41868" xr:uid="{00000000-0005-0000-0000-000095A30000}"/>
    <cellStyle name="Total 4 4 6 2" xfId="41869" xr:uid="{00000000-0005-0000-0000-000096A30000}"/>
    <cellStyle name="Total 4 4 7" xfId="41870" xr:uid="{00000000-0005-0000-0000-000097A30000}"/>
    <cellStyle name="Total 4 4 7 2" xfId="41871" xr:uid="{00000000-0005-0000-0000-000098A30000}"/>
    <cellStyle name="Total 4 4 8" xfId="41872" xr:uid="{00000000-0005-0000-0000-000099A30000}"/>
    <cellStyle name="Total 4 4 8 2" xfId="41873" xr:uid="{00000000-0005-0000-0000-00009AA30000}"/>
    <cellStyle name="Total 4 4 9" xfId="41874" xr:uid="{00000000-0005-0000-0000-00009BA30000}"/>
    <cellStyle name="Total 4 4 9 2" xfId="41875" xr:uid="{00000000-0005-0000-0000-00009CA30000}"/>
    <cellStyle name="Total 4 5" xfId="41876" xr:uid="{00000000-0005-0000-0000-00009DA30000}"/>
    <cellStyle name="Total 4 5 10" xfId="41877" xr:uid="{00000000-0005-0000-0000-00009EA30000}"/>
    <cellStyle name="Total 4 5 10 2" xfId="41878" xr:uid="{00000000-0005-0000-0000-00009FA30000}"/>
    <cellStyle name="Total 4 5 11" xfId="41879" xr:uid="{00000000-0005-0000-0000-0000A0A30000}"/>
    <cellStyle name="Total 4 5 2" xfId="41880" xr:uid="{00000000-0005-0000-0000-0000A1A30000}"/>
    <cellStyle name="Total 4 5 2 2" xfId="41881" xr:uid="{00000000-0005-0000-0000-0000A2A30000}"/>
    <cellStyle name="Total 4 5 3" xfId="41882" xr:uid="{00000000-0005-0000-0000-0000A3A30000}"/>
    <cellStyle name="Total 4 5 3 2" xfId="41883" xr:uid="{00000000-0005-0000-0000-0000A4A30000}"/>
    <cellStyle name="Total 4 5 4" xfId="41884" xr:uid="{00000000-0005-0000-0000-0000A5A30000}"/>
    <cellStyle name="Total 4 5 4 2" xfId="41885" xr:uid="{00000000-0005-0000-0000-0000A6A30000}"/>
    <cellStyle name="Total 4 5 5" xfId="41886" xr:uid="{00000000-0005-0000-0000-0000A7A30000}"/>
    <cellStyle name="Total 4 5 5 2" xfId="41887" xr:uid="{00000000-0005-0000-0000-0000A8A30000}"/>
    <cellStyle name="Total 4 5 6" xfId="41888" xr:uid="{00000000-0005-0000-0000-0000A9A30000}"/>
    <cellStyle name="Total 4 5 6 2" xfId="41889" xr:uid="{00000000-0005-0000-0000-0000AAA30000}"/>
    <cellStyle name="Total 4 5 7" xfId="41890" xr:uid="{00000000-0005-0000-0000-0000ABA30000}"/>
    <cellStyle name="Total 4 5 7 2" xfId="41891" xr:uid="{00000000-0005-0000-0000-0000ACA30000}"/>
    <cellStyle name="Total 4 5 8" xfId="41892" xr:uid="{00000000-0005-0000-0000-0000ADA30000}"/>
    <cellStyle name="Total 4 5 8 2" xfId="41893" xr:uid="{00000000-0005-0000-0000-0000AEA30000}"/>
    <cellStyle name="Total 4 5 9" xfId="41894" xr:uid="{00000000-0005-0000-0000-0000AFA30000}"/>
    <cellStyle name="Total 4 5 9 2" xfId="41895" xr:uid="{00000000-0005-0000-0000-0000B0A30000}"/>
    <cellStyle name="Total 4 6" xfId="41896" xr:uid="{00000000-0005-0000-0000-0000B1A30000}"/>
    <cellStyle name="Total 4 6 10" xfId="41897" xr:uid="{00000000-0005-0000-0000-0000B2A30000}"/>
    <cellStyle name="Total 4 6 10 2" xfId="41898" xr:uid="{00000000-0005-0000-0000-0000B3A30000}"/>
    <cellStyle name="Total 4 6 11" xfId="41899" xr:uid="{00000000-0005-0000-0000-0000B4A30000}"/>
    <cellStyle name="Total 4 6 2" xfId="41900" xr:uid="{00000000-0005-0000-0000-0000B5A30000}"/>
    <cellStyle name="Total 4 6 2 2" xfId="41901" xr:uid="{00000000-0005-0000-0000-0000B6A30000}"/>
    <cellStyle name="Total 4 6 3" xfId="41902" xr:uid="{00000000-0005-0000-0000-0000B7A30000}"/>
    <cellStyle name="Total 4 6 3 2" xfId="41903" xr:uid="{00000000-0005-0000-0000-0000B8A30000}"/>
    <cellStyle name="Total 4 6 4" xfId="41904" xr:uid="{00000000-0005-0000-0000-0000B9A30000}"/>
    <cellStyle name="Total 4 6 4 2" xfId="41905" xr:uid="{00000000-0005-0000-0000-0000BAA30000}"/>
    <cellStyle name="Total 4 6 5" xfId="41906" xr:uid="{00000000-0005-0000-0000-0000BBA30000}"/>
    <cellStyle name="Total 4 6 5 2" xfId="41907" xr:uid="{00000000-0005-0000-0000-0000BCA30000}"/>
    <cellStyle name="Total 4 6 6" xfId="41908" xr:uid="{00000000-0005-0000-0000-0000BDA30000}"/>
    <cellStyle name="Total 4 6 6 2" xfId="41909" xr:uid="{00000000-0005-0000-0000-0000BEA30000}"/>
    <cellStyle name="Total 4 6 7" xfId="41910" xr:uid="{00000000-0005-0000-0000-0000BFA30000}"/>
    <cellStyle name="Total 4 6 7 2" xfId="41911" xr:uid="{00000000-0005-0000-0000-0000C0A30000}"/>
    <cellStyle name="Total 4 6 8" xfId="41912" xr:uid="{00000000-0005-0000-0000-0000C1A30000}"/>
    <cellStyle name="Total 4 6 8 2" xfId="41913" xr:uid="{00000000-0005-0000-0000-0000C2A30000}"/>
    <cellStyle name="Total 4 6 9" xfId="41914" xr:uid="{00000000-0005-0000-0000-0000C3A30000}"/>
    <cellStyle name="Total 4 6 9 2" xfId="41915" xr:uid="{00000000-0005-0000-0000-0000C4A30000}"/>
    <cellStyle name="Total 4 7" xfId="41916" xr:uid="{00000000-0005-0000-0000-0000C5A30000}"/>
    <cellStyle name="Total 4 7 2" xfId="41917" xr:uid="{00000000-0005-0000-0000-0000C6A30000}"/>
    <cellStyle name="Total 4 8" xfId="41918" xr:uid="{00000000-0005-0000-0000-0000C7A30000}"/>
    <cellStyle name="Total 4 8 2" xfId="41919" xr:uid="{00000000-0005-0000-0000-0000C8A30000}"/>
    <cellStyle name="Total 4 9" xfId="41920" xr:uid="{00000000-0005-0000-0000-0000C9A30000}"/>
    <cellStyle name="Total 4 9 2" xfId="41921" xr:uid="{00000000-0005-0000-0000-0000CAA30000}"/>
    <cellStyle name="Total 5" xfId="41922" xr:uid="{00000000-0005-0000-0000-0000CBA30000}"/>
    <cellStyle name="Total 5 10" xfId="41923" xr:uid="{00000000-0005-0000-0000-0000CCA30000}"/>
    <cellStyle name="Total 5 10 2" xfId="41924" xr:uid="{00000000-0005-0000-0000-0000CDA30000}"/>
    <cellStyle name="Total 5 11" xfId="41925" xr:uid="{00000000-0005-0000-0000-0000CEA30000}"/>
    <cellStyle name="Total 5 11 2" xfId="41926" xr:uid="{00000000-0005-0000-0000-0000CFA30000}"/>
    <cellStyle name="Total 5 12" xfId="41927" xr:uid="{00000000-0005-0000-0000-0000D0A30000}"/>
    <cellStyle name="Total 5 12 2" xfId="41928" xr:uid="{00000000-0005-0000-0000-0000D1A30000}"/>
    <cellStyle name="Total 5 13" xfId="41929" xr:uid="{00000000-0005-0000-0000-0000D2A30000}"/>
    <cellStyle name="Total 5 2" xfId="41930" xr:uid="{00000000-0005-0000-0000-0000D3A30000}"/>
    <cellStyle name="Total 5 2 10" xfId="41931" xr:uid="{00000000-0005-0000-0000-0000D4A30000}"/>
    <cellStyle name="Total 5 2 10 2" xfId="41932" xr:uid="{00000000-0005-0000-0000-0000D5A30000}"/>
    <cellStyle name="Total 5 2 11" xfId="41933" xr:uid="{00000000-0005-0000-0000-0000D6A30000}"/>
    <cellStyle name="Total 5 2 2" xfId="41934" xr:uid="{00000000-0005-0000-0000-0000D7A30000}"/>
    <cellStyle name="Total 5 2 2 2" xfId="41935" xr:uid="{00000000-0005-0000-0000-0000D8A30000}"/>
    <cellStyle name="Total 5 2 3" xfId="41936" xr:uid="{00000000-0005-0000-0000-0000D9A30000}"/>
    <cellStyle name="Total 5 2 3 2" xfId="41937" xr:uid="{00000000-0005-0000-0000-0000DAA30000}"/>
    <cellStyle name="Total 5 2 4" xfId="41938" xr:uid="{00000000-0005-0000-0000-0000DBA30000}"/>
    <cellStyle name="Total 5 2 4 2" xfId="41939" xr:uid="{00000000-0005-0000-0000-0000DCA30000}"/>
    <cellStyle name="Total 5 2 5" xfId="41940" xr:uid="{00000000-0005-0000-0000-0000DDA30000}"/>
    <cellStyle name="Total 5 2 5 2" xfId="41941" xr:uid="{00000000-0005-0000-0000-0000DEA30000}"/>
    <cellStyle name="Total 5 2 6" xfId="41942" xr:uid="{00000000-0005-0000-0000-0000DFA30000}"/>
    <cellStyle name="Total 5 2 6 2" xfId="41943" xr:uid="{00000000-0005-0000-0000-0000E0A30000}"/>
    <cellStyle name="Total 5 2 7" xfId="41944" xr:uid="{00000000-0005-0000-0000-0000E1A30000}"/>
    <cellStyle name="Total 5 2 7 2" xfId="41945" xr:uid="{00000000-0005-0000-0000-0000E2A30000}"/>
    <cellStyle name="Total 5 2 8" xfId="41946" xr:uid="{00000000-0005-0000-0000-0000E3A30000}"/>
    <cellStyle name="Total 5 2 8 2" xfId="41947" xr:uid="{00000000-0005-0000-0000-0000E4A30000}"/>
    <cellStyle name="Total 5 2 9" xfId="41948" xr:uid="{00000000-0005-0000-0000-0000E5A30000}"/>
    <cellStyle name="Total 5 2 9 2" xfId="41949" xr:uid="{00000000-0005-0000-0000-0000E6A30000}"/>
    <cellStyle name="Total 5 3" xfId="41950" xr:uid="{00000000-0005-0000-0000-0000E7A30000}"/>
    <cellStyle name="Total 5 3 10" xfId="41951" xr:uid="{00000000-0005-0000-0000-0000E8A30000}"/>
    <cellStyle name="Total 5 3 10 2" xfId="41952" xr:uid="{00000000-0005-0000-0000-0000E9A30000}"/>
    <cellStyle name="Total 5 3 11" xfId="41953" xr:uid="{00000000-0005-0000-0000-0000EAA30000}"/>
    <cellStyle name="Total 5 3 2" xfId="41954" xr:uid="{00000000-0005-0000-0000-0000EBA30000}"/>
    <cellStyle name="Total 5 3 2 2" xfId="41955" xr:uid="{00000000-0005-0000-0000-0000ECA30000}"/>
    <cellStyle name="Total 5 3 3" xfId="41956" xr:uid="{00000000-0005-0000-0000-0000EDA30000}"/>
    <cellStyle name="Total 5 3 3 2" xfId="41957" xr:uid="{00000000-0005-0000-0000-0000EEA30000}"/>
    <cellStyle name="Total 5 3 4" xfId="41958" xr:uid="{00000000-0005-0000-0000-0000EFA30000}"/>
    <cellStyle name="Total 5 3 4 2" xfId="41959" xr:uid="{00000000-0005-0000-0000-0000F0A30000}"/>
    <cellStyle name="Total 5 3 5" xfId="41960" xr:uid="{00000000-0005-0000-0000-0000F1A30000}"/>
    <cellStyle name="Total 5 3 5 2" xfId="41961" xr:uid="{00000000-0005-0000-0000-0000F2A30000}"/>
    <cellStyle name="Total 5 3 6" xfId="41962" xr:uid="{00000000-0005-0000-0000-0000F3A30000}"/>
    <cellStyle name="Total 5 3 6 2" xfId="41963" xr:uid="{00000000-0005-0000-0000-0000F4A30000}"/>
    <cellStyle name="Total 5 3 7" xfId="41964" xr:uid="{00000000-0005-0000-0000-0000F5A30000}"/>
    <cellStyle name="Total 5 3 7 2" xfId="41965" xr:uid="{00000000-0005-0000-0000-0000F6A30000}"/>
    <cellStyle name="Total 5 3 8" xfId="41966" xr:uid="{00000000-0005-0000-0000-0000F7A30000}"/>
    <cellStyle name="Total 5 3 8 2" xfId="41967" xr:uid="{00000000-0005-0000-0000-0000F8A30000}"/>
    <cellStyle name="Total 5 3 9" xfId="41968" xr:uid="{00000000-0005-0000-0000-0000F9A30000}"/>
    <cellStyle name="Total 5 3 9 2" xfId="41969" xr:uid="{00000000-0005-0000-0000-0000FAA30000}"/>
    <cellStyle name="Total 5 4" xfId="41970" xr:uid="{00000000-0005-0000-0000-0000FBA30000}"/>
    <cellStyle name="Total 5 4 2" xfId="41971" xr:uid="{00000000-0005-0000-0000-0000FCA30000}"/>
    <cellStyle name="Total 5 5" xfId="41972" xr:uid="{00000000-0005-0000-0000-0000FDA30000}"/>
    <cellStyle name="Total 5 5 2" xfId="41973" xr:uid="{00000000-0005-0000-0000-0000FEA30000}"/>
    <cellStyle name="Total 5 6" xfId="41974" xr:uid="{00000000-0005-0000-0000-0000FFA30000}"/>
    <cellStyle name="Total 5 6 2" xfId="41975" xr:uid="{00000000-0005-0000-0000-000000A40000}"/>
    <cellStyle name="Total 5 7" xfId="41976" xr:uid="{00000000-0005-0000-0000-000001A40000}"/>
    <cellStyle name="Total 5 7 2" xfId="41977" xr:uid="{00000000-0005-0000-0000-000002A40000}"/>
    <cellStyle name="Total 5 8" xfId="41978" xr:uid="{00000000-0005-0000-0000-000003A40000}"/>
    <cellStyle name="Total 5 8 2" xfId="41979" xr:uid="{00000000-0005-0000-0000-000004A40000}"/>
    <cellStyle name="Total 5 9" xfId="41980" xr:uid="{00000000-0005-0000-0000-000005A40000}"/>
    <cellStyle name="Total 5 9 2" xfId="41981" xr:uid="{00000000-0005-0000-0000-000006A40000}"/>
    <cellStyle name="Total 6" xfId="41982" xr:uid="{00000000-0005-0000-0000-000007A40000}"/>
    <cellStyle name="Total 6 10" xfId="41983" xr:uid="{00000000-0005-0000-0000-000008A40000}"/>
    <cellStyle name="Total 6 10 2" xfId="41984" xr:uid="{00000000-0005-0000-0000-000009A40000}"/>
    <cellStyle name="Total 6 11" xfId="41985" xr:uid="{00000000-0005-0000-0000-00000AA40000}"/>
    <cellStyle name="Total 6 11 2" xfId="41986" xr:uid="{00000000-0005-0000-0000-00000BA40000}"/>
    <cellStyle name="Total 6 12" xfId="41987" xr:uid="{00000000-0005-0000-0000-00000CA40000}"/>
    <cellStyle name="Total 6 12 2" xfId="41988" xr:uid="{00000000-0005-0000-0000-00000DA40000}"/>
    <cellStyle name="Total 6 13" xfId="41989" xr:uid="{00000000-0005-0000-0000-00000EA40000}"/>
    <cellStyle name="Total 6 2" xfId="41990" xr:uid="{00000000-0005-0000-0000-00000FA40000}"/>
    <cellStyle name="Total 6 2 10" xfId="41991" xr:uid="{00000000-0005-0000-0000-000010A40000}"/>
    <cellStyle name="Total 6 2 10 2" xfId="41992" xr:uid="{00000000-0005-0000-0000-000011A40000}"/>
    <cellStyle name="Total 6 2 11" xfId="41993" xr:uid="{00000000-0005-0000-0000-000012A40000}"/>
    <cellStyle name="Total 6 2 2" xfId="41994" xr:uid="{00000000-0005-0000-0000-000013A40000}"/>
    <cellStyle name="Total 6 2 2 2" xfId="41995" xr:uid="{00000000-0005-0000-0000-000014A40000}"/>
    <cellStyle name="Total 6 2 3" xfId="41996" xr:uid="{00000000-0005-0000-0000-000015A40000}"/>
    <cellStyle name="Total 6 2 3 2" xfId="41997" xr:uid="{00000000-0005-0000-0000-000016A40000}"/>
    <cellStyle name="Total 6 2 4" xfId="41998" xr:uid="{00000000-0005-0000-0000-000017A40000}"/>
    <cellStyle name="Total 6 2 4 2" xfId="41999" xr:uid="{00000000-0005-0000-0000-000018A40000}"/>
    <cellStyle name="Total 6 2 5" xfId="42000" xr:uid="{00000000-0005-0000-0000-000019A40000}"/>
    <cellStyle name="Total 6 2 5 2" xfId="42001" xr:uid="{00000000-0005-0000-0000-00001AA40000}"/>
    <cellStyle name="Total 6 2 6" xfId="42002" xr:uid="{00000000-0005-0000-0000-00001BA40000}"/>
    <cellStyle name="Total 6 2 6 2" xfId="42003" xr:uid="{00000000-0005-0000-0000-00001CA40000}"/>
    <cellStyle name="Total 6 2 7" xfId="42004" xr:uid="{00000000-0005-0000-0000-00001DA40000}"/>
    <cellStyle name="Total 6 2 7 2" xfId="42005" xr:uid="{00000000-0005-0000-0000-00001EA40000}"/>
    <cellStyle name="Total 6 2 8" xfId="42006" xr:uid="{00000000-0005-0000-0000-00001FA40000}"/>
    <cellStyle name="Total 6 2 8 2" xfId="42007" xr:uid="{00000000-0005-0000-0000-000020A40000}"/>
    <cellStyle name="Total 6 2 9" xfId="42008" xr:uid="{00000000-0005-0000-0000-000021A40000}"/>
    <cellStyle name="Total 6 2 9 2" xfId="42009" xr:uid="{00000000-0005-0000-0000-000022A40000}"/>
    <cellStyle name="Total 6 3" xfId="42010" xr:uid="{00000000-0005-0000-0000-000023A40000}"/>
    <cellStyle name="Total 6 3 10" xfId="42011" xr:uid="{00000000-0005-0000-0000-000024A40000}"/>
    <cellStyle name="Total 6 3 10 2" xfId="42012" xr:uid="{00000000-0005-0000-0000-000025A40000}"/>
    <cellStyle name="Total 6 3 11" xfId="42013" xr:uid="{00000000-0005-0000-0000-000026A40000}"/>
    <cellStyle name="Total 6 3 2" xfId="42014" xr:uid="{00000000-0005-0000-0000-000027A40000}"/>
    <cellStyle name="Total 6 3 2 2" xfId="42015" xr:uid="{00000000-0005-0000-0000-000028A40000}"/>
    <cellStyle name="Total 6 3 3" xfId="42016" xr:uid="{00000000-0005-0000-0000-000029A40000}"/>
    <cellStyle name="Total 6 3 3 2" xfId="42017" xr:uid="{00000000-0005-0000-0000-00002AA40000}"/>
    <cellStyle name="Total 6 3 4" xfId="42018" xr:uid="{00000000-0005-0000-0000-00002BA40000}"/>
    <cellStyle name="Total 6 3 4 2" xfId="42019" xr:uid="{00000000-0005-0000-0000-00002CA40000}"/>
    <cellStyle name="Total 6 3 5" xfId="42020" xr:uid="{00000000-0005-0000-0000-00002DA40000}"/>
    <cellStyle name="Total 6 3 5 2" xfId="42021" xr:uid="{00000000-0005-0000-0000-00002EA40000}"/>
    <cellStyle name="Total 6 3 6" xfId="42022" xr:uid="{00000000-0005-0000-0000-00002FA40000}"/>
    <cellStyle name="Total 6 3 6 2" xfId="42023" xr:uid="{00000000-0005-0000-0000-000030A40000}"/>
    <cellStyle name="Total 6 3 7" xfId="42024" xr:uid="{00000000-0005-0000-0000-000031A40000}"/>
    <cellStyle name="Total 6 3 7 2" xfId="42025" xr:uid="{00000000-0005-0000-0000-000032A40000}"/>
    <cellStyle name="Total 6 3 8" xfId="42026" xr:uid="{00000000-0005-0000-0000-000033A40000}"/>
    <cellStyle name="Total 6 3 8 2" xfId="42027" xr:uid="{00000000-0005-0000-0000-000034A40000}"/>
    <cellStyle name="Total 6 3 9" xfId="42028" xr:uid="{00000000-0005-0000-0000-000035A40000}"/>
    <cellStyle name="Total 6 3 9 2" xfId="42029" xr:uid="{00000000-0005-0000-0000-000036A40000}"/>
    <cellStyle name="Total 6 4" xfId="42030" xr:uid="{00000000-0005-0000-0000-000037A40000}"/>
    <cellStyle name="Total 6 4 2" xfId="42031" xr:uid="{00000000-0005-0000-0000-000038A40000}"/>
    <cellStyle name="Total 6 5" xfId="42032" xr:uid="{00000000-0005-0000-0000-000039A40000}"/>
    <cellStyle name="Total 6 5 2" xfId="42033" xr:uid="{00000000-0005-0000-0000-00003AA40000}"/>
    <cellStyle name="Total 6 6" xfId="42034" xr:uid="{00000000-0005-0000-0000-00003BA40000}"/>
    <cellStyle name="Total 6 6 2" xfId="42035" xr:uid="{00000000-0005-0000-0000-00003CA40000}"/>
    <cellStyle name="Total 6 7" xfId="42036" xr:uid="{00000000-0005-0000-0000-00003DA40000}"/>
    <cellStyle name="Total 6 7 2" xfId="42037" xr:uid="{00000000-0005-0000-0000-00003EA40000}"/>
    <cellStyle name="Total 6 8" xfId="42038" xr:uid="{00000000-0005-0000-0000-00003FA40000}"/>
    <cellStyle name="Total 6 8 2" xfId="42039" xr:uid="{00000000-0005-0000-0000-000040A40000}"/>
    <cellStyle name="Total 6 9" xfId="42040" xr:uid="{00000000-0005-0000-0000-000041A40000}"/>
    <cellStyle name="Total 6 9 2" xfId="42041" xr:uid="{00000000-0005-0000-0000-000042A40000}"/>
    <cellStyle name="Total 7" xfId="42042" xr:uid="{00000000-0005-0000-0000-000043A40000}"/>
    <cellStyle name="Total 7 10" xfId="42043" xr:uid="{00000000-0005-0000-0000-000044A40000}"/>
    <cellStyle name="Total 7 10 2" xfId="42044" xr:uid="{00000000-0005-0000-0000-000045A40000}"/>
    <cellStyle name="Total 7 11" xfId="42045" xr:uid="{00000000-0005-0000-0000-000046A40000}"/>
    <cellStyle name="Total 7 11 2" xfId="42046" xr:uid="{00000000-0005-0000-0000-000047A40000}"/>
    <cellStyle name="Total 7 12" xfId="42047" xr:uid="{00000000-0005-0000-0000-000048A40000}"/>
    <cellStyle name="Total 7 12 2" xfId="42048" xr:uid="{00000000-0005-0000-0000-000049A40000}"/>
    <cellStyle name="Total 7 13" xfId="42049" xr:uid="{00000000-0005-0000-0000-00004AA40000}"/>
    <cellStyle name="Total 7 2" xfId="42050" xr:uid="{00000000-0005-0000-0000-00004BA40000}"/>
    <cellStyle name="Total 7 2 10" xfId="42051" xr:uid="{00000000-0005-0000-0000-00004CA40000}"/>
    <cellStyle name="Total 7 2 10 2" xfId="42052" xr:uid="{00000000-0005-0000-0000-00004DA40000}"/>
    <cellStyle name="Total 7 2 11" xfId="42053" xr:uid="{00000000-0005-0000-0000-00004EA40000}"/>
    <cellStyle name="Total 7 2 2" xfId="42054" xr:uid="{00000000-0005-0000-0000-00004FA40000}"/>
    <cellStyle name="Total 7 2 2 2" xfId="42055" xr:uid="{00000000-0005-0000-0000-000050A40000}"/>
    <cellStyle name="Total 7 2 3" xfId="42056" xr:uid="{00000000-0005-0000-0000-000051A40000}"/>
    <cellStyle name="Total 7 2 3 2" xfId="42057" xr:uid="{00000000-0005-0000-0000-000052A40000}"/>
    <cellStyle name="Total 7 2 4" xfId="42058" xr:uid="{00000000-0005-0000-0000-000053A40000}"/>
    <cellStyle name="Total 7 2 4 2" xfId="42059" xr:uid="{00000000-0005-0000-0000-000054A40000}"/>
    <cellStyle name="Total 7 2 5" xfId="42060" xr:uid="{00000000-0005-0000-0000-000055A40000}"/>
    <cellStyle name="Total 7 2 5 2" xfId="42061" xr:uid="{00000000-0005-0000-0000-000056A40000}"/>
    <cellStyle name="Total 7 2 6" xfId="42062" xr:uid="{00000000-0005-0000-0000-000057A40000}"/>
    <cellStyle name="Total 7 2 6 2" xfId="42063" xr:uid="{00000000-0005-0000-0000-000058A40000}"/>
    <cellStyle name="Total 7 2 7" xfId="42064" xr:uid="{00000000-0005-0000-0000-000059A40000}"/>
    <cellStyle name="Total 7 2 7 2" xfId="42065" xr:uid="{00000000-0005-0000-0000-00005AA40000}"/>
    <cellStyle name="Total 7 2 8" xfId="42066" xr:uid="{00000000-0005-0000-0000-00005BA40000}"/>
    <cellStyle name="Total 7 2 8 2" xfId="42067" xr:uid="{00000000-0005-0000-0000-00005CA40000}"/>
    <cellStyle name="Total 7 2 9" xfId="42068" xr:uid="{00000000-0005-0000-0000-00005DA40000}"/>
    <cellStyle name="Total 7 2 9 2" xfId="42069" xr:uid="{00000000-0005-0000-0000-00005EA40000}"/>
    <cellStyle name="Total 7 3" xfId="42070" xr:uid="{00000000-0005-0000-0000-00005FA40000}"/>
    <cellStyle name="Total 7 3 10" xfId="42071" xr:uid="{00000000-0005-0000-0000-000060A40000}"/>
    <cellStyle name="Total 7 3 10 2" xfId="42072" xr:uid="{00000000-0005-0000-0000-000061A40000}"/>
    <cellStyle name="Total 7 3 11" xfId="42073" xr:uid="{00000000-0005-0000-0000-000062A40000}"/>
    <cellStyle name="Total 7 3 2" xfId="42074" xr:uid="{00000000-0005-0000-0000-000063A40000}"/>
    <cellStyle name="Total 7 3 2 2" xfId="42075" xr:uid="{00000000-0005-0000-0000-000064A40000}"/>
    <cellStyle name="Total 7 3 3" xfId="42076" xr:uid="{00000000-0005-0000-0000-000065A40000}"/>
    <cellStyle name="Total 7 3 3 2" xfId="42077" xr:uid="{00000000-0005-0000-0000-000066A40000}"/>
    <cellStyle name="Total 7 3 4" xfId="42078" xr:uid="{00000000-0005-0000-0000-000067A40000}"/>
    <cellStyle name="Total 7 3 4 2" xfId="42079" xr:uid="{00000000-0005-0000-0000-000068A40000}"/>
    <cellStyle name="Total 7 3 5" xfId="42080" xr:uid="{00000000-0005-0000-0000-000069A40000}"/>
    <cellStyle name="Total 7 3 5 2" xfId="42081" xr:uid="{00000000-0005-0000-0000-00006AA40000}"/>
    <cellStyle name="Total 7 3 6" xfId="42082" xr:uid="{00000000-0005-0000-0000-00006BA40000}"/>
    <cellStyle name="Total 7 3 6 2" xfId="42083" xr:uid="{00000000-0005-0000-0000-00006CA40000}"/>
    <cellStyle name="Total 7 3 7" xfId="42084" xr:uid="{00000000-0005-0000-0000-00006DA40000}"/>
    <cellStyle name="Total 7 3 7 2" xfId="42085" xr:uid="{00000000-0005-0000-0000-00006EA40000}"/>
    <cellStyle name="Total 7 3 8" xfId="42086" xr:uid="{00000000-0005-0000-0000-00006FA40000}"/>
    <cellStyle name="Total 7 3 8 2" xfId="42087" xr:uid="{00000000-0005-0000-0000-000070A40000}"/>
    <cellStyle name="Total 7 3 9" xfId="42088" xr:uid="{00000000-0005-0000-0000-000071A40000}"/>
    <cellStyle name="Total 7 3 9 2" xfId="42089" xr:uid="{00000000-0005-0000-0000-000072A40000}"/>
    <cellStyle name="Total 7 4" xfId="42090" xr:uid="{00000000-0005-0000-0000-000073A40000}"/>
    <cellStyle name="Total 7 4 2" xfId="42091" xr:uid="{00000000-0005-0000-0000-000074A40000}"/>
    <cellStyle name="Total 7 5" xfId="42092" xr:uid="{00000000-0005-0000-0000-000075A40000}"/>
    <cellStyle name="Total 7 5 2" xfId="42093" xr:uid="{00000000-0005-0000-0000-000076A40000}"/>
    <cellStyle name="Total 7 6" xfId="42094" xr:uid="{00000000-0005-0000-0000-000077A40000}"/>
    <cellStyle name="Total 7 6 2" xfId="42095" xr:uid="{00000000-0005-0000-0000-000078A40000}"/>
    <cellStyle name="Total 7 7" xfId="42096" xr:uid="{00000000-0005-0000-0000-000079A40000}"/>
    <cellStyle name="Total 7 7 2" xfId="42097" xr:uid="{00000000-0005-0000-0000-00007AA40000}"/>
    <cellStyle name="Total 7 8" xfId="42098" xr:uid="{00000000-0005-0000-0000-00007BA40000}"/>
    <cellStyle name="Total 7 8 2" xfId="42099" xr:uid="{00000000-0005-0000-0000-00007CA40000}"/>
    <cellStyle name="Total 7 9" xfId="42100" xr:uid="{00000000-0005-0000-0000-00007DA40000}"/>
    <cellStyle name="Total 7 9 2" xfId="42101" xr:uid="{00000000-0005-0000-0000-00007EA40000}"/>
    <cellStyle name="Total 8" xfId="42102" xr:uid="{00000000-0005-0000-0000-00007FA40000}"/>
    <cellStyle name="Total 9" xfId="1168" xr:uid="{00000000-0005-0000-0000-000080A4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A6D2C3"/>
      <color rgb="FFDCF3D7"/>
      <color rgb="FF99D48C"/>
      <color rgb="FF3EB81F"/>
      <color rgb="FF83B577"/>
      <color rgb="FF2D8517"/>
      <color rgb="FFEDF5EB"/>
      <color rgb="FF62DE43"/>
      <color rgb="FF3EB021"/>
      <color rgb="FF9EE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showGridLines="0" tabSelected="1" zoomScaleNormal="100" workbookViewId="0">
      <selection activeCell="H35" sqref="H35"/>
    </sheetView>
  </sheetViews>
  <sheetFormatPr baseColWidth="10" defaultColWidth="11.5" defaultRowHeight="12"/>
  <cols>
    <col min="1" max="1" width="6.1640625" style="202" customWidth="1"/>
    <col min="2" max="2" width="22.5" style="202" customWidth="1"/>
    <col min="3" max="3" width="24.5" style="202" customWidth="1"/>
    <col min="4" max="4" width="74.5" style="202" customWidth="1"/>
    <col min="5" max="5" width="25.5" style="202" customWidth="1"/>
    <col min="6" max="6" width="19.33203125" style="202" customWidth="1"/>
    <col min="7" max="7" width="22" style="202" customWidth="1"/>
    <col min="8" max="8" width="15.1640625" style="202" customWidth="1"/>
    <col min="9" max="9" width="14.5" style="202" customWidth="1"/>
    <col min="10" max="10" width="14.5" style="202" bestFit="1" customWidth="1"/>
    <col min="11" max="12" width="11.5" style="202"/>
    <col min="13" max="13" width="36.83203125" style="202" customWidth="1"/>
    <col min="14" max="16384" width="11.5" style="202"/>
  </cols>
  <sheetData>
    <row r="1" spans="2:12" ht="28.5" customHeight="1"/>
    <row r="2" spans="2:12" ht="12" customHeight="1">
      <c r="B2" s="946" t="s">
        <v>0</v>
      </c>
      <c r="C2" s="947"/>
      <c r="D2" s="947"/>
      <c r="E2" s="947"/>
      <c r="F2" s="947"/>
      <c r="G2" s="947"/>
      <c r="H2" s="947"/>
      <c r="I2" s="947"/>
      <c r="J2" s="948"/>
    </row>
    <row r="3" spans="2:12" ht="14.5" customHeight="1">
      <c r="B3" s="949">
        <v>46272</v>
      </c>
      <c r="C3" s="950"/>
      <c r="D3" s="950"/>
      <c r="E3" s="950"/>
      <c r="F3" s="950"/>
      <c r="G3" s="950"/>
      <c r="H3" s="950"/>
      <c r="I3" s="950"/>
      <c r="J3" s="951"/>
    </row>
    <row r="4" spans="2:12" ht="21.75" customHeight="1" thickBot="1">
      <c r="B4" s="954" t="s">
        <v>1</v>
      </c>
      <c r="C4" s="954"/>
      <c r="D4" s="954"/>
      <c r="E4" s="954"/>
      <c r="F4" s="954"/>
      <c r="G4" s="954"/>
      <c r="H4" s="954"/>
      <c r="I4" s="954"/>
      <c r="J4" s="954"/>
    </row>
    <row r="5" spans="2:12" ht="17" thickBot="1">
      <c r="B5" s="593" t="s">
        <v>2</v>
      </c>
      <c r="C5" s="594" t="s">
        <v>3</v>
      </c>
      <c r="D5" s="595" t="s">
        <v>4</v>
      </c>
      <c r="E5" s="596" t="s">
        <v>5</v>
      </c>
      <c r="F5" s="595" t="s">
        <v>6</v>
      </c>
      <c r="G5" s="595" t="s">
        <v>7</v>
      </c>
      <c r="H5" s="595" t="s">
        <v>8</v>
      </c>
      <c r="I5" s="595" t="s">
        <v>9</v>
      </c>
      <c r="J5" s="597" t="s">
        <v>10</v>
      </c>
    </row>
    <row r="6" spans="2:12" ht="15" customHeight="1">
      <c r="B6" s="960" t="s">
        <v>11</v>
      </c>
      <c r="C6" s="958" t="s">
        <v>12</v>
      </c>
      <c r="D6" s="449" t="s">
        <v>13</v>
      </c>
      <c r="E6" s="874">
        <f>'CUOTA ARTESANAL'!E7</f>
        <v>3981.5</v>
      </c>
      <c r="F6" s="429">
        <f>'CUOTA ARTESANAL'!F7</f>
        <v>0</v>
      </c>
      <c r="G6" s="429">
        <f>'CUOTA ARTESANAL'!G7</f>
        <v>3981.5</v>
      </c>
      <c r="H6" s="429">
        <f>'CUOTA ARTESANAL'!H7</f>
        <v>3981.5</v>
      </c>
      <c r="I6" s="429">
        <f>'CUOTA ARTESANAL'!I7</f>
        <v>0</v>
      </c>
      <c r="J6" s="896">
        <f>'CUOTA ARTESANAL'!J7</f>
        <v>1</v>
      </c>
    </row>
    <row r="7" spans="2:12" ht="16">
      <c r="B7" s="960"/>
      <c r="C7" s="958"/>
      <c r="D7" s="449" t="s">
        <v>14</v>
      </c>
      <c r="E7" s="874">
        <f>CRUC!D8</f>
        <v>8163</v>
      </c>
      <c r="F7" s="429">
        <v>0</v>
      </c>
      <c r="G7" s="429">
        <f>F7+E7</f>
        <v>8163</v>
      </c>
      <c r="H7" s="429">
        <f>CRUC!E8</f>
        <v>8163</v>
      </c>
      <c r="I7" s="429">
        <f>G7-H7</f>
        <v>0</v>
      </c>
      <c r="J7" s="896">
        <f>H7/G7</f>
        <v>1</v>
      </c>
      <c r="K7" s="430">
        <f>E6+E8+E10</f>
        <v>8163</v>
      </c>
    </row>
    <row r="8" spans="2:12" ht="16">
      <c r="B8" s="960"/>
      <c r="C8" s="958"/>
      <c r="D8" s="448" t="s">
        <v>15</v>
      </c>
      <c r="E8" s="875">
        <f>'CUOTA ARTESANAL'!E10</f>
        <v>3981.5</v>
      </c>
      <c r="F8" s="427">
        <f>'CUOTA ARTESANAL'!F10</f>
        <v>0</v>
      </c>
      <c r="G8" s="427">
        <f>'CUOTA ARTESANAL'!G10</f>
        <v>3981.5</v>
      </c>
      <c r="H8" s="427">
        <f>'CUOTA ARTESANAL'!H10</f>
        <v>3981.5</v>
      </c>
      <c r="I8" s="427">
        <f>'CUOTA ARTESANAL'!I10</f>
        <v>0</v>
      </c>
      <c r="J8" s="897">
        <f>'CUOTA ARTESANAL'!J10</f>
        <v>1</v>
      </c>
    </row>
    <row r="9" spans="2:12" ht="16">
      <c r="B9" s="960"/>
      <c r="C9" s="958"/>
      <c r="D9" s="448" t="s">
        <v>16</v>
      </c>
      <c r="E9" s="874">
        <f>CRUC!D11</f>
        <v>8163</v>
      </c>
      <c r="F9" s="427">
        <v>0</v>
      </c>
      <c r="G9" s="427">
        <f>E9+F9</f>
        <v>8163</v>
      </c>
      <c r="H9" s="429">
        <f>CRUC!E11</f>
        <v>8129.7039999999997</v>
      </c>
      <c r="I9" s="450">
        <f>G9-H9</f>
        <v>33.296000000000276</v>
      </c>
      <c r="J9" s="898">
        <f>H9/G9</f>
        <v>0.9959211074359916</v>
      </c>
    </row>
    <row r="10" spans="2:12" ht="15" customHeight="1">
      <c r="B10" s="960"/>
      <c r="C10" s="958"/>
      <c r="D10" s="448" t="s">
        <v>17</v>
      </c>
      <c r="E10" s="875">
        <v>200</v>
      </c>
      <c r="F10" s="200">
        <f>'CUOTA ARTESANAL'!F12</f>
        <v>0</v>
      </c>
      <c r="G10" s="200">
        <f>'CUOTA ARTESANAL'!G12</f>
        <v>200</v>
      </c>
      <c r="H10" s="200">
        <f>'CUOTA ARTESANAL'!H12</f>
        <v>41.169999999999995</v>
      </c>
      <c r="I10" s="200">
        <f>'CUOTA ARTESANAL'!I12</f>
        <v>158.83000000000001</v>
      </c>
      <c r="J10" s="898">
        <f>H10/G10</f>
        <v>0.20584999999999998</v>
      </c>
    </row>
    <row r="11" spans="2:12" ht="16">
      <c r="B11" s="960"/>
      <c r="C11" s="958"/>
      <c r="D11" s="448" t="s">
        <v>18</v>
      </c>
      <c r="E11" s="875">
        <f>'CUOTA ARTESANAL'!E16</f>
        <v>11388</v>
      </c>
      <c r="F11" s="427">
        <f>'CUOTA ARTESANAL'!F16</f>
        <v>0</v>
      </c>
      <c r="G11" s="427">
        <f>'CUOTA ARTESANAL'!G16</f>
        <v>11388</v>
      </c>
      <c r="H11" s="427">
        <f>'CUOTA ARTESANAL'!H16</f>
        <v>5629.6660000000002</v>
      </c>
      <c r="I11" s="427">
        <f>'CUOTA ARTESANAL'!I16</f>
        <v>5758.3339999999998</v>
      </c>
      <c r="J11" s="899">
        <f>'CUOTA ARTESANAL'!J16</f>
        <v>0.49435072005619951</v>
      </c>
    </row>
    <row r="12" spans="2:12" ht="16">
      <c r="B12" s="960"/>
      <c r="C12" s="958"/>
      <c r="D12" s="448" t="s">
        <v>19</v>
      </c>
      <c r="E12" s="874">
        <f>CRUC!D14</f>
        <v>40056</v>
      </c>
      <c r="F12" s="427">
        <v>0</v>
      </c>
      <c r="G12" s="427">
        <f>E12+F12</f>
        <v>40056</v>
      </c>
      <c r="H12" s="429">
        <f>CRUC!E14</f>
        <v>0</v>
      </c>
      <c r="I12" s="427">
        <f>G12-H12</f>
        <v>40056</v>
      </c>
      <c r="J12" s="899">
        <f>H12/G12</f>
        <v>0</v>
      </c>
    </row>
    <row r="13" spans="2:12" ht="16">
      <c r="B13" s="960"/>
      <c r="C13" s="958"/>
      <c r="D13" s="448" t="s">
        <v>20</v>
      </c>
      <c r="E13" s="875">
        <f>'CUOTA ARTESANAL'!E22</f>
        <v>26572</v>
      </c>
      <c r="F13" s="427">
        <f>'CUOTA ARTESANAL'!F22</f>
        <v>-10805</v>
      </c>
      <c r="G13" s="427">
        <f>'CUOTA ARTESANAL'!G22</f>
        <v>15767</v>
      </c>
      <c r="H13" s="427">
        <f>'CUOTA ARTESANAL'!H22</f>
        <v>5984.9329999999991</v>
      </c>
      <c r="I13" s="427">
        <f>'CUOTA ARTESANAL'!I22</f>
        <v>9782.0670000000009</v>
      </c>
      <c r="J13" s="899">
        <f>'CUOTA ARTESANAL'!J22</f>
        <v>0.37958603412190012</v>
      </c>
    </row>
    <row r="14" spans="2:12" ht="16">
      <c r="B14" s="960"/>
      <c r="C14" s="958"/>
      <c r="D14" s="448" t="s">
        <v>21</v>
      </c>
      <c r="E14" s="875">
        <f>CRUC!D17</f>
        <v>41090</v>
      </c>
      <c r="F14" s="427">
        <v>0</v>
      </c>
      <c r="G14" s="427">
        <f>E14+F14</f>
        <v>41090</v>
      </c>
      <c r="H14" s="427">
        <f>CRUC!E17</f>
        <v>0</v>
      </c>
      <c r="I14" s="427">
        <f>G14-H14</f>
        <v>41090</v>
      </c>
      <c r="J14" s="899">
        <f>H14/G14</f>
        <v>0</v>
      </c>
    </row>
    <row r="15" spans="2:12" ht="16">
      <c r="B15" s="960"/>
      <c r="C15" s="958"/>
      <c r="D15" s="448" t="s">
        <v>22</v>
      </c>
      <c r="E15" s="875">
        <f>'CUOTA ARTESANAL'!E31</f>
        <v>12509.999999999998</v>
      </c>
      <c r="F15" s="427">
        <f>'CUOTA ARTESANAL'!F31</f>
        <v>-9938.8220000000001</v>
      </c>
      <c r="G15" s="427">
        <f>'CUOTA ARTESANAL'!G31</f>
        <v>2571.1779999999981</v>
      </c>
      <c r="H15" s="427">
        <f>'CUOTA ARTESANAL'!H31</f>
        <v>139.68299999999999</v>
      </c>
      <c r="I15" s="427">
        <f>'CUOTA ARTESANAL'!I31</f>
        <v>2431.4949999999981</v>
      </c>
      <c r="J15" s="899">
        <f>'CUOTA ARTESANAL'!J31</f>
        <v>5.4326460478426659E-2</v>
      </c>
      <c r="L15" s="430"/>
    </row>
    <row r="16" spans="2:12" ht="16">
      <c r="B16" s="960"/>
      <c r="C16" s="958"/>
      <c r="D16" s="448" t="s">
        <v>23</v>
      </c>
      <c r="E16" s="875">
        <f>CRUC!D20</f>
        <v>6521</v>
      </c>
      <c r="F16" s="427">
        <v>0</v>
      </c>
      <c r="G16" s="427">
        <f>E16+F16</f>
        <v>6521</v>
      </c>
      <c r="H16" s="427">
        <f>CRUC!E20</f>
        <v>0</v>
      </c>
      <c r="I16" s="427">
        <f>G16-H16</f>
        <v>6521</v>
      </c>
      <c r="J16" s="899">
        <f>H16/G16</f>
        <v>0</v>
      </c>
      <c r="L16" s="430"/>
    </row>
    <row r="17" spans="2:16" ht="16">
      <c r="B17" s="960"/>
      <c r="C17" s="958"/>
      <c r="D17" s="448" t="s">
        <v>24</v>
      </c>
      <c r="E17" s="875">
        <f>'CUOTA ARTESANAL'!E36</f>
        <v>48</v>
      </c>
      <c r="F17" s="427">
        <f>'CUOTA ARTESANAL'!F36</f>
        <v>0</v>
      </c>
      <c r="G17" s="427">
        <f>'CUOTA ARTESANAL'!G36</f>
        <v>48</v>
      </c>
      <c r="H17" s="427">
        <f>'CUOTA ARTESANAL'!H36</f>
        <v>1.7210000000000001</v>
      </c>
      <c r="I17" s="427">
        <f>'CUOTA ARTESANAL'!I36</f>
        <v>46.278999999999996</v>
      </c>
      <c r="J17" s="899">
        <f>'CUOTA ARTESANAL'!J36</f>
        <v>3.5854166666666666E-2</v>
      </c>
    </row>
    <row r="18" spans="2:16" ht="16">
      <c r="B18" s="960"/>
      <c r="C18" s="958"/>
      <c r="D18" s="448" t="s">
        <v>25</v>
      </c>
      <c r="E18" s="875">
        <f>CRUC!D23</f>
        <v>74</v>
      </c>
      <c r="F18" s="427">
        <v>0</v>
      </c>
      <c r="G18" s="427">
        <f>E18+F18</f>
        <v>74</v>
      </c>
      <c r="H18" s="427">
        <f>CRUC!E23</f>
        <v>0</v>
      </c>
      <c r="I18" s="427">
        <f>G18-H18</f>
        <v>74</v>
      </c>
      <c r="J18" s="899">
        <f>H18/G18</f>
        <v>0</v>
      </c>
    </row>
    <row r="19" spans="2:16" ht="16">
      <c r="B19" s="960"/>
      <c r="C19" s="958"/>
      <c r="D19" s="448" t="s">
        <v>26</v>
      </c>
      <c r="E19" s="875">
        <f>'CUOTA ARTESANAL'!E39</f>
        <v>409</v>
      </c>
      <c r="F19" s="427">
        <f>'CUOTA ARTESANAL'!F39</f>
        <v>0</v>
      </c>
      <c r="G19" s="427">
        <f>'CUOTA ARTESANAL'!G39</f>
        <v>409</v>
      </c>
      <c r="H19" s="427">
        <f>'CUOTA ARTESANAL'!H39</f>
        <v>156.34800000000001</v>
      </c>
      <c r="I19" s="427">
        <f>'CUOTA ARTESANAL'!I39</f>
        <v>252.65199999999999</v>
      </c>
      <c r="J19" s="899">
        <f>'CUOTA ARTESANAL'!J39</f>
        <v>0.38226894865525674</v>
      </c>
    </row>
    <row r="20" spans="2:16" ht="16">
      <c r="B20" s="960"/>
      <c r="C20" s="958"/>
      <c r="D20" s="448" t="s">
        <v>27</v>
      </c>
      <c r="E20" s="875">
        <f>CRUC!D26</f>
        <v>1248</v>
      </c>
      <c r="F20" s="427">
        <v>0</v>
      </c>
      <c r="G20" s="427">
        <f>E20+F20</f>
        <v>1248</v>
      </c>
      <c r="H20" s="427">
        <f>CRUC!E26</f>
        <v>0</v>
      </c>
      <c r="I20" s="427">
        <f>G20-H20</f>
        <v>1248</v>
      </c>
      <c r="J20" s="899">
        <f>H20/G20</f>
        <v>0</v>
      </c>
    </row>
    <row r="21" spans="2:16" ht="16">
      <c r="B21" s="960"/>
      <c r="C21" s="958"/>
      <c r="D21" s="448" t="s">
        <v>28</v>
      </c>
      <c r="E21" s="875">
        <f>'CUOTA ARTESANAL'!E43</f>
        <v>26656</v>
      </c>
      <c r="F21" s="427">
        <f>'CUOTA ARTESANAL'!F43</f>
        <v>0</v>
      </c>
      <c r="G21" s="427">
        <f>'CUOTA ARTESANAL'!G43</f>
        <v>26656</v>
      </c>
      <c r="H21" s="427">
        <f>'CUOTA ARTESANAL'!H43</f>
        <v>26656</v>
      </c>
      <c r="I21" s="427">
        <f>'CUOTA ARTESANAL'!I43</f>
        <v>0</v>
      </c>
      <c r="J21" s="899">
        <f>'CUOTA ARTESANAL'!J43</f>
        <v>1</v>
      </c>
    </row>
    <row r="22" spans="2:16" ht="16">
      <c r="B22" s="960"/>
      <c r="C22" s="958"/>
      <c r="D22" s="448" t="s">
        <v>29</v>
      </c>
      <c r="E22" s="875">
        <f>CRUC!D29</f>
        <v>68464</v>
      </c>
      <c r="F22" s="427">
        <v>0</v>
      </c>
      <c r="G22" s="427">
        <f>E22+F22</f>
        <v>68464</v>
      </c>
      <c r="H22" s="427">
        <f>CRUC!E29</f>
        <v>61021.856</v>
      </c>
      <c r="I22" s="427">
        <f>G22-H22</f>
        <v>7442.1440000000002</v>
      </c>
      <c r="J22" s="899">
        <f>H22/G22</f>
        <v>0.89129843421360133</v>
      </c>
    </row>
    <row r="23" spans="2:16" ht="16">
      <c r="B23" s="960"/>
      <c r="C23" s="958"/>
      <c r="D23" s="448" t="s">
        <v>30</v>
      </c>
      <c r="E23" s="875">
        <f>'CUOTA ARTESANAL'!E47</f>
        <v>601</v>
      </c>
      <c r="F23" s="427">
        <f>'CUOTA ARTESANAL'!F47</f>
        <v>0</v>
      </c>
      <c r="G23" s="427">
        <f>E23+F23</f>
        <v>601</v>
      </c>
      <c r="H23" s="427">
        <f>'CUOTA ARTESANAL'!H47</f>
        <v>48.375999999999998</v>
      </c>
      <c r="I23" s="427">
        <f>'CUOTA ARTESANAL'!I47</f>
        <v>552.62400000000002</v>
      </c>
      <c r="J23" s="899">
        <f>'CUOTA ARTESANAL'!J47</f>
        <v>8.0492512479201334E-2</v>
      </c>
      <c r="M23" s="202">
        <f>L23-L25</f>
        <v>0</v>
      </c>
      <c r="N23" s="202">
        <f>M23-P29</f>
        <v>-28</v>
      </c>
    </row>
    <row r="24" spans="2:16" ht="16">
      <c r="B24" s="960"/>
      <c r="C24" s="958"/>
      <c r="D24" s="448" t="s">
        <v>31</v>
      </c>
      <c r="E24" s="875">
        <f>CRUC!D32</f>
        <v>1985</v>
      </c>
      <c r="F24" s="427">
        <v>0</v>
      </c>
      <c r="G24" s="427">
        <f>E24+F24</f>
        <v>1985</v>
      </c>
      <c r="H24" s="427">
        <f>CRUC!E32</f>
        <v>0</v>
      </c>
      <c r="I24" s="427">
        <f>G24-H24</f>
        <v>1985</v>
      </c>
      <c r="J24" s="899">
        <f>H24/G24</f>
        <v>0</v>
      </c>
    </row>
    <row r="25" spans="2:16" ht="19">
      <c r="B25" s="960"/>
      <c r="C25" s="958"/>
      <c r="D25" s="448" t="s">
        <v>32</v>
      </c>
      <c r="E25" s="875">
        <f>'CUOTA ARTESANAL'!E50</f>
        <v>3117</v>
      </c>
      <c r="F25" s="427">
        <f>'CUOTA ARTESANAL'!F50</f>
        <v>0</v>
      </c>
      <c r="G25" s="427">
        <f>'CUOTA ARTESANAL'!G50</f>
        <v>3117</v>
      </c>
      <c r="H25" s="427">
        <f>'CUOTA ARTESANAL'!H50</f>
        <v>1353.15</v>
      </c>
      <c r="I25" s="427">
        <f>'CUOTA ARTESANAL'!I50</f>
        <v>1763.85</v>
      </c>
      <c r="J25" s="899">
        <f>'CUOTA ARTESANAL'!J50</f>
        <v>0.43411934552454284</v>
      </c>
      <c r="M25" s="431"/>
    </row>
    <row r="26" spans="2:16" ht="19">
      <c r="B26" s="960"/>
      <c r="C26" s="958"/>
      <c r="D26" s="448" t="s">
        <v>33</v>
      </c>
      <c r="E26" s="875">
        <f>CRUC!D35</f>
        <v>3864</v>
      </c>
      <c r="F26" s="427">
        <v>0</v>
      </c>
      <c r="G26" s="427">
        <f>E26+F26</f>
        <v>3864</v>
      </c>
      <c r="H26" s="427">
        <f>CRUC!E35</f>
        <v>0</v>
      </c>
      <c r="I26" s="427">
        <f>G26-H26</f>
        <v>3864</v>
      </c>
      <c r="J26" s="899">
        <f>H26/G26</f>
        <v>0</v>
      </c>
      <c r="M26" s="431"/>
    </row>
    <row r="27" spans="2:16" ht="16">
      <c r="B27" s="960"/>
      <c r="C27" s="958"/>
      <c r="D27" s="448" t="s">
        <v>34</v>
      </c>
      <c r="E27" s="875">
        <f>'CUOTA ARTESANAL'!E62</f>
        <v>10814.000000000002</v>
      </c>
      <c r="F27" s="427">
        <f>'CUOTA ARTESANAL'!F62</f>
        <v>-10079.82</v>
      </c>
      <c r="G27" s="427">
        <f>'CUOTA ARTESANAL'!G62</f>
        <v>734.18000000000211</v>
      </c>
      <c r="H27" s="427">
        <f>'CUOTA ARTESANAL'!H62</f>
        <v>283.58100000000002</v>
      </c>
      <c r="I27" s="427">
        <f>'CUOTA ARTESANAL'!I62</f>
        <v>450.59900000000209</v>
      </c>
      <c r="J27" s="897">
        <f>'CUOTA ARTESANAL'!J62</f>
        <v>0.38625541420360021</v>
      </c>
      <c r="M27" s="432"/>
    </row>
    <row r="28" spans="2:16" ht="16">
      <c r="B28" s="960"/>
      <c r="C28" s="958"/>
      <c r="D28" s="448" t="s">
        <v>35</v>
      </c>
      <c r="E28" s="884">
        <f>CRUC!D38</f>
        <v>5431</v>
      </c>
      <c r="F28" s="433">
        <v>0</v>
      </c>
      <c r="G28" s="433">
        <f>E28+F28</f>
        <v>5431</v>
      </c>
      <c r="H28" s="433">
        <f>CRUC!E38</f>
        <v>2952.1605</v>
      </c>
      <c r="I28" s="451">
        <f>G28-H28</f>
        <v>2478.8395</v>
      </c>
      <c r="J28" s="898">
        <f>H28/G28</f>
        <v>0.54357586079911613</v>
      </c>
      <c r="M28" s="432"/>
    </row>
    <row r="29" spans="2:16" ht="16">
      <c r="B29" s="960"/>
      <c r="C29" s="958"/>
      <c r="D29" s="886" t="s">
        <v>36</v>
      </c>
      <c r="E29" s="884">
        <v>350</v>
      </c>
      <c r="F29" s="434">
        <f>SUM('CUOTA ARTESANAL'!F64)</f>
        <v>0</v>
      </c>
      <c r="G29" s="434">
        <f>SUM('CUOTA ARTESANAL'!G67)</f>
        <v>350</v>
      </c>
      <c r="H29" s="434">
        <f>SUM('CUOTA ARTESANAL'!H67)</f>
        <v>5.5030000000000001</v>
      </c>
      <c r="I29" s="434">
        <f>SUM('CUOTA ARTESANAL'!I67)</f>
        <v>344.49700000000001</v>
      </c>
      <c r="J29" s="898">
        <f>H29/G29</f>
        <v>1.5722857142857143E-2</v>
      </c>
      <c r="P29" s="202">
        <f>18+10</f>
        <v>28</v>
      </c>
    </row>
    <row r="30" spans="2:16" ht="16">
      <c r="B30" s="960"/>
      <c r="C30" s="958"/>
      <c r="D30" s="887" t="s">
        <v>37</v>
      </c>
      <c r="E30" s="884">
        <f>'CUOTA ARTESANAL'!E68</f>
        <v>50</v>
      </c>
      <c r="F30" s="433">
        <f>'CUOTA ARTESANAL'!F68</f>
        <v>0</v>
      </c>
      <c r="G30" s="433">
        <f>'CUOTA ARTESANAL'!G68</f>
        <v>50</v>
      </c>
      <c r="H30" s="433">
        <f>'CUOTA ARTESANAL'!H68</f>
        <v>4.7750000000000004</v>
      </c>
      <c r="I30" s="433">
        <f>'CUOTA ARTESANAL'!I68</f>
        <v>45.225000000000001</v>
      </c>
      <c r="J30" s="898">
        <f>H30/G30</f>
        <v>9.5500000000000002E-2</v>
      </c>
    </row>
    <row r="31" spans="2:16" ht="16">
      <c r="B31" s="960"/>
      <c r="C31" s="958"/>
      <c r="D31" s="445" t="s">
        <v>38</v>
      </c>
      <c r="E31" s="885">
        <v>442</v>
      </c>
      <c r="F31" s="428">
        <v>0</v>
      </c>
      <c r="G31" s="435">
        <f t="shared" ref="G31" si="0">E31+F31</f>
        <v>442</v>
      </c>
      <c r="H31" s="435">
        <f>'CUOTA ARTESANAL'!H70</f>
        <v>141.13</v>
      </c>
      <c r="I31" s="435">
        <f t="shared" ref="I31" si="1">G31-H31</f>
        <v>300.87</v>
      </c>
      <c r="J31" s="900">
        <f t="shared" ref="J31:J41" si="2">+H31/G31</f>
        <v>0.31929864253393664</v>
      </c>
    </row>
    <row r="32" spans="2:16" ht="16">
      <c r="B32" s="960"/>
      <c r="C32" s="958"/>
      <c r="D32" s="446" t="s">
        <v>39</v>
      </c>
      <c r="E32" s="875">
        <v>5527.54</v>
      </c>
      <c r="F32" s="427">
        <v>0</v>
      </c>
      <c r="G32" s="200">
        <f>+E32+F32</f>
        <v>5527.54</v>
      </c>
      <c r="H32" s="200"/>
      <c r="I32" s="200">
        <f>+G32-H32</f>
        <v>5527.54</v>
      </c>
      <c r="J32" s="901">
        <f t="shared" si="2"/>
        <v>0</v>
      </c>
    </row>
    <row r="33" spans="2:13" ht="19">
      <c r="B33" s="960"/>
      <c r="C33" s="958"/>
      <c r="D33" s="446" t="s">
        <v>40</v>
      </c>
      <c r="E33" s="875"/>
      <c r="F33" s="200">
        <v>0</v>
      </c>
      <c r="G33" s="200">
        <f>+E33+F33</f>
        <v>0</v>
      </c>
      <c r="H33" s="200">
        <f>G57</f>
        <v>0</v>
      </c>
      <c r="I33" s="200">
        <f>H57</f>
        <v>150</v>
      </c>
      <c r="J33" s="901">
        <v>0</v>
      </c>
      <c r="M33" s="431">
        <v>31</v>
      </c>
    </row>
    <row r="34" spans="2:13" ht="16">
      <c r="B34" s="960"/>
      <c r="C34" s="958"/>
      <c r="D34" s="446" t="s">
        <v>41</v>
      </c>
      <c r="E34" s="875">
        <v>10943.46</v>
      </c>
      <c r="F34" s="200">
        <v>0</v>
      </c>
      <c r="G34" s="200">
        <f>+E34+F34</f>
        <v>10943.46</v>
      </c>
      <c r="H34" s="200">
        <f>'CONSUMO HUMANO'!F7</f>
        <v>923.76599999999996</v>
      </c>
      <c r="I34" s="200">
        <f>'CONSUMO HUMANO'!G7</f>
        <v>10019.694</v>
      </c>
      <c r="J34" s="901">
        <f t="shared" si="2"/>
        <v>8.4412608078249476E-2</v>
      </c>
    </row>
    <row r="35" spans="2:13" ht="16">
      <c r="B35" s="960"/>
      <c r="C35" s="958"/>
      <c r="D35" s="446" t="s">
        <v>42</v>
      </c>
      <c r="E35" s="875">
        <f>D50</f>
        <v>20</v>
      </c>
      <c r="F35" s="200">
        <v>0</v>
      </c>
      <c r="G35" s="200">
        <f>+E35+F35</f>
        <v>20</v>
      </c>
      <c r="H35" s="200">
        <f>G50</f>
        <v>23.228999999999999</v>
      </c>
      <c r="I35" s="200">
        <f>H50</f>
        <v>-3.2289999999999992</v>
      </c>
      <c r="J35" s="902">
        <f t="shared" si="2"/>
        <v>1.1614499999999999</v>
      </c>
    </row>
    <row r="36" spans="2:13" ht="16">
      <c r="B36" s="960"/>
      <c r="C36" s="959"/>
      <c r="D36" s="447" t="s">
        <v>43</v>
      </c>
      <c r="E36" s="876"/>
      <c r="F36" s="436">
        <f>'CESIONES INDIVIDUALES'!N5</f>
        <v>41325.926999999996</v>
      </c>
      <c r="G36" s="437">
        <f>+E36+F36</f>
        <v>41325.926999999996</v>
      </c>
      <c r="H36" s="437">
        <f>'CESIONES INDIVIDUALES'!O5</f>
        <v>16517.587000000003</v>
      </c>
      <c r="I36" s="437">
        <f>'CESIONES INDIVIDUALES'!P5</f>
        <v>24808.339999999993</v>
      </c>
      <c r="J36" s="903">
        <f t="shared" si="2"/>
        <v>0.39969065908672791</v>
      </c>
    </row>
    <row r="37" spans="2:13" ht="16">
      <c r="B37" s="960"/>
      <c r="C37" s="955" t="s">
        <v>44</v>
      </c>
      <c r="D37" s="452" t="s">
        <v>45</v>
      </c>
      <c r="E37" s="874">
        <f>'CUOTA INDUSTRIAL'!F15</f>
        <v>138771.00200000004</v>
      </c>
      <c r="F37" s="429">
        <f>'CUOTA INDUSTRIAL'!G15</f>
        <v>-48449.780999999995</v>
      </c>
      <c r="G37" s="429">
        <f>'CUOTA INDUSTRIAL'!H15</f>
        <v>90321.221000000049</v>
      </c>
      <c r="H37" s="429">
        <f>'CUOTA INDUSTRIAL'!I15</f>
        <v>55455.311999999998</v>
      </c>
      <c r="I37" s="429">
        <f>'CUOTA INDUSTRIAL'!J15</f>
        <v>34865.909000000051</v>
      </c>
      <c r="J37" s="896">
        <f>H37/G37</f>
        <v>0.61397876806824803</v>
      </c>
    </row>
    <row r="38" spans="2:13" ht="16">
      <c r="B38" s="960"/>
      <c r="C38" s="956"/>
      <c r="D38" s="453" t="s">
        <v>46</v>
      </c>
      <c r="E38" s="875">
        <f>'CUOTA INDUSTRIAL'!F33</f>
        <v>25457.0021806</v>
      </c>
      <c r="F38" s="200">
        <f>'CUOTA INDUSTRIAL'!M33</f>
        <v>12437.592999999999</v>
      </c>
      <c r="G38" s="200">
        <f>'CUOTA INDUSTRIAL'!N33</f>
        <v>37894.595180600001</v>
      </c>
      <c r="H38" s="200">
        <f>SUM('CUOTA INDUSTRIAL'!I33:I33)</f>
        <v>19319.966</v>
      </c>
      <c r="I38" s="200">
        <f>'CUOTA INDUSTRIAL'!P33</f>
        <v>18574.629180600001</v>
      </c>
      <c r="J38" s="901">
        <f t="shared" si="2"/>
        <v>0.50983434201959188</v>
      </c>
    </row>
    <row r="39" spans="2:13" ht="16">
      <c r="B39" s="960"/>
      <c r="C39" s="956"/>
      <c r="D39" s="453" t="s">
        <v>47</v>
      </c>
      <c r="E39" s="875">
        <f>'CUOTA INDUSTRIAL'!F61</f>
        <v>546119.87956000003</v>
      </c>
      <c r="F39" s="200">
        <f>'CUOTA INDUSTRIAL'!M61</f>
        <v>-40596.675999999992</v>
      </c>
      <c r="G39" s="200">
        <f>E39+F39</f>
        <v>505523.20356000005</v>
      </c>
      <c r="H39" s="200">
        <f>'CUOTA INDUSTRIAL'!O61</f>
        <v>358286.82199999999</v>
      </c>
      <c r="I39" s="200">
        <f>G39-H39</f>
        <v>147236.38156000007</v>
      </c>
      <c r="J39" s="901">
        <f t="shared" si="2"/>
        <v>0.70874456301287325</v>
      </c>
    </row>
    <row r="40" spans="2:13" ht="17" thickBot="1">
      <c r="B40" s="960"/>
      <c r="C40" s="957"/>
      <c r="D40" s="454" t="s">
        <v>48</v>
      </c>
      <c r="E40" s="876">
        <f>'CUOTA INDUSTRIAL'!F82</f>
        <v>92337.990807000009</v>
      </c>
      <c r="F40" s="437">
        <f>'CUOTA INDUSTRIAL'!M82</f>
        <v>66106.578999999998</v>
      </c>
      <c r="G40" s="437">
        <f>'CUOTA INDUSTRIAL'!N82</f>
        <v>158444.56980699999</v>
      </c>
      <c r="H40" s="437">
        <f>'CUOTA INDUSTRIAL'!O82</f>
        <v>120179.056</v>
      </c>
      <c r="I40" s="437">
        <f>'CUOTA INDUSTRIAL'!P82</f>
        <v>38265.513806999996</v>
      </c>
      <c r="J40" s="903">
        <f t="shared" si="2"/>
        <v>0.75849274068773143</v>
      </c>
    </row>
    <row r="41" spans="2:13" ht="12" hidden="1" customHeight="1">
      <c r="B41" s="960"/>
      <c r="C41" s="69"/>
      <c r="D41" s="69"/>
      <c r="E41" s="438">
        <f>SUM(E6:E40)</f>
        <v>1105355.8745476</v>
      </c>
      <c r="F41" s="69">
        <f>SUM(F6:F40)</f>
        <v>0</v>
      </c>
      <c r="G41" s="69"/>
      <c r="H41" s="69"/>
      <c r="I41" s="439">
        <f>+G41-H41</f>
        <v>0</v>
      </c>
      <c r="J41" s="904" t="e">
        <f t="shared" si="2"/>
        <v>#DIV/0!</v>
      </c>
    </row>
    <row r="42" spans="2:13" ht="16" thickBot="1">
      <c r="B42" s="961"/>
      <c r="C42" s="952" t="s">
        <v>49</v>
      </c>
      <c r="D42" s="953"/>
      <c r="E42" s="440">
        <f>SUM(E6:E40)</f>
        <v>1105355.8745476</v>
      </c>
      <c r="F42" s="441">
        <f>SUM(F6:F40)</f>
        <v>0</v>
      </c>
      <c r="G42" s="440">
        <f>'CUOTA INDUSTRIAL'!F86+E42+F42</f>
        <v>1105355.8745476</v>
      </c>
      <c r="H42" s="442">
        <f>SUM(H6:H40)</f>
        <v>699381.49449999991</v>
      </c>
      <c r="I42" s="440">
        <f>+G42-H42</f>
        <v>405974.38004760013</v>
      </c>
      <c r="J42" s="905">
        <f>+H42/G42</f>
        <v>0.63272065640058472</v>
      </c>
    </row>
    <row r="43" spans="2:13" ht="15" hidden="1">
      <c r="B43" s="69"/>
      <c r="C43" s="69"/>
      <c r="D43" s="79" t="s">
        <v>50</v>
      </c>
      <c r="E43" s="6"/>
      <c r="F43" s="438"/>
      <c r="G43" s="6"/>
      <c r="H43" s="6"/>
      <c r="I43" s="6"/>
      <c r="J43" s="52">
        <v>1</v>
      </c>
    </row>
    <row r="44" spans="2:13" ht="15">
      <c r="B44" s="69"/>
      <c r="C44" s="69"/>
      <c r="D44" s="69"/>
      <c r="E44" s="79"/>
      <c r="F44" s="443"/>
      <c r="G44" s="69"/>
      <c r="H44" s="69"/>
      <c r="I44" s="69"/>
      <c r="J44" s="69"/>
    </row>
    <row r="45" spans="2:13" ht="15">
      <c r="B45" s="69"/>
      <c r="C45" s="444"/>
      <c r="D45" s="69"/>
      <c r="E45" s="443"/>
      <c r="F45" s="443"/>
      <c r="G45" s="443"/>
      <c r="H45" s="79"/>
      <c r="I45" s="79"/>
      <c r="J45" s="726"/>
    </row>
    <row r="46" spans="2:13" ht="15">
      <c r="B46" s="69"/>
      <c r="C46" s="69"/>
      <c r="D46" s="69"/>
      <c r="E46" s="69"/>
      <c r="F46" s="69"/>
      <c r="G46" s="69"/>
      <c r="H46" s="69"/>
      <c r="I46" s="69"/>
      <c r="J46" s="69"/>
      <c r="M46" s="202" t="s">
        <v>51</v>
      </c>
    </row>
    <row r="47" spans="2:13" ht="15">
      <c r="B47" s="932" t="s">
        <v>52</v>
      </c>
      <c r="C47" s="932"/>
      <c r="D47" s="933"/>
      <c r="E47" s="933"/>
      <c r="F47" s="933"/>
      <c r="G47" s="933"/>
      <c r="H47" s="933"/>
      <c r="I47" s="933"/>
      <c r="J47" s="69"/>
    </row>
    <row r="48" spans="2:13" ht="15">
      <c r="B48" s="930" t="s">
        <v>2</v>
      </c>
      <c r="C48" s="930"/>
      <c r="D48" s="940" t="s">
        <v>5</v>
      </c>
      <c r="E48" s="938" t="s">
        <v>8</v>
      </c>
      <c r="F48" s="939"/>
      <c r="G48" s="934" t="s">
        <v>53</v>
      </c>
      <c r="H48" s="934" t="s">
        <v>9</v>
      </c>
      <c r="I48" s="936" t="s">
        <v>10</v>
      </c>
      <c r="J48" s="69"/>
    </row>
    <row r="49" spans="1:10" ht="15">
      <c r="A49" s="432"/>
      <c r="B49" s="930"/>
      <c r="C49" s="930"/>
      <c r="D49" s="941"/>
      <c r="E49" s="63" t="s">
        <v>54</v>
      </c>
      <c r="F49" s="63" t="s">
        <v>55</v>
      </c>
      <c r="G49" s="935"/>
      <c r="H49" s="935"/>
      <c r="I49" s="937"/>
      <c r="J49" s="69"/>
    </row>
    <row r="50" spans="1:10" ht="25.5" customHeight="1">
      <c r="B50" s="931" t="s">
        <v>56</v>
      </c>
      <c r="C50" s="931"/>
      <c r="D50" s="723">
        <v>20</v>
      </c>
      <c r="E50" s="553">
        <v>22.824999999999999</v>
      </c>
      <c r="F50" s="65">
        <v>0.40400000000000003</v>
      </c>
      <c r="G50" s="66">
        <f>E50+F50</f>
        <v>23.228999999999999</v>
      </c>
      <c r="H50" s="62">
        <f>D50-G50</f>
        <v>-3.2289999999999992</v>
      </c>
      <c r="I50" s="554">
        <f>G50/D50</f>
        <v>1.1614499999999999</v>
      </c>
      <c r="J50" s="69"/>
    </row>
    <row r="51" spans="1:10" ht="15">
      <c r="B51" s="69"/>
      <c r="C51" s="6"/>
      <c r="D51" s="6"/>
      <c r="E51" s="6"/>
      <c r="F51" s="67"/>
      <c r="G51" s="67"/>
      <c r="H51" s="6"/>
      <c r="I51" s="52"/>
      <c r="J51" s="69"/>
    </row>
    <row r="52" spans="1:10" ht="15">
      <c r="B52" s="69"/>
      <c r="C52" s="6"/>
      <c r="D52" s="6"/>
      <c r="E52" s="6"/>
      <c r="F52" s="67"/>
      <c r="G52" s="67"/>
      <c r="H52" s="6"/>
      <c r="I52" s="52"/>
      <c r="J52" s="69"/>
    </row>
    <row r="53" spans="1:10" ht="15">
      <c r="B53" s="69"/>
      <c r="C53" s="69"/>
      <c r="D53" s="69"/>
      <c r="E53" s="69"/>
      <c r="F53" s="69"/>
      <c r="G53" s="69"/>
      <c r="H53" s="69"/>
      <c r="I53" s="69"/>
      <c r="J53" s="69"/>
    </row>
    <row r="54" spans="1:10" ht="15">
      <c r="B54" s="69"/>
      <c r="C54" s="942" t="s">
        <v>57</v>
      </c>
      <c r="D54" s="942"/>
      <c r="E54" s="942"/>
      <c r="F54" s="942"/>
      <c r="G54" s="942"/>
      <c r="H54" s="942"/>
      <c r="I54" s="942"/>
      <c r="J54" s="69"/>
    </row>
    <row r="55" spans="1:10" ht="15">
      <c r="B55" s="69"/>
      <c r="C55" s="943" t="s">
        <v>58</v>
      </c>
      <c r="D55" s="943" t="s">
        <v>5</v>
      </c>
      <c r="E55" s="944" t="s">
        <v>8</v>
      </c>
      <c r="F55" s="944"/>
      <c r="G55" s="945" t="s">
        <v>53</v>
      </c>
      <c r="H55" s="944" t="s">
        <v>9</v>
      </c>
      <c r="I55" s="943" t="s">
        <v>10</v>
      </c>
      <c r="J55" s="69"/>
    </row>
    <row r="56" spans="1:10" ht="15">
      <c r="B56" s="69"/>
      <c r="C56" s="943"/>
      <c r="D56" s="943"/>
      <c r="E56" s="63" t="s">
        <v>54</v>
      </c>
      <c r="F56" s="63" t="s">
        <v>55</v>
      </c>
      <c r="G56" s="935"/>
      <c r="H56" s="944"/>
      <c r="I56" s="943"/>
      <c r="J56" s="69"/>
    </row>
    <row r="57" spans="1:10" ht="15">
      <c r="B57" s="69"/>
      <c r="C57" s="555" t="s">
        <v>59</v>
      </c>
      <c r="D57" s="724">
        <v>150</v>
      </c>
      <c r="E57" s="555"/>
      <c r="F57" s="65"/>
      <c r="G57" s="62"/>
      <c r="H57" s="556">
        <f>D57-G57</f>
        <v>150</v>
      </c>
      <c r="I57" s="557">
        <f>G57/D57</f>
        <v>0</v>
      </c>
      <c r="J57" s="69"/>
    </row>
    <row r="62" spans="1:10">
      <c r="C62" s="432"/>
      <c r="D62" s="432"/>
    </row>
    <row r="63" spans="1:10">
      <c r="C63" s="432"/>
    </row>
    <row r="64" spans="1:10">
      <c r="C64" s="432"/>
    </row>
  </sheetData>
  <mergeCells count="22">
    <mergeCell ref="B2:J2"/>
    <mergeCell ref="B3:J3"/>
    <mergeCell ref="C42:D42"/>
    <mergeCell ref="B4:J4"/>
    <mergeCell ref="C37:C40"/>
    <mergeCell ref="C6:C36"/>
    <mergeCell ref="B6:B42"/>
    <mergeCell ref="C54:I54"/>
    <mergeCell ref="C55:C56"/>
    <mergeCell ref="D55:D56"/>
    <mergeCell ref="E55:F55"/>
    <mergeCell ref="H55:H56"/>
    <mergeCell ref="I55:I56"/>
    <mergeCell ref="G55:G56"/>
    <mergeCell ref="B48:C49"/>
    <mergeCell ref="B50:C50"/>
    <mergeCell ref="B47:I47"/>
    <mergeCell ref="H48:H49"/>
    <mergeCell ref="I48:I49"/>
    <mergeCell ref="G48:G49"/>
    <mergeCell ref="E48:F48"/>
    <mergeCell ref="D48:D49"/>
  </mergeCells>
  <conditionalFormatting sqref="J6:J42">
    <cfRule type="cellIs" dxfId="14" priority="1" operator="greaterThan">
      <formula>1</formula>
    </cfRule>
  </conditionalFormatting>
  <conditionalFormatting sqref="J6:J4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{515BE892-D524-46E7-BB80-CAA6847CC652}</x14:id>
        </ext>
      </extLst>
    </cfRule>
  </conditionalFormatting>
  <conditionalFormatting sqref="J38:J42 J10 J29:J3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{851E83ED-F1F8-4703-9D9D-C01093BB2744}</x14:id>
        </ext>
      </extLst>
    </cfRule>
  </conditionalFormatting>
  <pageMargins left="0.7" right="0.7" top="0.75" bottom="0.75" header="0.3" footer="0.3"/>
  <pageSetup paperSize="173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5BE892-D524-46E7-BB80-CAA6847CC65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J6:J43</xm:sqref>
        </x14:conditionalFormatting>
        <x14:conditionalFormatting xmlns:xm="http://schemas.microsoft.com/office/excel/2006/main">
          <x14:cfRule type="dataBar" id="{851E83ED-F1F8-4703-9D9D-C01093BB274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J38:J42 J10 J29:J36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X195"/>
  <sheetViews>
    <sheetView showGridLines="0" topLeftCell="C1" zoomScaleNormal="100" workbookViewId="0">
      <pane ySplit="1" topLeftCell="A85" activePane="bottomLeft" state="frozen"/>
      <selection activeCell="K154" sqref="K154"/>
      <selection pane="bottomLeft" activeCell="I106" sqref="I106"/>
    </sheetView>
  </sheetViews>
  <sheetFormatPr baseColWidth="10" defaultColWidth="11.5" defaultRowHeight="15"/>
  <cols>
    <col min="1" max="1" width="11.5" style="6" customWidth="1"/>
    <col min="2" max="2" width="8.6640625" style="6" bestFit="1" customWidth="1"/>
    <col min="3" max="3" width="9.1640625" style="6" customWidth="1"/>
    <col min="4" max="4" width="17.1640625" style="6" bestFit="1" customWidth="1"/>
    <col min="5" max="5" width="58.33203125" style="6" customWidth="1"/>
    <col min="6" max="6" width="14.5" style="6" bestFit="1" customWidth="1"/>
    <col min="7" max="7" width="20.1640625" style="6" customWidth="1"/>
    <col min="8" max="8" width="15" style="6" bestFit="1" customWidth="1"/>
    <col min="9" max="9" width="21.5" style="6" bestFit="1" customWidth="1"/>
    <col min="10" max="10" width="15.1640625" style="6" bestFit="1" customWidth="1"/>
    <col min="11" max="11" width="14.5" style="6" bestFit="1" customWidth="1"/>
    <col min="12" max="12" width="12.5" style="6" bestFit="1" customWidth="1"/>
    <col min="13" max="13" width="17.6640625" style="116" bestFit="1" customWidth="1"/>
    <col min="14" max="14" width="11.5" style="7" bestFit="1" customWidth="1"/>
    <col min="15" max="15" width="14.83203125" style="6" customWidth="1"/>
    <col min="16" max="16384" width="11.5" style="6"/>
  </cols>
  <sheetData>
    <row r="1" spans="1:17" ht="17" thickBot="1">
      <c r="A1" s="467" t="s">
        <v>334</v>
      </c>
      <c r="B1" s="467" t="s">
        <v>335</v>
      </c>
      <c r="C1" s="467" t="s">
        <v>336</v>
      </c>
      <c r="D1" s="468" t="s">
        <v>337</v>
      </c>
      <c r="E1" s="467" t="s">
        <v>338</v>
      </c>
      <c r="F1" s="814" t="s">
        <v>339</v>
      </c>
      <c r="G1" s="814" t="s">
        <v>340</v>
      </c>
      <c r="H1" s="467" t="s">
        <v>341</v>
      </c>
      <c r="I1" s="467" t="s">
        <v>342</v>
      </c>
      <c r="J1" s="467" t="s">
        <v>343</v>
      </c>
      <c r="K1" s="467" t="s">
        <v>344</v>
      </c>
      <c r="L1" s="467" t="s">
        <v>345</v>
      </c>
      <c r="M1" s="469" t="s">
        <v>346</v>
      </c>
      <c r="N1" s="470" t="s">
        <v>347</v>
      </c>
      <c r="O1" s="471" t="s">
        <v>348</v>
      </c>
      <c r="P1" s="471" t="s">
        <v>349</v>
      </c>
      <c r="Q1" s="471" t="s">
        <v>350</v>
      </c>
    </row>
    <row r="2" spans="1:17" ht="16">
      <c r="A2" s="472" t="s">
        <v>351</v>
      </c>
      <c r="B2" s="473" t="s">
        <v>59</v>
      </c>
      <c r="C2" s="474" t="s">
        <v>352</v>
      </c>
      <c r="D2" s="504" t="s">
        <v>353</v>
      </c>
      <c r="E2" s="486" t="str">
        <f>'CUOTA INDUSTRIAL'!C6</f>
        <v>CAMANCHACA S.A.</v>
      </c>
      <c r="F2" s="790">
        <v>46023</v>
      </c>
      <c r="G2" s="790">
        <v>46387</v>
      </c>
      <c r="H2" s="473">
        <f>'CUOTA INDUSTRIAL'!F6</f>
        <v>27067.991000000002</v>
      </c>
      <c r="I2" s="473">
        <f>'CUOTA INDUSTRIAL'!G6</f>
        <v>3500</v>
      </c>
      <c r="J2" s="473">
        <f>'CUOTA INDUSTRIAL'!H6</f>
        <v>30567.991000000002</v>
      </c>
      <c r="K2" s="473">
        <f>'CUOTA INDUSTRIAL'!I6</f>
        <v>19269.896000000001</v>
      </c>
      <c r="L2" s="480">
        <f>'CUOTA INDUSTRIAL'!J6</f>
        <v>11298.095000000001</v>
      </c>
      <c r="M2" s="481">
        <f>'CUOTA INDUSTRIAL'!K6</f>
        <v>0.63039458497616019</v>
      </c>
      <c r="N2" s="476" t="s">
        <v>71</v>
      </c>
      <c r="O2" s="475" t="e">
        <f>#REF!</f>
        <v>#REF!</v>
      </c>
      <c r="P2" s="564">
        <v>2026</v>
      </c>
      <c r="Q2" s="477" t="s">
        <v>354</v>
      </c>
    </row>
    <row r="3" spans="1:17" ht="16">
      <c r="A3" s="505" t="s">
        <v>351</v>
      </c>
      <c r="B3" s="1" t="s">
        <v>59</v>
      </c>
      <c r="C3" s="503" t="s">
        <v>352</v>
      </c>
      <c r="D3" s="105" t="s">
        <v>353</v>
      </c>
      <c r="E3" s="165" t="str">
        <f>'CUOTA INDUSTRIAL'!C7</f>
        <v>CORPESCA S.A.</v>
      </c>
      <c r="F3" s="466">
        <v>46023</v>
      </c>
      <c r="G3" s="466">
        <v>46387</v>
      </c>
      <c r="H3" s="465">
        <f>'CUOTA INDUSTRIAL'!F7</f>
        <v>68705.313999999998</v>
      </c>
      <c r="I3" s="465">
        <f>'CUOTA INDUSTRIAL'!G7</f>
        <v>-17543.2</v>
      </c>
      <c r="J3" s="465">
        <f>'CUOTA INDUSTRIAL'!H7</f>
        <v>51162.114000000001</v>
      </c>
      <c r="K3" s="465">
        <f>'CUOTA INDUSTRIAL'!I7</f>
        <v>33620.014999999999</v>
      </c>
      <c r="L3" s="465">
        <f>'CUOTA INDUSTRIAL'!J7</f>
        <v>17542.099000000002</v>
      </c>
      <c r="M3" s="482">
        <f>'CUOTA INDUSTRIAL'!K7</f>
        <v>0.65712716640285818</v>
      </c>
      <c r="N3" s="4" t="s">
        <v>71</v>
      </c>
      <c r="O3" s="5">
        <f>RESUMEN!$B$3</f>
        <v>46272</v>
      </c>
      <c r="P3" s="1">
        <f t="shared" ref="P3:P8" si="0">YEAR(O3)</f>
        <v>2026</v>
      </c>
      <c r="Q3" s="105"/>
    </row>
    <row r="4" spans="1:17" ht="16">
      <c r="A4" s="505" t="s">
        <v>351</v>
      </c>
      <c r="B4" s="1" t="s">
        <v>59</v>
      </c>
      <c r="C4" s="503" t="s">
        <v>352</v>
      </c>
      <c r="D4" s="105" t="s">
        <v>353</v>
      </c>
      <c r="E4" s="165" t="str">
        <f>'CUOTA INDUSTRIAL'!C8</f>
        <v>ESPACIO PESQUERO SpA</v>
      </c>
      <c r="F4" s="466">
        <v>46023</v>
      </c>
      <c r="G4" s="466">
        <v>46387</v>
      </c>
      <c r="H4" s="465">
        <f>'CUOTA INDUSTRIAL'!F8</f>
        <v>44.406999999999996</v>
      </c>
      <c r="I4" s="465">
        <f>'CUOTA INDUSTRIAL'!G8</f>
        <v>0</v>
      </c>
      <c r="J4" s="465">
        <f>'CUOTA INDUSTRIAL'!H8</f>
        <v>44.406999999999996</v>
      </c>
      <c r="K4" s="465">
        <f>'CUOTA INDUSTRIAL'!I8</f>
        <v>0</v>
      </c>
      <c r="L4" s="465">
        <f>'CUOTA INDUSTRIAL'!J8</f>
        <v>44.406999999999996</v>
      </c>
      <c r="M4" s="482">
        <f>'CUOTA INDUSTRIAL'!K8</f>
        <v>0</v>
      </c>
      <c r="N4" s="4" t="s">
        <v>71</v>
      </c>
      <c r="O4" s="5">
        <f>RESUMEN!$B$3</f>
        <v>46272</v>
      </c>
      <c r="P4" s="1">
        <f t="shared" si="0"/>
        <v>2026</v>
      </c>
      <c r="Q4" s="105"/>
    </row>
    <row r="5" spans="1:17" ht="16">
      <c r="A5" s="505" t="s">
        <v>351</v>
      </c>
      <c r="B5" s="1" t="s">
        <v>59</v>
      </c>
      <c r="C5" s="503" t="s">
        <v>352</v>
      </c>
      <c r="D5" s="105" t="s">
        <v>353</v>
      </c>
      <c r="E5" s="165" t="str">
        <f>'CUOTA INDUSTRIAL'!C9</f>
        <v>FOODCORP CHILE S.A.</v>
      </c>
      <c r="F5" s="466">
        <v>46023</v>
      </c>
      <c r="G5" s="466">
        <v>46387</v>
      </c>
      <c r="H5" s="465">
        <f>'CUOTA INDUSTRIAL'!F9</f>
        <v>3910.567</v>
      </c>
      <c r="I5" s="465">
        <f>'CUOTA INDUSTRIAL'!G9</f>
        <v>-3910.1529999999998</v>
      </c>
      <c r="J5" s="465">
        <f>'CUOTA INDUSTRIAL'!H9</f>
        <v>0.41400000000021464</v>
      </c>
      <c r="K5" s="465">
        <f>'CUOTA INDUSTRIAL'!I9</f>
        <v>0</v>
      </c>
      <c r="L5" s="465">
        <f>'CUOTA INDUSTRIAL'!J9</f>
        <v>0.41400000000021464</v>
      </c>
      <c r="M5" s="482">
        <f>'CUOTA INDUSTRIAL'!K9</f>
        <v>0</v>
      </c>
      <c r="N5" s="4" t="s">
        <v>71</v>
      </c>
      <c r="O5" s="5">
        <f>RESUMEN!$B$3</f>
        <v>46272</v>
      </c>
      <c r="P5" s="1">
        <f t="shared" ref="P5:P7" si="1">YEAR(O5)</f>
        <v>2026</v>
      </c>
      <c r="Q5" s="105"/>
    </row>
    <row r="6" spans="1:17" ht="16">
      <c r="A6" s="505" t="s">
        <v>351</v>
      </c>
      <c r="B6" s="1" t="s">
        <v>59</v>
      </c>
      <c r="C6" s="503" t="s">
        <v>352</v>
      </c>
      <c r="D6" s="105" t="s">
        <v>353</v>
      </c>
      <c r="E6" s="165" t="str">
        <f>'CUOTA INDUSTRIAL'!C10</f>
        <v>LANDES S.A. SOC. PESQ.</v>
      </c>
      <c r="F6" s="466">
        <v>46023</v>
      </c>
      <c r="G6" s="466">
        <v>46387</v>
      </c>
      <c r="H6" s="465">
        <f>'CUOTA INDUSTRIAL'!F10</f>
        <v>4682.134</v>
      </c>
      <c r="I6" s="465">
        <f>'CUOTA INDUSTRIAL'!G10</f>
        <v>-4976.9699999999993</v>
      </c>
      <c r="J6" s="465">
        <f>'CUOTA INDUSTRIAL'!H10</f>
        <v>-294.83599999999933</v>
      </c>
      <c r="K6" s="465">
        <f>'CUOTA INDUSTRIAL'!I10</f>
        <v>0</v>
      </c>
      <c r="L6" s="465">
        <f>'CUOTA INDUSTRIAL'!J10</f>
        <v>-294.83599999999933</v>
      </c>
      <c r="M6" s="482">
        <f>'CUOTA INDUSTRIAL'!K10</f>
        <v>0</v>
      </c>
      <c r="N6" s="4" t="s">
        <v>71</v>
      </c>
      <c r="O6" s="5">
        <f>RESUMEN!$B$3</f>
        <v>46272</v>
      </c>
      <c r="P6" s="1">
        <f t="shared" si="1"/>
        <v>2026</v>
      </c>
      <c r="Q6" s="105"/>
    </row>
    <row r="7" spans="1:17" ht="16">
      <c r="A7" s="505" t="s">
        <v>351</v>
      </c>
      <c r="B7" s="1" t="s">
        <v>59</v>
      </c>
      <c r="C7" s="503" t="s">
        <v>352</v>
      </c>
      <c r="D7" s="105" t="s">
        <v>353</v>
      </c>
      <c r="E7" s="165" t="str">
        <f>'CUOTA INDUSTRIAL'!C11</f>
        <v>ORIZON S.A.</v>
      </c>
      <c r="F7" s="466">
        <v>46023</v>
      </c>
      <c r="G7" s="466">
        <v>46387</v>
      </c>
      <c r="H7" s="465">
        <f>'CUOTA INDUSTRIAL'!F11</f>
        <v>31999.205000000002</v>
      </c>
      <c r="I7" s="465">
        <f>'CUOTA INDUSTRIAL'!G11</f>
        <v>-30000.847000000002</v>
      </c>
      <c r="J7" s="465">
        <f>'CUOTA INDUSTRIAL'!H11</f>
        <v>1998.3580000000002</v>
      </c>
      <c r="K7" s="465">
        <f>'CUOTA INDUSTRIAL'!I11</f>
        <v>1312.5909999999999</v>
      </c>
      <c r="L7" s="465">
        <f>'CUOTA INDUSTRIAL'!J11</f>
        <v>685.76700000000028</v>
      </c>
      <c r="M7" s="482">
        <f>'CUOTA INDUSTRIAL'!K11</f>
        <v>0.65683476133905927</v>
      </c>
      <c r="N7" s="4" t="s">
        <v>71</v>
      </c>
      <c r="O7" s="5">
        <f>RESUMEN!$B$3</f>
        <v>46272</v>
      </c>
      <c r="P7" s="1">
        <f t="shared" si="1"/>
        <v>2026</v>
      </c>
      <c r="Q7" s="105"/>
    </row>
    <row r="8" spans="1:17" ht="16">
      <c r="A8" s="505" t="s">
        <v>351</v>
      </c>
      <c r="B8" s="1" t="s">
        <v>59</v>
      </c>
      <c r="C8" s="503" t="s">
        <v>352</v>
      </c>
      <c r="D8" s="105" t="s">
        <v>353</v>
      </c>
      <c r="E8" s="165" t="str">
        <f>'CUOTA INDUSTRIAL'!C12</f>
        <v>LOTE RENUNCIADO</v>
      </c>
      <c r="F8" s="466">
        <v>46023</v>
      </c>
      <c r="G8" s="466">
        <v>46387</v>
      </c>
      <c r="H8" s="465">
        <f>'CUOTA INDUSTRIAL'!F12</f>
        <v>1873.4090000000001</v>
      </c>
      <c r="I8" s="465">
        <f>'CUOTA INDUSTRIAL'!G12</f>
        <v>0</v>
      </c>
      <c r="J8" s="465">
        <f>'CUOTA INDUSTRIAL'!H12</f>
        <v>1873.4090000000001</v>
      </c>
      <c r="K8" s="465">
        <f>'CUOTA INDUSTRIAL'!I12</f>
        <v>0</v>
      </c>
      <c r="L8" s="465">
        <f>'CUOTA INDUSTRIAL'!J12</f>
        <v>1873.4090000000001</v>
      </c>
      <c r="M8" s="482">
        <f>'CUOTA INDUSTRIAL'!K12</f>
        <v>0</v>
      </c>
      <c r="N8" s="4" t="s">
        <v>71</v>
      </c>
      <c r="O8" s="5">
        <f>RESUMEN!$B$3</f>
        <v>46272</v>
      </c>
      <c r="P8" s="1">
        <f t="shared" si="0"/>
        <v>2026</v>
      </c>
      <c r="Q8" s="105"/>
    </row>
    <row r="9" spans="1:17" ht="16">
      <c r="A9" s="505" t="s">
        <v>351</v>
      </c>
      <c r="B9" s="1" t="s">
        <v>59</v>
      </c>
      <c r="C9" s="503" t="s">
        <v>352</v>
      </c>
      <c r="D9" s="105" t="s">
        <v>353</v>
      </c>
      <c r="E9" s="165" t="str">
        <f>'CUOTA INDUSTRIAL'!C13</f>
        <v>BLUMAR S.A.</v>
      </c>
      <c r="F9" s="466">
        <v>46023</v>
      </c>
      <c r="G9" s="466">
        <v>46387</v>
      </c>
      <c r="H9" s="465">
        <f>'CUOTA INDUSTRIAL'!F13</f>
        <v>1.3879999999999999</v>
      </c>
      <c r="I9" s="465">
        <f>'CUOTA INDUSTRIAL'!G13</f>
        <v>5000</v>
      </c>
      <c r="J9" s="465">
        <f>'CUOTA INDUSTRIAL'!H13</f>
        <v>5001.3879999999999</v>
      </c>
      <c r="K9" s="465">
        <f>'CUOTA INDUSTRIAL'!I13</f>
        <v>1252.81</v>
      </c>
      <c r="L9" s="465">
        <f>'CUOTA INDUSTRIAL'!J13</f>
        <v>3748.578</v>
      </c>
      <c r="M9" s="482">
        <f>'CUOTA INDUSTRIAL'!K13</f>
        <v>0.2504924632921901</v>
      </c>
      <c r="N9" s="4" t="s">
        <v>71</v>
      </c>
      <c r="O9" s="5">
        <f>RESUMEN!$B$3</f>
        <v>46272</v>
      </c>
      <c r="P9" s="1">
        <f t="shared" ref="P9:P25" si="2">YEAR(O9)</f>
        <v>2026</v>
      </c>
      <c r="Q9" s="105"/>
    </row>
    <row r="10" spans="1:17" ht="16">
      <c r="A10" s="505" t="s">
        <v>351</v>
      </c>
      <c r="B10" s="1" t="s">
        <v>59</v>
      </c>
      <c r="C10" s="503" t="s">
        <v>352</v>
      </c>
      <c r="D10" s="105" t="s">
        <v>353</v>
      </c>
      <c r="E10" s="165" t="str">
        <f>'CUOTA INDUSTRIAL'!C14</f>
        <v>ARICA SEAFOODS PRODUCER S.A.</v>
      </c>
      <c r="F10" s="466">
        <v>46023</v>
      </c>
      <c r="G10" s="466">
        <v>46387</v>
      </c>
      <c r="H10" s="465">
        <f>'CUOTA INDUSTRIAL'!L14</f>
        <v>486.58699999999999</v>
      </c>
      <c r="I10" s="465">
        <f>'CUOTA INDUSTRIAL'!M14</f>
        <v>-518.61099999999999</v>
      </c>
      <c r="J10" s="465">
        <f>'CUOTA INDUSTRIAL'!N14</f>
        <v>-32.024000000000001</v>
      </c>
      <c r="K10" s="465">
        <f>'CUOTA INDUSTRIAL'!O14</f>
        <v>0</v>
      </c>
      <c r="L10" s="465">
        <f>'CUOTA INDUSTRIAL'!P14</f>
        <v>-32.024000000000001</v>
      </c>
      <c r="M10" s="482">
        <f>'CUOTA INDUSTRIAL'!K14</f>
        <v>0</v>
      </c>
      <c r="N10" s="4" t="s">
        <v>71</v>
      </c>
      <c r="O10" s="5">
        <f>RESUMEN!$B$3</f>
        <v>46272</v>
      </c>
      <c r="P10" s="1">
        <f t="shared" si="2"/>
        <v>2026</v>
      </c>
      <c r="Q10" s="105"/>
    </row>
    <row r="11" spans="1:17" ht="17" thickBot="1">
      <c r="A11" s="791" t="s">
        <v>351</v>
      </c>
      <c r="B11" s="398" t="s">
        <v>59</v>
      </c>
      <c r="C11" s="792" t="s">
        <v>352</v>
      </c>
      <c r="D11" s="514" t="s">
        <v>353</v>
      </c>
      <c r="E11" s="793" t="str">
        <f>'CUOTA INDUSTRIAL'!C15</f>
        <v>TOTAL</v>
      </c>
      <c r="F11" s="478">
        <v>46023</v>
      </c>
      <c r="G11" s="478">
        <v>46387</v>
      </c>
      <c r="H11" s="549">
        <f>'CUOTA INDUSTRIAL'!F15</f>
        <v>138771.00200000004</v>
      </c>
      <c r="I11" s="549">
        <f>'CUOTA INDUSTRIAL'!G15</f>
        <v>-48449.780999999995</v>
      </c>
      <c r="J11" s="549">
        <f>'CUOTA INDUSTRIAL'!H15</f>
        <v>90321.221000000049</v>
      </c>
      <c r="K11" s="549">
        <f>'CUOTA INDUSTRIAL'!I15</f>
        <v>55455.311999999998</v>
      </c>
      <c r="L11" s="549">
        <f>'CUOTA INDUSTRIAL'!J15</f>
        <v>34865.909000000051</v>
      </c>
      <c r="M11" s="794">
        <f>'CUOTA INDUSTRIAL'!K15</f>
        <v>0.61397876806824803</v>
      </c>
      <c r="N11" s="509" t="s">
        <v>71</v>
      </c>
      <c r="O11" s="795">
        <f>RESUMEN!$B$3</f>
        <v>46272</v>
      </c>
      <c r="P11" s="398">
        <f t="shared" si="2"/>
        <v>2026</v>
      </c>
      <c r="Q11" s="514"/>
    </row>
    <row r="12" spans="1:17">
      <c r="A12" s="484" t="s">
        <v>355</v>
      </c>
      <c r="B12" s="485" t="s">
        <v>59</v>
      </c>
      <c r="C12" s="485" t="s">
        <v>356</v>
      </c>
      <c r="D12" s="485" t="s">
        <v>353</v>
      </c>
      <c r="E12" s="473" t="str">
        <f>'CUOTA INDUSTRIAL'!C20</f>
        <v>ALIMENTOS MARINOS S.A.</v>
      </c>
      <c r="F12" s="790">
        <v>46023</v>
      </c>
      <c r="G12" s="790">
        <v>46387</v>
      </c>
      <c r="H12" s="487">
        <f>'CUOTA INDUSTRIAL'!F20</f>
        <v>2134.5259999999998</v>
      </c>
      <c r="I12" s="487">
        <f>'CUOTA INDUSTRIAL'!G20</f>
        <v>0</v>
      </c>
      <c r="J12" s="487">
        <f>'CUOTA INDUSTRIAL'!H20</f>
        <v>2134.5259999999998</v>
      </c>
      <c r="K12" s="487">
        <f>'CUOTA INDUSTRIAL'!I20</f>
        <v>5017.0919999999996</v>
      </c>
      <c r="L12" s="487">
        <f>'CUOTA INDUSTRIAL'!J20</f>
        <v>-2882.5659999999998</v>
      </c>
      <c r="M12" s="488">
        <f>'CUOTA INDUSTRIAL'!K20</f>
        <v>2.3504478277612924</v>
      </c>
      <c r="N12" s="489" t="s">
        <v>71</v>
      </c>
      <c r="O12" s="490">
        <f>RESUMEN!$B$3</f>
        <v>46272</v>
      </c>
      <c r="P12" s="485">
        <f t="shared" si="2"/>
        <v>2026</v>
      </c>
      <c r="Q12" s="491"/>
    </row>
    <row r="13" spans="1:17">
      <c r="A13" s="798" t="s">
        <v>355</v>
      </c>
      <c r="B13" s="1" t="s">
        <v>59</v>
      </c>
      <c r="C13" s="1" t="s">
        <v>356</v>
      </c>
      <c r="D13" s="1" t="s">
        <v>353</v>
      </c>
      <c r="E13" s="465" t="str">
        <f>'CUOTA INDUSTRIAL'!C21</f>
        <v>ARICA SEAFOOD PRODUCER S.A.</v>
      </c>
      <c r="F13" s="466">
        <v>46023</v>
      </c>
      <c r="G13" s="466">
        <v>46387</v>
      </c>
      <c r="H13" s="3">
        <f>'CUOTA INDUSTRIAL'!F21</f>
        <v>6.5830000000000002</v>
      </c>
      <c r="I13" s="3">
        <f>'CUOTA INDUSTRIAL'!G21</f>
        <v>0</v>
      </c>
      <c r="J13" s="3">
        <f>'CUOTA INDUSTRIAL'!H21</f>
        <v>6.5830000000000002</v>
      </c>
      <c r="K13" s="3">
        <f>'CUOTA INDUSTRIAL'!I21</f>
        <v>0</v>
      </c>
      <c r="L13" s="3">
        <f>'CUOTA INDUSTRIAL'!J21</f>
        <v>6.5830000000000002</v>
      </c>
      <c r="M13" s="109">
        <f>'CUOTA INDUSTRIAL'!K21</f>
        <v>0</v>
      </c>
      <c r="N13" s="4" t="s">
        <v>71</v>
      </c>
      <c r="O13" s="5">
        <f>RESUMEN!$B$3</f>
        <v>46272</v>
      </c>
      <c r="P13" s="1">
        <f t="shared" ref="P13" si="3">YEAR(O13)</f>
        <v>2026</v>
      </c>
      <c r="Q13" s="105"/>
    </row>
    <row r="14" spans="1:17">
      <c r="A14" s="798" t="s">
        <v>355</v>
      </c>
      <c r="B14" s="1" t="s">
        <v>59</v>
      </c>
      <c r="C14" s="1" t="s">
        <v>356</v>
      </c>
      <c r="D14" s="1" t="s">
        <v>353</v>
      </c>
      <c r="E14" s="465" t="str">
        <f>'CUOTA INDUSTRIAL'!C22</f>
        <v>BAHIA CALDERA S.A. PESQ.</v>
      </c>
      <c r="F14" s="466">
        <v>46023</v>
      </c>
      <c r="G14" s="466">
        <v>46387</v>
      </c>
      <c r="H14" s="3">
        <f>'CUOTA INDUSTRIAL'!F22</f>
        <v>95.918999999999997</v>
      </c>
      <c r="I14" s="3">
        <f>'CUOTA INDUSTRIAL'!G22</f>
        <v>0</v>
      </c>
      <c r="J14" s="3">
        <f>'CUOTA INDUSTRIAL'!H22</f>
        <v>95.918999999999997</v>
      </c>
      <c r="K14" s="3">
        <f>'CUOTA INDUSTRIAL'!I22</f>
        <v>0</v>
      </c>
      <c r="L14" s="3">
        <f>'CUOTA INDUSTRIAL'!J22</f>
        <v>95.918999999999997</v>
      </c>
      <c r="M14" s="109">
        <f>'CUOTA INDUSTRIAL'!K22</f>
        <v>0</v>
      </c>
      <c r="N14" s="4" t="s">
        <v>71</v>
      </c>
      <c r="O14" s="5">
        <f>RESUMEN!$B$3</f>
        <v>46272</v>
      </c>
      <c r="P14" s="1">
        <f t="shared" si="2"/>
        <v>2026</v>
      </c>
      <c r="Q14" s="105"/>
    </row>
    <row r="15" spans="1:17">
      <c r="A15" s="798" t="s">
        <v>355</v>
      </c>
      <c r="B15" s="1" t="s">
        <v>59</v>
      </c>
      <c r="C15" s="1" t="s">
        <v>356</v>
      </c>
      <c r="D15" s="1" t="s">
        <v>353</v>
      </c>
      <c r="E15" s="465" t="str">
        <f>'CUOTA INDUSTRIAL'!C23</f>
        <v>BLUMAR S.A.</v>
      </c>
      <c r="F15" s="466">
        <v>46023</v>
      </c>
      <c r="G15" s="466">
        <v>46387</v>
      </c>
      <c r="H15" s="3">
        <f>'CUOTA INDUSTRIAL'!F23</f>
        <v>5810.3969999999999</v>
      </c>
      <c r="I15" s="3">
        <f>'CUOTA INDUSTRIAL'!G23</f>
        <v>0</v>
      </c>
      <c r="J15" s="3">
        <f>'CUOTA INDUSTRIAL'!H23</f>
        <v>5810.3969999999999</v>
      </c>
      <c r="K15" s="3">
        <f>'CUOTA INDUSTRIAL'!I23</f>
        <v>5052.3950000000004</v>
      </c>
      <c r="L15" s="3">
        <f>'CUOTA INDUSTRIAL'!J23</f>
        <v>758.0019999999995</v>
      </c>
      <c r="M15" s="109">
        <f>'CUOTA INDUSTRIAL'!K23</f>
        <v>0.86954385388812516</v>
      </c>
      <c r="N15" s="4" t="s">
        <v>71</v>
      </c>
      <c r="O15" s="5">
        <f>RESUMEN!$B$3</f>
        <v>46272</v>
      </c>
      <c r="P15" s="1">
        <f t="shared" si="2"/>
        <v>2026</v>
      </c>
      <c r="Q15" s="105"/>
    </row>
    <row r="16" spans="1:17">
      <c r="A16" s="798" t="s">
        <v>355</v>
      </c>
      <c r="B16" s="1" t="s">
        <v>59</v>
      </c>
      <c r="C16" s="1" t="s">
        <v>356</v>
      </c>
      <c r="D16" s="1" t="s">
        <v>353</v>
      </c>
      <c r="E16" s="465" t="str">
        <f>'CUOTA INDUSTRIAL'!C24</f>
        <v>FOODCORP CHILE S.A.</v>
      </c>
      <c r="F16" s="466">
        <v>46023</v>
      </c>
      <c r="G16" s="466">
        <v>46387</v>
      </c>
      <c r="H16" s="3">
        <f>'CUOTA INDUSTRIAL'!F24</f>
        <v>1216.5849390000001</v>
      </c>
      <c r="I16" s="3">
        <f>'CUOTA INDUSTRIAL'!G24</f>
        <v>-745.971</v>
      </c>
      <c r="J16" s="3">
        <f>'CUOTA INDUSTRIAL'!H24</f>
        <v>470.61393900000007</v>
      </c>
      <c r="K16" s="3">
        <f>'CUOTA INDUSTRIAL'!I24</f>
        <v>469.5</v>
      </c>
      <c r="L16" s="3">
        <f>'CUOTA INDUSTRIAL'!J24</f>
        <v>1.1139390000000731</v>
      </c>
      <c r="M16" s="109">
        <f>'CUOTA INDUSTRIAL'!K24</f>
        <v>0.99763300891094076</v>
      </c>
      <c r="N16" s="4" t="s">
        <v>71</v>
      </c>
      <c r="O16" s="5">
        <f>RESUMEN!$B$3</f>
        <v>46272</v>
      </c>
      <c r="P16" s="1">
        <f t="shared" si="2"/>
        <v>2026</v>
      </c>
      <c r="Q16" s="105"/>
    </row>
    <row r="17" spans="1:17">
      <c r="A17" s="798" t="s">
        <v>355</v>
      </c>
      <c r="B17" s="1" t="s">
        <v>59</v>
      </c>
      <c r="C17" s="1" t="s">
        <v>356</v>
      </c>
      <c r="D17" s="1" t="s">
        <v>353</v>
      </c>
      <c r="E17" s="465" t="str">
        <f>'CUOTA INDUSTRIAL'!C25</f>
        <v>ISLADAMAS S.A. PESQ.</v>
      </c>
      <c r="F17" s="466">
        <v>46023</v>
      </c>
      <c r="G17" s="466">
        <v>46387</v>
      </c>
      <c r="H17" s="3">
        <f>'CUOTA INDUSTRIAL'!F25</f>
        <v>24.327000000000002</v>
      </c>
      <c r="I17" s="3">
        <f>'CUOTA INDUSTRIAL'!G25</f>
        <v>0</v>
      </c>
      <c r="J17" s="3">
        <f>'CUOTA INDUSTRIAL'!H25</f>
        <v>24.327000000000002</v>
      </c>
      <c r="K17" s="3">
        <f>'CUOTA INDUSTRIAL'!I25</f>
        <v>0</v>
      </c>
      <c r="L17" s="3">
        <f>'CUOTA INDUSTRIAL'!J25</f>
        <v>24.327000000000002</v>
      </c>
      <c r="M17" s="109">
        <f>'CUOTA INDUSTRIAL'!K25</f>
        <v>0</v>
      </c>
      <c r="N17" s="4" t="s">
        <v>71</v>
      </c>
      <c r="O17" s="5">
        <f>RESUMEN!$B$3</f>
        <v>46272</v>
      </c>
      <c r="P17" s="1">
        <f t="shared" si="2"/>
        <v>2026</v>
      </c>
      <c r="Q17" s="105"/>
    </row>
    <row r="18" spans="1:17">
      <c r="A18" s="798" t="s">
        <v>355</v>
      </c>
      <c r="B18" s="1" t="s">
        <v>59</v>
      </c>
      <c r="C18" s="1" t="s">
        <v>356</v>
      </c>
      <c r="D18" s="1" t="s">
        <v>353</v>
      </c>
      <c r="E18" s="465" t="str">
        <f>'CUOTA INDUSTRIAL'!C26</f>
        <v>LANDES S.A. SOC. PESQ.</v>
      </c>
      <c r="F18" s="466">
        <v>46023</v>
      </c>
      <c r="G18" s="466">
        <v>46387</v>
      </c>
      <c r="H18" s="3">
        <f>'CUOTA INDUSTRIAL'!F26</f>
        <v>1095.694737</v>
      </c>
      <c r="I18" s="3">
        <f>'CUOTA INDUSTRIAL'!G26</f>
        <v>2027.6079999999999</v>
      </c>
      <c r="J18" s="3">
        <f>'CUOTA INDUSTRIAL'!H26</f>
        <v>3123.302737</v>
      </c>
      <c r="K18" s="3">
        <f>'CUOTA INDUSTRIAL'!I26</f>
        <v>926.12</v>
      </c>
      <c r="L18" s="3">
        <f>'CUOTA INDUSTRIAL'!J26</f>
        <v>2197.1827370000001</v>
      </c>
      <c r="M18" s="109">
        <f>'CUOTA INDUSTRIAL'!K26</f>
        <v>0.29651944687550791</v>
      </c>
      <c r="N18" s="4" t="s">
        <v>71</v>
      </c>
      <c r="O18" s="5">
        <f>RESUMEN!$B$3</f>
        <v>46272</v>
      </c>
      <c r="P18" s="1">
        <f t="shared" si="2"/>
        <v>2026</v>
      </c>
      <c r="Q18" s="105"/>
    </row>
    <row r="19" spans="1:17">
      <c r="A19" s="798" t="s">
        <v>355</v>
      </c>
      <c r="B19" s="1" t="s">
        <v>59</v>
      </c>
      <c r="C19" s="1" t="s">
        <v>356</v>
      </c>
      <c r="D19" s="1" t="s">
        <v>353</v>
      </c>
      <c r="E19" s="465" t="str">
        <f>'CUOTA INDUSTRIAL'!C27</f>
        <v>ORIZON S.A.</v>
      </c>
      <c r="F19" s="466">
        <v>46023</v>
      </c>
      <c r="G19" s="466">
        <v>46387</v>
      </c>
      <c r="H19" s="3">
        <f>'CUOTA INDUSTRIAL'!F27</f>
        <v>11826.561040000001</v>
      </c>
      <c r="I19" s="3">
        <f>'CUOTA INDUSTRIAL'!G27</f>
        <v>0</v>
      </c>
      <c r="J19" s="3">
        <f>'CUOTA INDUSTRIAL'!H27</f>
        <v>11826.561040000001</v>
      </c>
      <c r="K19" s="3">
        <f>'CUOTA INDUSTRIAL'!I27</f>
        <v>3406.0819999999999</v>
      </c>
      <c r="L19" s="3">
        <f>'CUOTA INDUSTRIAL'!J27</f>
        <v>8420.4790400000002</v>
      </c>
      <c r="M19" s="109">
        <f>'CUOTA INDUSTRIAL'!K27</f>
        <v>0.28800274132775283</v>
      </c>
      <c r="N19" s="4" t="s">
        <v>71</v>
      </c>
      <c r="O19" s="5">
        <f>RESUMEN!$B$3</f>
        <v>46272</v>
      </c>
      <c r="P19" s="1">
        <f t="shared" si="2"/>
        <v>2026</v>
      </c>
      <c r="Q19" s="105"/>
    </row>
    <row r="20" spans="1:17">
      <c r="A20" s="798" t="s">
        <v>355</v>
      </c>
      <c r="B20" s="1" t="s">
        <v>59</v>
      </c>
      <c r="C20" s="1" t="s">
        <v>356</v>
      </c>
      <c r="D20" s="1" t="s">
        <v>353</v>
      </c>
      <c r="E20" s="465" t="str">
        <f>'CUOTA INDUSTRIAL'!C28</f>
        <v>SIPESUR SpA</v>
      </c>
      <c r="F20" s="466">
        <v>46023</v>
      </c>
      <c r="G20" s="466">
        <v>46387</v>
      </c>
      <c r="H20" s="3">
        <f>'CUOTA INDUSTRIAL'!F28</f>
        <v>934.47046460000001</v>
      </c>
      <c r="I20" s="3">
        <f>'CUOTA INDUSTRIAL'!G28</f>
        <v>5270.5129999999999</v>
      </c>
      <c r="J20" s="3">
        <f>'CUOTA INDUSTRIAL'!H28</f>
        <v>6204.9834645999999</v>
      </c>
      <c r="K20" s="3">
        <f>'CUOTA INDUSTRIAL'!I28</f>
        <v>1107.864</v>
      </c>
      <c r="L20" s="3">
        <f>'CUOTA INDUSTRIAL'!J28</f>
        <v>5097.1194646000004</v>
      </c>
      <c r="M20" s="109">
        <f>'CUOTA INDUSTRIAL'!K28</f>
        <v>0.17854423083002008</v>
      </c>
      <c r="N20" s="4" t="s">
        <v>71</v>
      </c>
      <c r="O20" s="5">
        <f>RESUMEN!$B$3</f>
        <v>46272</v>
      </c>
      <c r="P20" s="1">
        <f t="shared" ref="P20" si="4">YEAR(O20)</f>
        <v>2026</v>
      </c>
      <c r="Q20" s="105"/>
    </row>
    <row r="21" spans="1:17" ht="16.5" customHeight="1">
      <c r="A21" s="798" t="s">
        <v>355</v>
      </c>
      <c r="B21" s="1" t="s">
        <v>59</v>
      </c>
      <c r="C21" s="1" t="s">
        <v>356</v>
      </c>
      <c r="D21" s="1" t="s">
        <v>353</v>
      </c>
      <c r="E21" s="465" t="str">
        <f>'CUOTA INDUSTRIAL'!C29</f>
        <v>CAMANCHACA S.A.</v>
      </c>
      <c r="F21" s="466">
        <v>46023</v>
      </c>
      <c r="G21" s="466">
        <v>46387</v>
      </c>
      <c r="H21" s="3">
        <f>'CUOTA INDUSTRIAL'!F29</f>
        <v>1891.643</v>
      </c>
      <c r="I21" s="3">
        <f>'CUOTA INDUSTRIAL'!G29</f>
        <v>6000</v>
      </c>
      <c r="J21" s="3">
        <f>'CUOTA INDUSTRIAL'!H29</f>
        <v>7891.643</v>
      </c>
      <c r="K21" s="3">
        <f>'CUOTA INDUSTRIAL'!I29</f>
        <v>3340.913</v>
      </c>
      <c r="L21" s="3">
        <f>'CUOTA INDUSTRIAL'!J29</f>
        <v>4550.7299999999996</v>
      </c>
      <c r="M21" s="109">
        <f>'CUOTA INDUSTRIAL'!K29</f>
        <v>0.42334821785526788</v>
      </c>
      <c r="N21" s="4" t="s">
        <v>71</v>
      </c>
      <c r="O21" s="5">
        <f>RESUMEN!$B$3</f>
        <v>46272</v>
      </c>
      <c r="P21" s="1">
        <f t="shared" si="2"/>
        <v>2026</v>
      </c>
      <c r="Q21" s="105"/>
    </row>
    <row r="22" spans="1:17" ht="16.5" customHeight="1">
      <c r="A22" s="798" t="s">
        <v>355</v>
      </c>
      <c r="B22" s="1" t="s">
        <v>59</v>
      </c>
      <c r="C22" s="1" t="s">
        <v>356</v>
      </c>
      <c r="D22" s="1" t="s">
        <v>353</v>
      </c>
      <c r="E22" s="465" t="str">
        <f>'CUOTA INDUSTRIAL'!C30</f>
        <v>THOR FISHERIES CHILE SPA.</v>
      </c>
      <c r="F22" s="466">
        <v>46023</v>
      </c>
      <c r="G22" s="466">
        <v>46387</v>
      </c>
      <c r="H22" s="3">
        <f>'CUOTA INDUSTRIAL'!F30</f>
        <v>0.255</v>
      </c>
      <c r="I22" s="3">
        <f>'CUOTA INDUSTRIAL'!G30</f>
        <v>0</v>
      </c>
      <c r="J22" s="3">
        <f>'CUOTA INDUSTRIAL'!H30</f>
        <v>0.255</v>
      </c>
      <c r="K22" s="3">
        <f>'CUOTA INDUSTRIAL'!I30</f>
        <v>0</v>
      </c>
      <c r="L22" s="3">
        <f>'CUOTA INDUSTRIAL'!J30</f>
        <v>0.255</v>
      </c>
      <c r="M22" s="109">
        <f>'CUOTA INDUSTRIAL'!K30</f>
        <v>0</v>
      </c>
      <c r="N22" s="4" t="s">
        <v>71</v>
      </c>
      <c r="O22" s="5">
        <f>RESUMEN!$B$3</f>
        <v>46272</v>
      </c>
      <c r="P22" s="1">
        <f t="shared" si="2"/>
        <v>2026</v>
      </c>
      <c r="Q22" s="105"/>
    </row>
    <row r="23" spans="1:17" ht="16.5" customHeight="1">
      <c r="A23" s="798" t="s">
        <v>355</v>
      </c>
      <c r="B23" s="1" t="s">
        <v>59</v>
      </c>
      <c r="C23" s="1" t="s">
        <v>356</v>
      </c>
      <c r="D23" s="1" t="s">
        <v>353</v>
      </c>
      <c r="E23" s="465" t="str">
        <f>'CUOTA INDUSTRIAL'!C31</f>
        <v>COMERCIAL Y CONSERVERA SAN LÁZARO LIMITADA</v>
      </c>
      <c r="F23" s="466">
        <v>46023</v>
      </c>
      <c r="G23" s="466">
        <v>46387</v>
      </c>
      <c r="H23" s="3">
        <f>'CUOTA INDUSTRIAL'!F31</f>
        <v>305.48399999999998</v>
      </c>
      <c r="I23" s="3">
        <f>'CUOTA INDUSTRIAL'!G31</f>
        <v>0</v>
      </c>
      <c r="J23" s="3">
        <f>'CUOTA INDUSTRIAL'!H31</f>
        <v>305.48399999999998</v>
      </c>
      <c r="K23" s="3">
        <f>'CUOTA INDUSTRIAL'!I31</f>
        <v>0</v>
      </c>
      <c r="L23" s="3">
        <f>'CUOTA INDUSTRIAL'!J31</f>
        <v>305.48399999999998</v>
      </c>
      <c r="M23" s="109">
        <f>'CUOTA INDUSTRIAL'!K31</f>
        <v>0</v>
      </c>
      <c r="N23" s="4" t="s">
        <v>71</v>
      </c>
      <c r="O23" s="5">
        <f>RESUMEN!$B$3</f>
        <v>46272</v>
      </c>
      <c r="P23" s="1">
        <f t="shared" si="2"/>
        <v>2026</v>
      </c>
      <c r="Q23" s="105"/>
    </row>
    <row r="24" spans="1:17" s="125" customFormat="1" ht="16.5" customHeight="1">
      <c r="A24" s="798" t="s">
        <v>355</v>
      </c>
      <c r="B24" s="1" t="s">
        <v>59</v>
      </c>
      <c r="C24" s="1" t="s">
        <v>356</v>
      </c>
      <c r="D24" s="1" t="s">
        <v>353</v>
      </c>
      <c r="E24" s="465" t="str">
        <f>'CUOTA INDUSTRIAL'!C32</f>
        <v>PROCESOS TECNOLOGICOS DEL BIOBÍO</v>
      </c>
      <c r="F24" s="466">
        <v>46023</v>
      </c>
      <c r="G24" s="466">
        <v>46387</v>
      </c>
      <c r="H24" s="3">
        <f>'CUOTA INDUSTRIAL'!F32</f>
        <v>114.557</v>
      </c>
      <c r="I24" s="3">
        <f>'CUOTA INDUSTRIAL'!G32</f>
        <v>-114.557</v>
      </c>
      <c r="J24" s="3">
        <f>'CUOTA INDUSTRIAL'!H32</f>
        <v>0</v>
      </c>
      <c r="K24" s="3">
        <f>'CUOTA INDUSTRIAL'!I32</f>
        <v>0</v>
      </c>
      <c r="L24" s="3">
        <f>'CUOTA INDUSTRIAL'!J32</f>
        <v>0</v>
      </c>
      <c r="M24" s="109">
        <v>0</v>
      </c>
      <c r="N24" s="796" t="s">
        <v>71</v>
      </c>
      <c r="O24" s="797">
        <f>RESUMEN!$B$3</f>
        <v>46272</v>
      </c>
      <c r="P24" s="64">
        <f>YEAR(O24)</f>
        <v>2026</v>
      </c>
      <c r="Q24" s="799"/>
    </row>
    <row r="25" spans="1:17" s="125" customFormat="1" ht="16.5" customHeight="1" thickBot="1">
      <c r="A25" s="800" t="s">
        <v>355</v>
      </c>
      <c r="B25" s="19" t="s">
        <v>59</v>
      </c>
      <c r="C25" s="19" t="s">
        <v>356</v>
      </c>
      <c r="D25" s="19" t="s">
        <v>353</v>
      </c>
      <c r="E25" s="801" t="str">
        <f>'CUOTA INDUSTRIAL'!C33</f>
        <v>TOTAL</v>
      </c>
      <c r="F25" s="478">
        <v>46023</v>
      </c>
      <c r="G25" s="478">
        <v>46387</v>
      </c>
      <c r="H25" s="20">
        <f>'CUOTA INDUSTRIAL'!F33</f>
        <v>25457.0021806</v>
      </c>
      <c r="I25" s="20">
        <f>'CUOTA INDUSTRIAL'!G33</f>
        <v>12437.592999999999</v>
      </c>
      <c r="J25" s="20">
        <f>'CUOTA INDUSTRIAL'!H33</f>
        <v>37894.595180600001</v>
      </c>
      <c r="K25" s="20">
        <f>'CUOTA INDUSTRIAL'!I33</f>
        <v>19319.966</v>
      </c>
      <c r="L25" s="20">
        <f>'CUOTA INDUSTRIAL'!J33</f>
        <v>18574.629180600001</v>
      </c>
      <c r="M25" s="802">
        <f>'CUOTA INDUSTRIAL'!K33</f>
        <v>0.50983434201959188</v>
      </c>
      <c r="N25" s="803" t="s">
        <v>71</v>
      </c>
      <c r="O25" s="804">
        <f>RESUMEN!$B$3</f>
        <v>46272</v>
      </c>
      <c r="P25" s="517">
        <f t="shared" si="2"/>
        <v>2026</v>
      </c>
      <c r="Q25" s="805"/>
    </row>
    <row r="26" spans="1:17" s="125" customFormat="1" ht="16.5" customHeight="1">
      <c r="A26" s="499" t="s">
        <v>357</v>
      </c>
      <c r="B26" s="500" t="s">
        <v>59</v>
      </c>
      <c r="C26" s="500" t="s">
        <v>358</v>
      </c>
      <c r="D26" s="485" t="s">
        <v>353</v>
      </c>
      <c r="E26" s="486" t="str">
        <f>'CUOTA INDUSTRIAL'!C39</f>
        <v>ALIMENTOS MARINOS S.A.</v>
      </c>
      <c r="F26" s="790">
        <v>46023</v>
      </c>
      <c r="G26" s="790">
        <v>46387</v>
      </c>
      <c r="H26" s="487">
        <f>'CUOTA INDUSTRIAL'!L39</f>
        <v>65524.87917</v>
      </c>
      <c r="I26" s="487">
        <f>'CUOTA INDUSTRIAL'!M39</f>
        <v>-10000</v>
      </c>
      <c r="J26" s="487">
        <f>'CUOTA INDUSTRIAL'!N39</f>
        <v>55524.87917</v>
      </c>
      <c r="K26" s="487">
        <f>'CUOTA INDUSTRIAL'!O39</f>
        <v>50971.603999999999</v>
      </c>
      <c r="L26" s="487">
        <f>'CUOTA INDUSTRIAL'!P39</f>
        <v>4553.2751700000008</v>
      </c>
      <c r="M26" s="488">
        <f>'CUOTA INDUSTRIAL'!K39</f>
        <v>0.91799576625715329</v>
      </c>
      <c r="N26" s="806" t="s">
        <v>71</v>
      </c>
      <c r="O26" s="807">
        <f>RESUMEN!$B$3</f>
        <v>46272</v>
      </c>
      <c r="P26" s="500">
        <f t="shared" ref="P26" si="5">YEAR(O26)</f>
        <v>2026</v>
      </c>
      <c r="Q26" s="808"/>
    </row>
    <row r="27" spans="1:17">
      <c r="A27" s="515" t="s">
        <v>357</v>
      </c>
      <c r="B27" s="123" t="s">
        <v>59</v>
      </c>
      <c r="C27" s="64" t="s">
        <v>358</v>
      </c>
      <c r="D27" s="1" t="s">
        <v>353</v>
      </c>
      <c r="E27" s="165" t="str">
        <f>'CUOTA INDUSTRIAL'!C40</f>
        <v xml:space="preserve">LOTE RENUNCIADO </v>
      </c>
      <c r="F27" s="466">
        <v>46023</v>
      </c>
      <c r="G27" s="466">
        <v>46387</v>
      </c>
      <c r="H27" s="16">
        <f>'CUOTA INDUSTRIAL'!L40</f>
        <v>3276.5880000000002</v>
      </c>
      <c r="I27" s="16">
        <f>'CUOTA INDUSTRIAL'!M40</f>
        <v>0</v>
      </c>
      <c r="J27" s="16">
        <f>'CUOTA INDUSTRIAL'!N40</f>
        <v>3276.5880000000002</v>
      </c>
      <c r="K27" s="16">
        <f>'CUOTA INDUSTRIAL'!O40</f>
        <v>0</v>
      </c>
      <c r="L27" s="16">
        <f>'CUOTA INDUSTRIAL'!P40</f>
        <v>3276.5880000000002</v>
      </c>
      <c r="M27" s="111">
        <f>'CUOTA INDUSTRIAL'!K40</f>
        <v>0</v>
      </c>
      <c r="N27" s="4" t="s">
        <v>71</v>
      </c>
      <c r="O27" s="5">
        <f>RESUMEN!$B$3</f>
        <v>46272</v>
      </c>
      <c r="P27" s="1">
        <f t="shared" ref="P27" si="6">YEAR(O27)</f>
        <v>2026</v>
      </c>
      <c r="Q27" s="105"/>
    </row>
    <row r="28" spans="1:17">
      <c r="A28" s="515" t="s">
        <v>357</v>
      </c>
      <c r="B28" s="123" t="s">
        <v>59</v>
      </c>
      <c r="C28" s="64" t="s">
        <v>358</v>
      </c>
      <c r="D28" s="15" t="s">
        <v>353</v>
      </c>
      <c r="E28" s="165" t="str">
        <f>'CUOTA INDUSTRIAL'!C41</f>
        <v>BLUMAR S.A.</v>
      </c>
      <c r="F28" s="466">
        <v>46023</v>
      </c>
      <c r="G28" s="466">
        <v>46387</v>
      </c>
      <c r="H28" s="16">
        <f>'CUOTA INDUSTRIAL'!L41</f>
        <v>96228.038</v>
      </c>
      <c r="I28" s="16">
        <f>'CUOTA INDUSTRIAL'!M41</f>
        <v>-30001.311999999998</v>
      </c>
      <c r="J28" s="16">
        <f>'CUOTA INDUSTRIAL'!N41</f>
        <v>66226.725999999995</v>
      </c>
      <c r="K28" s="16">
        <f>'CUOTA INDUSTRIAL'!O41</f>
        <v>53135.813999999998</v>
      </c>
      <c r="L28" s="16">
        <f>'CUOTA INDUSTRIAL'!P41</f>
        <v>13090.911999999997</v>
      </c>
      <c r="M28" s="111">
        <f>'CUOTA INDUSTRIAL'!K41</f>
        <v>0.8023318863746941</v>
      </c>
      <c r="N28" s="17" t="s">
        <v>71</v>
      </c>
      <c r="O28" s="18">
        <f>RESUMEN!$B$3</f>
        <v>46272</v>
      </c>
      <c r="P28" s="15">
        <f t="shared" ref="P28:P31" si="7">YEAR(O28)</f>
        <v>2026</v>
      </c>
      <c r="Q28" s="105"/>
    </row>
    <row r="29" spans="1:17">
      <c r="A29" s="515" t="s">
        <v>357</v>
      </c>
      <c r="B29" s="123" t="s">
        <v>59</v>
      </c>
      <c r="C29" s="64" t="s">
        <v>358</v>
      </c>
      <c r="D29" s="1" t="s">
        <v>353</v>
      </c>
      <c r="E29" s="165" t="str">
        <f>'CUOTA INDUSTRIAL'!C42</f>
        <v>CAMANCHACA S.A.</v>
      </c>
      <c r="F29" s="466">
        <v>46023</v>
      </c>
      <c r="G29" s="466">
        <v>46387</v>
      </c>
      <c r="H29" s="16">
        <f>'CUOTA INDUSTRIAL'!L42</f>
        <v>94412.862659999999</v>
      </c>
      <c r="I29" s="16">
        <f>'CUOTA INDUSTRIAL'!M42</f>
        <v>-24538.114999999998</v>
      </c>
      <c r="J29" s="16">
        <f>'CUOTA INDUSTRIAL'!N42</f>
        <v>69874.747659999994</v>
      </c>
      <c r="K29" s="16">
        <f>'CUOTA INDUSTRIAL'!O42</f>
        <v>53135.813999999998</v>
      </c>
      <c r="L29" s="16">
        <f>'CUOTA INDUSTRIAL'!P42</f>
        <v>16738.933659999995</v>
      </c>
      <c r="M29" s="111">
        <f>'CUOTA INDUSTRIAL'!K42</f>
        <v>0.76044373367258333</v>
      </c>
      <c r="N29" s="17" t="s">
        <v>71</v>
      </c>
      <c r="O29" s="18">
        <f>RESUMEN!$B$3</f>
        <v>46272</v>
      </c>
      <c r="P29" s="15">
        <f t="shared" si="7"/>
        <v>2026</v>
      </c>
      <c r="Q29" s="105"/>
    </row>
    <row r="30" spans="1:17">
      <c r="A30" s="515" t="s">
        <v>357</v>
      </c>
      <c r="B30" s="123" t="s">
        <v>59</v>
      </c>
      <c r="C30" s="64" t="s">
        <v>358</v>
      </c>
      <c r="D30" s="15" t="s">
        <v>353</v>
      </c>
      <c r="E30" s="165" t="str">
        <f>'CUOTA INDUSTRIAL'!C43</f>
        <v>FOODCORP CHILE S.A.</v>
      </c>
      <c r="F30" s="466">
        <v>46023</v>
      </c>
      <c r="G30" s="466">
        <v>46387</v>
      </c>
      <c r="H30" s="16">
        <f>'CUOTA INDUSTRIAL'!L43</f>
        <v>72904.902000000002</v>
      </c>
      <c r="I30" s="16">
        <f>'CUOTA INDUSTRIAL'!M43</f>
        <v>10148.451000000001</v>
      </c>
      <c r="J30" s="16">
        <f>'CUOTA INDUSTRIAL'!N43</f>
        <v>83053.353000000003</v>
      </c>
      <c r="K30" s="16">
        <f>'CUOTA INDUSTRIAL'!O43</f>
        <v>71566.631999999998</v>
      </c>
      <c r="L30" s="16">
        <f>'CUOTA INDUSTRIAL'!P43</f>
        <v>11486.721000000005</v>
      </c>
      <c r="M30" s="111">
        <f>'CUOTA INDUSTRIAL'!K43</f>
        <v>0.86169467474720729</v>
      </c>
      <c r="N30" s="17" t="s">
        <v>71</v>
      </c>
      <c r="O30" s="18">
        <f>RESUMEN!$B$3</f>
        <v>46272</v>
      </c>
      <c r="P30" s="15">
        <f t="shared" si="7"/>
        <v>2026</v>
      </c>
      <c r="Q30" s="105"/>
    </row>
    <row r="31" spans="1:17">
      <c r="A31" s="515" t="s">
        <v>357</v>
      </c>
      <c r="B31" s="123" t="s">
        <v>59</v>
      </c>
      <c r="C31" s="64" t="s">
        <v>358</v>
      </c>
      <c r="D31" s="1" t="s">
        <v>353</v>
      </c>
      <c r="E31" s="165" t="str">
        <f>'CUOTA INDUSTRIAL'!C44</f>
        <v>GRIMAR S.A. PESQ.</v>
      </c>
      <c r="F31" s="466">
        <v>46023</v>
      </c>
      <c r="G31" s="466">
        <v>46387</v>
      </c>
      <c r="H31" s="16">
        <f>'CUOTA INDUSTRIAL'!L44</f>
        <v>49.149000000000001</v>
      </c>
      <c r="I31" s="16">
        <f>'CUOTA INDUSTRIAL'!M44</f>
        <v>0</v>
      </c>
      <c r="J31" s="16">
        <f>'CUOTA INDUSTRIAL'!N44</f>
        <v>49.149000000000001</v>
      </c>
      <c r="K31" s="16">
        <f>'CUOTA INDUSTRIAL'!O44</f>
        <v>0</v>
      </c>
      <c r="L31" s="16">
        <f>'CUOTA INDUSTRIAL'!P44</f>
        <v>49.149000000000001</v>
      </c>
      <c r="M31" s="111">
        <f>'CUOTA INDUSTRIAL'!K44</f>
        <v>0</v>
      </c>
      <c r="N31" s="17" t="s">
        <v>71</v>
      </c>
      <c r="O31" s="18">
        <f>RESUMEN!$B$3</f>
        <v>46272</v>
      </c>
      <c r="P31" s="15">
        <f t="shared" si="7"/>
        <v>2026</v>
      </c>
      <c r="Q31" s="105"/>
    </row>
    <row r="32" spans="1:17">
      <c r="A32" s="515" t="s">
        <v>357</v>
      </c>
      <c r="B32" s="123" t="s">
        <v>59</v>
      </c>
      <c r="C32" s="64" t="s">
        <v>358</v>
      </c>
      <c r="D32" s="15" t="s">
        <v>353</v>
      </c>
      <c r="E32" s="165" t="str">
        <f>'CUOTA INDUSTRIAL'!C45</f>
        <v>ISLA QUIHUA S.A. PESQ.</v>
      </c>
      <c r="F32" s="466">
        <v>46023</v>
      </c>
      <c r="G32" s="466">
        <v>46387</v>
      </c>
      <c r="H32" s="16">
        <f>'CUOTA INDUSTRIAL'!L45</f>
        <v>4.6420000000000003</v>
      </c>
      <c r="I32" s="16">
        <f>'CUOTA INDUSTRIAL'!M45</f>
        <v>0</v>
      </c>
      <c r="J32" s="16">
        <f>'CUOTA INDUSTRIAL'!N45</f>
        <v>4.6420000000000003</v>
      </c>
      <c r="K32" s="16">
        <f>'CUOTA INDUSTRIAL'!O45</f>
        <v>0</v>
      </c>
      <c r="L32" s="16">
        <f>'CUOTA INDUSTRIAL'!P45</f>
        <v>4.6420000000000003</v>
      </c>
      <c r="M32" s="111">
        <f>'CUOTA INDUSTRIAL'!K45</f>
        <v>0</v>
      </c>
      <c r="N32" s="17" t="s">
        <v>71</v>
      </c>
      <c r="O32" s="18">
        <f>RESUMEN!$B$3</f>
        <v>46272</v>
      </c>
      <c r="P32" s="15">
        <f t="shared" ref="P32:P59" si="8">YEAR(O32)</f>
        <v>2026</v>
      </c>
      <c r="Q32" s="105"/>
    </row>
    <row r="33" spans="1:17">
      <c r="A33" s="515" t="s">
        <v>357</v>
      </c>
      <c r="B33" s="123" t="s">
        <v>59</v>
      </c>
      <c r="C33" s="64" t="s">
        <v>358</v>
      </c>
      <c r="D33" s="1" t="s">
        <v>353</v>
      </c>
      <c r="E33" s="165" t="str">
        <f>'CUOTA INDUSTRIAL'!C46</f>
        <v>LANDES S.A. SOC. PESQ.</v>
      </c>
      <c r="F33" s="466">
        <v>46023</v>
      </c>
      <c r="G33" s="466">
        <v>46387</v>
      </c>
      <c r="H33" s="16">
        <f>'CUOTA INDUSTRIAL'!L46</f>
        <v>42849.668790000003</v>
      </c>
      <c r="I33" s="16">
        <f>'CUOTA INDUSTRIAL'!M46</f>
        <v>5214.82</v>
      </c>
      <c r="J33" s="16">
        <f>'CUOTA INDUSTRIAL'!N46</f>
        <v>48064.488790000003</v>
      </c>
      <c r="K33" s="16">
        <f>'CUOTA INDUSTRIAL'!O46</f>
        <v>37310.383000000002</v>
      </c>
      <c r="L33" s="16">
        <f>'CUOTA INDUSTRIAL'!P46</f>
        <v>10754.105790000001</v>
      </c>
      <c r="M33" s="111">
        <f>'CUOTA INDUSTRIAL'!K46</f>
        <v>0.7762567321378141</v>
      </c>
      <c r="N33" s="17" t="s">
        <v>71</v>
      </c>
      <c r="O33" s="18">
        <f>RESUMEN!$B$3</f>
        <v>46272</v>
      </c>
      <c r="P33" s="15">
        <f t="shared" si="8"/>
        <v>2026</v>
      </c>
      <c r="Q33" s="105"/>
    </row>
    <row r="34" spans="1:17">
      <c r="A34" s="515" t="s">
        <v>357</v>
      </c>
      <c r="B34" s="123" t="s">
        <v>59</v>
      </c>
      <c r="C34" s="64" t="s">
        <v>358</v>
      </c>
      <c r="D34" s="15" t="s">
        <v>353</v>
      </c>
      <c r="E34" s="165" t="str">
        <f>'CUOTA INDUSTRIAL'!C47</f>
        <v>LOTA PROTEIN S.A.</v>
      </c>
      <c r="F34" s="466">
        <v>46023</v>
      </c>
      <c r="G34" s="466">
        <v>46387</v>
      </c>
      <c r="H34" s="16">
        <f>'CUOTA INDUSTRIAL'!L47</f>
        <v>174.75136000000001</v>
      </c>
      <c r="I34" s="16">
        <f>'CUOTA INDUSTRIAL'!M47</f>
        <v>0</v>
      </c>
      <c r="J34" s="16">
        <f>'CUOTA INDUSTRIAL'!N47</f>
        <v>174.75136000000001</v>
      </c>
      <c r="K34" s="16">
        <f>'CUOTA INDUSTRIAL'!O47</f>
        <v>0</v>
      </c>
      <c r="L34" s="16">
        <f>'CUOTA INDUSTRIAL'!P47</f>
        <v>174.75136000000001</v>
      </c>
      <c r="M34" s="111">
        <f>'CUOTA INDUSTRIAL'!K47</f>
        <v>0</v>
      </c>
      <c r="N34" s="17" t="s">
        <v>71</v>
      </c>
      <c r="O34" s="18">
        <f>RESUMEN!$B$3</f>
        <v>46272</v>
      </c>
      <c r="P34" s="15">
        <f t="shared" si="8"/>
        <v>2026</v>
      </c>
      <c r="Q34" s="105"/>
    </row>
    <row r="35" spans="1:17">
      <c r="A35" s="515" t="s">
        <v>357</v>
      </c>
      <c r="B35" s="123" t="s">
        <v>59</v>
      </c>
      <c r="C35" s="64" t="s">
        <v>358</v>
      </c>
      <c r="D35" s="1" t="s">
        <v>353</v>
      </c>
      <c r="E35" s="165" t="str">
        <f>'CUOTA INDUSTRIAL'!C48</f>
        <v>MJF LIMITADA PESQ.</v>
      </c>
      <c r="F35" s="466">
        <v>46023</v>
      </c>
      <c r="G35" s="466">
        <v>46387</v>
      </c>
      <c r="H35" s="16">
        <f>'CUOTA INDUSTRIAL'!L48</f>
        <v>5.4610000000000003</v>
      </c>
      <c r="I35" s="16">
        <f>'CUOTA INDUSTRIAL'!M48</f>
        <v>0</v>
      </c>
      <c r="J35" s="16">
        <f>'CUOTA INDUSTRIAL'!N48</f>
        <v>5.4610000000000003</v>
      </c>
      <c r="K35" s="16">
        <f>'CUOTA INDUSTRIAL'!O48</f>
        <v>0</v>
      </c>
      <c r="L35" s="16">
        <f>'CUOTA INDUSTRIAL'!P48</f>
        <v>5.4610000000000003</v>
      </c>
      <c r="M35" s="111">
        <f>'CUOTA INDUSTRIAL'!K48</f>
        <v>0</v>
      </c>
      <c r="N35" s="17" t="s">
        <v>71</v>
      </c>
      <c r="O35" s="18">
        <f>RESUMEN!$B$3</f>
        <v>46272</v>
      </c>
      <c r="P35" s="15">
        <f t="shared" si="8"/>
        <v>2026</v>
      </c>
      <c r="Q35" s="105"/>
    </row>
    <row r="36" spans="1:17">
      <c r="A36" s="515" t="s">
        <v>357</v>
      </c>
      <c r="B36" s="123" t="s">
        <v>59</v>
      </c>
      <c r="C36" s="64" t="s">
        <v>358</v>
      </c>
      <c r="D36" s="15" t="s">
        <v>353</v>
      </c>
      <c r="E36" s="165" t="str">
        <f>'CUOTA INDUSTRIAL'!C49</f>
        <v>NORDIOMAR SPA SOC. PESQ.</v>
      </c>
      <c r="F36" s="466">
        <v>46023</v>
      </c>
      <c r="G36" s="466">
        <v>46387</v>
      </c>
      <c r="H36" s="16">
        <f>'CUOTA INDUSTRIAL'!L49</f>
        <v>21.844000000000001</v>
      </c>
      <c r="I36" s="16">
        <f>'CUOTA INDUSTRIAL'!M49</f>
        <v>0</v>
      </c>
      <c r="J36" s="16">
        <f>'CUOTA INDUSTRIAL'!N49</f>
        <v>21.844000000000001</v>
      </c>
      <c r="K36" s="16">
        <f>'CUOTA INDUSTRIAL'!O49</f>
        <v>2.0470000000000002</v>
      </c>
      <c r="L36" s="16">
        <f>'CUOTA INDUSTRIAL'!P49</f>
        <v>19.797000000000001</v>
      </c>
      <c r="M36" s="111">
        <f>'CUOTA INDUSTRIAL'!K49</f>
        <v>9.3709943233839951E-2</v>
      </c>
      <c r="N36" s="17" t="s">
        <v>71</v>
      </c>
      <c r="O36" s="18">
        <f>RESUMEN!$B$3</f>
        <v>46272</v>
      </c>
      <c r="P36" s="15">
        <f t="shared" si="8"/>
        <v>2026</v>
      </c>
      <c r="Q36" s="105"/>
    </row>
    <row r="37" spans="1:17">
      <c r="A37" s="515" t="s">
        <v>357</v>
      </c>
      <c r="B37" s="123" t="s">
        <v>59</v>
      </c>
      <c r="C37" s="64" t="s">
        <v>358</v>
      </c>
      <c r="D37" s="1" t="s">
        <v>353</v>
      </c>
      <c r="E37" s="165" t="str">
        <f>'CUOTA INDUSTRIAL'!C50</f>
        <v>ORIZON S.A.</v>
      </c>
      <c r="F37" s="466">
        <v>46023</v>
      </c>
      <c r="G37" s="466">
        <v>46387</v>
      </c>
      <c r="H37" s="16">
        <f>'CUOTA INDUSTRIAL'!L50</f>
        <v>135953.66380000001</v>
      </c>
      <c r="I37" s="16">
        <f>'CUOTA INDUSTRIAL'!M50</f>
        <v>16325.371000000003</v>
      </c>
      <c r="J37" s="16">
        <f>'CUOTA INDUSTRIAL'!N50</f>
        <v>152279.03480000002</v>
      </c>
      <c r="K37" s="16">
        <f>'CUOTA INDUSTRIAL'!O50</f>
        <v>79792.918000000005</v>
      </c>
      <c r="L37" s="16">
        <f>'CUOTA INDUSTRIAL'!P50</f>
        <v>72486.116800000018</v>
      </c>
      <c r="M37" s="111">
        <f>'CUOTA INDUSTRIAL'!K50</f>
        <v>0.52399148776322557</v>
      </c>
      <c r="N37" s="17" t="s">
        <v>71</v>
      </c>
      <c r="O37" s="18">
        <f>RESUMEN!$B$3</f>
        <v>46272</v>
      </c>
      <c r="P37" s="15">
        <f t="shared" si="8"/>
        <v>2026</v>
      </c>
      <c r="Q37" s="105"/>
    </row>
    <row r="38" spans="1:17">
      <c r="A38" s="515" t="s">
        <v>357</v>
      </c>
      <c r="B38" s="123" t="s">
        <v>59</v>
      </c>
      <c r="C38" s="64" t="s">
        <v>358</v>
      </c>
      <c r="D38" s="15" t="s">
        <v>353</v>
      </c>
      <c r="E38" s="165" t="str">
        <f>'CUOTA INDUSTRIAL'!C51</f>
        <v>CORPESCA S.A.</v>
      </c>
      <c r="F38" s="466">
        <v>46023</v>
      </c>
      <c r="G38" s="466">
        <v>46387</v>
      </c>
      <c r="H38" s="16">
        <f>'CUOTA INDUSTRIAL'!L51</f>
        <v>5.4610000000000003</v>
      </c>
      <c r="I38" s="16">
        <f>'CUOTA INDUSTRIAL'!M51</f>
        <v>218.67599999999993</v>
      </c>
      <c r="J38" s="16">
        <f>'CUOTA INDUSTRIAL'!N51</f>
        <v>224.13699999999994</v>
      </c>
      <c r="K38" s="16">
        <f>'CUOTA INDUSTRIAL'!O51</f>
        <v>0</v>
      </c>
      <c r="L38" s="16">
        <f>'CUOTA INDUSTRIAL'!P51</f>
        <v>224.13699999999994</v>
      </c>
      <c r="M38" s="111">
        <f>'CUOTA INDUSTRIAL'!K51</f>
        <v>0</v>
      </c>
      <c r="N38" s="17" t="s">
        <v>71</v>
      </c>
      <c r="O38" s="18">
        <f>RESUMEN!$B$3</f>
        <v>46272</v>
      </c>
      <c r="P38" s="15">
        <f t="shared" si="8"/>
        <v>2026</v>
      </c>
      <c r="Q38" s="105"/>
    </row>
    <row r="39" spans="1:17">
      <c r="A39" s="515" t="s">
        <v>357</v>
      </c>
      <c r="B39" s="123" t="s">
        <v>59</v>
      </c>
      <c r="C39" s="64" t="s">
        <v>358</v>
      </c>
      <c r="D39" s="1" t="s">
        <v>353</v>
      </c>
      <c r="E39" s="165" t="str">
        <f>'CUOTA INDUSTRIAL'!C52</f>
        <v>PACIFICBLU SpA</v>
      </c>
      <c r="F39" s="466">
        <v>46023</v>
      </c>
      <c r="G39" s="466">
        <v>46387</v>
      </c>
      <c r="H39" s="16">
        <f>'CUOTA INDUSTRIAL'!L52</f>
        <v>92.837000000000003</v>
      </c>
      <c r="I39" s="16">
        <f>'CUOTA INDUSTRIAL'!M52</f>
        <v>0</v>
      </c>
      <c r="J39" s="16">
        <f>'CUOTA INDUSTRIAL'!N52</f>
        <v>92.837000000000003</v>
      </c>
      <c r="K39" s="16">
        <f>'CUOTA INDUSTRIAL'!O52</f>
        <v>7.7329999999999997</v>
      </c>
      <c r="L39" s="16">
        <f>'CUOTA INDUSTRIAL'!P52</f>
        <v>85.103999999999999</v>
      </c>
      <c r="M39" s="111">
        <f>'CUOTA INDUSTRIAL'!K52</f>
        <v>8.3296530478149874E-2</v>
      </c>
      <c r="N39" s="17" t="s">
        <v>71</v>
      </c>
      <c r="O39" s="18">
        <f>RESUMEN!$B$3</f>
        <v>46272</v>
      </c>
      <c r="P39" s="15">
        <f t="shared" si="8"/>
        <v>2026</v>
      </c>
      <c r="Q39" s="105"/>
    </row>
    <row r="40" spans="1:17">
      <c r="A40" s="515" t="s">
        <v>357</v>
      </c>
      <c r="B40" s="123" t="s">
        <v>59</v>
      </c>
      <c r="C40" s="64" t="s">
        <v>358</v>
      </c>
      <c r="D40" s="15" t="s">
        <v>353</v>
      </c>
      <c r="E40" s="165" t="str">
        <f>'CUOTA INDUSTRIAL'!C53</f>
        <v>SIPESUR SPA</v>
      </c>
      <c r="F40" s="466">
        <v>46023</v>
      </c>
      <c r="G40" s="466">
        <v>46387</v>
      </c>
      <c r="H40" s="16">
        <f>'CUOTA INDUSTRIAL'!L53</f>
        <v>27915.546780000001</v>
      </c>
      <c r="I40" s="16">
        <f>'CUOTA INDUSTRIAL'!M53</f>
        <v>-7901.8810000000003</v>
      </c>
      <c r="J40" s="16">
        <f>'CUOTA INDUSTRIAL'!N53</f>
        <v>20013.665779999999</v>
      </c>
      <c r="K40" s="16">
        <f>'CUOTA INDUSTRIAL'!O53</f>
        <v>12363.877</v>
      </c>
      <c r="L40" s="16">
        <f>'CUOTA INDUSTRIAL'!P53</f>
        <v>7649.788779999999</v>
      </c>
      <c r="M40" s="111">
        <f>'CUOTA INDUSTRIAL'!K53</f>
        <v>0.61777173337007729</v>
      </c>
      <c r="N40" s="17" t="s">
        <v>71</v>
      </c>
      <c r="O40" s="18">
        <f>RESUMEN!$B$3</f>
        <v>46272</v>
      </c>
      <c r="P40" s="15">
        <f t="shared" si="8"/>
        <v>2026</v>
      </c>
      <c r="Q40" s="105"/>
    </row>
    <row r="41" spans="1:17">
      <c r="A41" s="515" t="s">
        <v>357</v>
      </c>
      <c r="B41" s="123" t="s">
        <v>59</v>
      </c>
      <c r="C41" s="64" t="s">
        <v>358</v>
      </c>
      <c r="D41" s="1" t="s">
        <v>353</v>
      </c>
      <c r="E41" s="165" t="str">
        <f>'CUOTA INDUSTRIAL'!C54</f>
        <v>SUR AUSTRAL S.A. PESQ.</v>
      </c>
      <c r="F41" s="466">
        <v>46023</v>
      </c>
      <c r="G41" s="466">
        <v>46387</v>
      </c>
      <c r="H41" s="16">
        <f>'CUOTA INDUSTRIAL'!L54</f>
        <v>130.02600000000001</v>
      </c>
      <c r="I41" s="16">
        <f>'CUOTA INDUSTRIAL'!M54</f>
        <v>0</v>
      </c>
      <c r="J41" s="16">
        <f>'CUOTA INDUSTRIAL'!N54</f>
        <v>130.02600000000001</v>
      </c>
      <c r="K41" s="16">
        <f>'CUOTA INDUSTRIAL'!O54</f>
        <v>0</v>
      </c>
      <c r="L41" s="16">
        <f>'CUOTA INDUSTRIAL'!P54</f>
        <v>130.02600000000001</v>
      </c>
      <c r="M41" s="111">
        <f>'CUOTA INDUSTRIAL'!K54</f>
        <v>0</v>
      </c>
      <c r="N41" s="17" t="s">
        <v>71</v>
      </c>
      <c r="O41" s="18">
        <f>RESUMEN!$B$3</f>
        <v>46272</v>
      </c>
      <c r="P41" s="15">
        <f t="shared" si="8"/>
        <v>2026</v>
      </c>
      <c r="Q41" s="105"/>
    </row>
    <row r="42" spans="1:17">
      <c r="A42" s="515" t="s">
        <v>357</v>
      </c>
      <c r="B42" s="123" t="s">
        <v>59</v>
      </c>
      <c r="C42" s="64" t="s">
        <v>358</v>
      </c>
      <c r="D42" s="15" t="s">
        <v>353</v>
      </c>
      <c r="E42" s="165" t="str">
        <f>'CUOTA INDUSTRIAL'!C55</f>
        <v>THOR FISHERIES CHILE SPA</v>
      </c>
      <c r="F42" s="466">
        <v>46023</v>
      </c>
      <c r="G42" s="466">
        <v>46387</v>
      </c>
      <c r="H42" s="16">
        <f>'CUOTA INDUSTRIAL'!L55</f>
        <v>5.4610000000000003</v>
      </c>
      <c r="I42" s="16">
        <f>'CUOTA INDUSTRIAL'!M55</f>
        <v>0</v>
      </c>
      <c r="J42" s="16">
        <f>'CUOTA INDUSTRIAL'!N55</f>
        <v>5.4610000000000003</v>
      </c>
      <c r="K42" s="16">
        <f>'CUOTA INDUSTRIAL'!O55</f>
        <v>0</v>
      </c>
      <c r="L42" s="16">
        <f>'CUOTA INDUSTRIAL'!P55</f>
        <v>5.4610000000000003</v>
      </c>
      <c r="M42" s="111">
        <f>'CUOTA INDUSTRIAL'!K55</f>
        <v>0</v>
      </c>
      <c r="N42" s="17" t="s">
        <v>71</v>
      </c>
      <c r="O42" s="18">
        <f>RESUMEN!$B$3</f>
        <v>46272</v>
      </c>
      <c r="P42" s="15">
        <f t="shared" si="8"/>
        <v>2026</v>
      </c>
      <c r="Q42" s="105"/>
    </row>
    <row r="43" spans="1:17">
      <c r="A43" s="515" t="s">
        <v>357</v>
      </c>
      <c r="B43" s="123" t="s">
        <v>59</v>
      </c>
      <c r="C43" s="64" t="s">
        <v>358</v>
      </c>
      <c r="D43" s="1" t="s">
        <v>353</v>
      </c>
      <c r="E43" s="165" t="str">
        <f>'CUOTA INDUSTRIAL'!C56</f>
        <v>COMERCIAL Y CONSERVERA SAN LÁZARO LIMITADA</v>
      </c>
      <c r="F43" s="466">
        <v>46023</v>
      </c>
      <c r="G43" s="466">
        <v>46387</v>
      </c>
      <c r="H43" s="16">
        <f>'CUOTA INDUSTRIAL'!L56</f>
        <v>4914.8819999999996</v>
      </c>
      <c r="I43" s="16">
        <f>'CUOTA INDUSTRIAL'!M56</f>
        <v>1660.1379999999999</v>
      </c>
      <c r="J43" s="16">
        <f>'CUOTA INDUSTRIAL'!N56</f>
        <v>6575.0199999999995</v>
      </c>
      <c r="K43" s="16">
        <f>'CUOTA INDUSTRIAL'!O56</f>
        <v>0</v>
      </c>
      <c r="L43" s="16">
        <f>'CUOTA INDUSTRIAL'!P56</f>
        <v>6575.0199999999995</v>
      </c>
      <c r="M43" s="111">
        <f>'CUOTA INDUSTRIAL'!K56</f>
        <v>0</v>
      </c>
      <c r="N43" s="17" t="s">
        <v>71</v>
      </c>
      <c r="O43" s="18">
        <f>RESUMEN!$B$3</f>
        <v>46272</v>
      </c>
      <c r="P43" s="15">
        <f t="shared" si="8"/>
        <v>2026</v>
      </c>
      <c r="Q43" s="105"/>
    </row>
    <row r="44" spans="1:17">
      <c r="A44" s="515" t="s">
        <v>357</v>
      </c>
      <c r="B44" s="123" t="s">
        <v>59</v>
      </c>
      <c r="C44" s="64" t="s">
        <v>358</v>
      </c>
      <c r="D44" s="15" t="s">
        <v>353</v>
      </c>
      <c r="E44" s="165" t="str">
        <f>'CUOTA INDUSTRIAL'!C57</f>
        <v>WQ ENERGY SPA</v>
      </c>
      <c r="F44" s="466">
        <v>46023</v>
      </c>
      <c r="G44" s="466">
        <v>46387</v>
      </c>
      <c r="H44" s="16">
        <f>'CUOTA INDUSTRIAL'!L57</f>
        <v>27.305</v>
      </c>
      <c r="I44" s="16">
        <f>'CUOTA INDUSTRIAL'!M57</f>
        <v>-29.102</v>
      </c>
      <c r="J44" s="16">
        <f>'CUOTA INDUSTRIAL'!N57</f>
        <v>-1.7970000000000006</v>
      </c>
      <c r="K44" s="16">
        <f>'CUOTA INDUSTRIAL'!O57</f>
        <v>0</v>
      </c>
      <c r="L44" s="16">
        <f>'CUOTA INDUSTRIAL'!P57</f>
        <v>-1.7970000000000006</v>
      </c>
      <c r="M44" s="111">
        <f>'CUOTA INDUSTRIAL'!K57</f>
        <v>0</v>
      </c>
      <c r="N44" s="17" t="s">
        <v>71</v>
      </c>
      <c r="O44" s="18">
        <f>RESUMEN!$B$3</f>
        <v>46272</v>
      </c>
      <c r="P44" s="15">
        <f t="shared" si="8"/>
        <v>2026</v>
      </c>
      <c r="Q44" s="105"/>
    </row>
    <row r="45" spans="1:17">
      <c r="A45" s="515" t="s">
        <v>357</v>
      </c>
      <c r="B45" s="123" t="s">
        <v>59</v>
      </c>
      <c r="C45" s="64" t="s">
        <v>358</v>
      </c>
      <c r="D45" s="1" t="s">
        <v>353</v>
      </c>
      <c r="E45" s="165" t="str">
        <f>'CUOTA INDUSTRIAL'!C58</f>
        <v>NOVAMAR SPA</v>
      </c>
      <c r="F45" s="466">
        <v>46023</v>
      </c>
      <c r="G45" s="466">
        <v>46387</v>
      </c>
      <c r="H45" s="16">
        <f>'CUOTA INDUSTRIAL'!L58</f>
        <v>1610.989</v>
      </c>
      <c r="I45" s="16">
        <f>'CUOTA INDUSTRIAL'!M58</f>
        <v>-1693.722</v>
      </c>
      <c r="J45" s="16">
        <f>'CUOTA INDUSTRIAL'!N58</f>
        <v>-82.732999999999947</v>
      </c>
      <c r="K45" s="16">
        <f>'CUOTA INDUSTRIAL'!O58</f>
        <v>0</v>
      </c>
      <c r="L45" s="16">
        <f>'CUOTA INDUSTRIAL'!P58</f>
        <v>-82.732999999999947</v>
      </c>
      <c r="M45" s="111">
        <f>'CUOTA INDUSTRIAL'!K58</f>
        <v>0</v>
      </c>
      <c r="N45" s="17" t="s">
        <v>71</v>
      </c>
      <c r="O45" s="18">
        <f>RESUMEN!$B$3</f>
        <v>46272</v>
      </c>
      <c r="P45" s="15">
        <f t="shared" si="8"/>
        <v>2026</v>
      </c>
      <c r="Q45" s="105"/>
    </row>
    <row r="46" spans="1:17">
      <c r="A46" s="515" t="s">
        <v>357</v>
      </c>
      <c r="B46" s="123" t="s">
        <v>59</v>
      </c>
      <c r="C46" s="64" t="s">
        <v>358</v>
      </c>
      <c r="D46" s="15" t="s">
        <v>353</v>
      </c>
      <c r="E46" s="165" t="str">
        <f>'CUOTA INDUSTRIAL'!C59</f>
        <v>CRUSTACEOS SUR SPA</v>
      </c>
      <c r="F46" s="466">
        <v>46023</v>
      </c>
      <c r="G46" s="466">
        <v>46387</v>
      </c>
      <c r="H46" s="16">
        <f>'CUOTA INDUSTRIAL'!L59</f>
        <v>5.4610000000000003</v>
      </c>
      <c r="I46" s="16">
        <f>'CUOTA INDUSTRIAL'!M59</f>
        <v>0</v>
      </c>
      <c r="J46" s="16">
        <f>'CUOTA INDUSTRIAL'!N59</f>
        <v>5.4610000000000003</v>
      </c>
      <c r="K46" s="16">
        <f>'CUOTA INDUSTRIAL'!O59</f>
        <v>0.495</v>
      </c>
      <c r="L46" s="16">
        <f>'CUOTA INDUSTRIAL'!P59</f>
        <v>4.9660000000000002</v>
      </c>
      <c r="M46" s="111">
        <f>'CUOTA INDUSTRIAL'!K59</f>
        <v>9.0642739425013732E-2</v>
      </c>
      <c r="N46" s="17" t="s">
        <v>71</v>
      </c>
      <c r="O46" s="18">
        <f>RESUMEN!$B$3</f>
        <v>46272</v>
      </c>
      <c r="P46" s="15">
        <f t="shared" si="8"/>
        <v>2026</v>
      </c>
      <c r="Q46" s="105"/>
    </row>
    <row r="47" spans="1:17">
      <c r="A47" s="515" t="s">
        <v>357</v>
      </c>
      <c r="B47" s="123" t="s">
        <v>59</v>
      </c>
      <c r="C47" s="64" t="s">
        <v>358</v>
      </c>
      <c r="D47" s="1" t="s">
        <v>353</v>
      </c>
      <c r="E47" s="165" t="str">
        <f>'CUOTA INDUSTRIAL'!C60</f>
        <v xml:space="preserve">PESQUERA MARANTO SPA </v>
      </c>
      <c r="F47" s="466">
        <v>46023</v>
      </c>
      <c r="G47" s="466">
        <v>46387</v>
      </c>
      <c r="H47" s="16">
        <f>'CUOTA INDUSTRIAL'!L60</f>
        <v>5.4610000000000003</v>
      </c>
      <c r="I47" s="16">
        <f>'CUOTA INDUSTRIAL'!M60</f>
        <v>0</v>
      </c>
      <c r="J47" s="16">
        <f>'CUOTA INDUSTRIAL'!N60</f>
        <v>5.4610000000000003</v>
      </c>
      <c r="K47" s="16">
        <f>'CUOTA INDUSTRIAL'!O60</f>
        <v>0</v>
      </c>
      <c r="L47" s="16">
        <f>'CUOTA INDUSTRIAL'!P60</f>
        <v>5.4610000000000003</v>
      </c>
      <c r="M47" s="111">
        <f>'CUOTA INDUSTRIAL'!K60</f>
        <v>0</v>
      </c>
      <c r="N47" s="17" t="s">
        <v>71</v>
      </c>
      <c r="O47" s="18">
        <f>RESUMEN!$B$3</f>
        <v>46272</v>
      </c>
      <c r="P47" s="15">
        <f t="shared" si="8"/>
        <v>2026</v>
      </c>
      <c r="Q47" s="105"/>
    </row>
    <row r="48" spans="1:17" ht="16" thickBot="1">
      <c r="A48" s="810" t="s">
        <v>357</v>
      </c>
      <c r="B48" s="811" t="s">
        <v>59</v>
      </c>
      <c r="C48" s="812" t="s">
        <v>358</v>
      </c>
      <c r="D48" s="507" t="s">
        <v>353</v>
      </c>
      <c r="E48" s="508" t="str">
        <f>'CUOTA INDUSTRIAL'!C61</f>
        <v>TOTAL</v>
      </c>
      <c r="F48" s="478">
        <v>46023</v>
      </c>
      <c r="G48" s="478">
        <v>46387</v>
      </c>
      <c r="H48" s="439">
        <f>'CUOTA INDUSTRIAL'!L61</f>
        <v>546119.87956000003</v>
      </c>
      <c r="I48" s="439">
        <f>'CUOTA INDUSTRIAL'!M61</f>
        <v>-40596.675999999992</v>
      </c>
      <c r="J48" s="439">
        <f>'CUOTA INDUSTRIAL'!N61</f>
        <v>505523.20356000005</v>
      </c>
      <c r="K48" s="439">
        <f>'CUOTA INDUSTRIAL'!O61</f>
        <v>358286.82199999999</v>
      </c>
      <c r="L48" s="439">
        <f>'CUOTA INDUSTRIAL'!P61</f>
        <v>147236.38156000007</v>
      </c>
      <c r="M48" s="511">
        <f>'CUOTA INDUSTRIAL'!K61</f>
        <v>0.70874554219641317</v>
      </c>
      <c r="N48" s="512" t="s">
        <v>71</v>
      </c>
      <c r="O48" s="513">
        <f>RESUMEN!$B$3</f>
        <v>46272</v>
      </c>
      <c r="P48" s="507">
        <f t="shared" si="8"/>
        <v>2026</v>
      </c>
      <c r="Q48" s="514"/>
    </row>
    <row r="49" spans="1:17">
      <c r="A49" s="484" t="s">
        <v>359</v>
      </c>
      <c r="B49" s="485" t="s">
        <v>59</v>
      </c>
      <c r="C49" s="485" t="s">
        <v>360</v>
      </c>
      <c r="D49" s="500" t="s">
        <v>353</v>
      </c>
      <c r="E49" s="486" t="str">
        <f>'CUOTA INDUSTRIAL'!C66</f>
        <v>ALIMENTOS MARINOS S.A.</v>
      </c>
      <c r="F49" s="790">
        <v>46023</v>
      </c>
      <c r="G49" s="790">
        <v>46387</v>
      </c>
      <c r="H49" s="487">
        <f>+'CUOTA INDUSTRIAL'!F66</f>
        <v>9020.0840000000007</v>
      </c>
      <c r="I49" s="487">
        <f>+'CUOTA INDUSTRIAL'!G66</f>
        <v>10000</v>
      </c>
      <c r="J49" s="487">
        <f>+'CUOTA INDUSTRIAL'!H66</f>
        <v>19020.084000000003</v>
      </c>
      <c r="K49" s="487">
        <f>+'CUOTA INDUSTRIAL'!I66</f>
        <v>14768.366</v>
      </c>
      <c r="L49" s="487">
        <f>+'CUOTA INDUSTRIAL'!J66</f>
        <v>4251.7180000000026</v>
      </c>
      <c r="M49" s="501">
        <f>+'CUOTA INDUSTRIAL'!K66</f>
        <v>0.77646166021138485</v>
      </c>
      <c r="N49" s="489" t="s">
        <v>71</v>
      </c>
      <c r="O49" s="490">
        <f>RESUMEN!$B$3</f>
        <v>46272</v>
      </c>
      <c r="P49" s="485">
        <f t="shared" si="8"/>
        <v>2026</v>
      </c>
      <c r="Q49" s="491"/>
    </row>
    <row r="50" spans="1:17">
      <c r="A50" s="483" t="s">
        <v>359</v>
      </c>
      <c r="B50" s="15" t="s">
        <v>59</v>
      </c>
      <c r="C50" s="15" t="s">
        <v>360</v>
      </c>
      <c r="D50" s="123" t="s">
        <v>353</v>
      </c>
      <c r="E50" s="165" t="str">
        <f>'CUOTA INDUSTRIAL'!C67</f>
        <v>BAHIA CALDERA S.A. PESQ.</v>
      </c>
      <c r="F50" s="466">
        <v>46023</v>
      </c>
      <c r="G50" s="466">
        <v>46387</v>
      </c>
      <c r="H50" s="3">
        <f>+'CUOTA INDUSTRIAL'!F67</f>
        <v>79.762</v>
      </c>
      <c r="I50" s="3">
        <f>+'CUOTA INDUSTRIAL'!G67</f>
        <v>0</v>
      </c>
      <c r="J50" s="3">
        <f>+'CUOTA INDUSTRIAL'!H67</f>
        <v>79.762</v>
      </c>
      <c r="K50" s="3">
        <f>+'CUOTA INDUSTRIAL'!I67</f>
        <v>0</v>
      </c>
      <c r="L50" s="3">
        <f>+'CUOTA INDUSTRIAL'!J67</f>
        <v>79.762</v>
      </c>
      <c r="M50" s="809">
        <f>+'CUOTA INDUSTRIAL'!K67</f>
        <v>0</v>
      </c>
      <c r="N50" s="17" t="s">
        <v>71</v>
      </c>
      <c r="O50" s="18">
        <f>RESUMEN!$B$3</f>
        <v>46272</v>
      </c>
      <c r="P50" s="15">
        <f t="shared" si="8"/>
        <v>2026</v>
      </c>
      <c r="Q50" s="105"/>
    </row>
    <row r="51" spans="1:17">
      <c r="A51" s="483" t="s">
        <v>359</v>
      </c>
      <c r="B51" s="15" t="s">
        <v>59</v>
      </c>
      <c r="C51" s="15" t="s">
        <v>360</v>
      </c>
      <c r="D51" s="123" t="s">
        <v>353</v>
      </c>
      <c r="E51" s="165" t="str">
        <f>'CUOTA INDUSTRIAL'!C68</f>
        <v>BLUMAR S.A.</v>
      </c>
      <c r="F51" s="466">
        <v>46023</v>
      </c>
      <c r="G51" s="466">
        <v>46387</v>
      </c>
      <c r="H51" s="3">
        <f>+'CUOTA INDUSTRIAL'!F68</f>
        <v>19211.78888</v>
      </c>
      <c r="I51" s="3">
        <f>+'CUOTA INDUSTRIAL'!G68</f>
        <v>10000</v>
      </c>
      <c r="J51" s="3">
        <f>+'CUOTA INDUSTRIAL'!H68</f>
        <v>29211.78888</v>
      </c>
      <c r="K51" s="3">
        <f>+'CUOTA INDUSTRIAL'!I68</f>
        <v>17829.306</v>
      </c>
      <c r="L51" s="3">
        <f>+'CUOTA INDUSTRIAL'!J68</f>
        <v>11382.48288</v>
      </c>
      <c r="M51" s="809">
        <f>+'CUOTA INDUSTRIAL'!K68</f>
        <v>0.61034625689106381</v>
      </c>
      <c r="N51" s="17" t="s">
        <v>71</v>
      </c>
      <c r="O51" s="18">
        <f>RESUMEN!$B$3</f>
        <v>46272</v>
      </c>
      <c r="P51" s="15">
        <f t="shared" si="8"/>
        <v>2026</v>
      </c>
      <c r="Q51" s="105"/>
    </row>
    <row r="52" spans="1:17">
      <c r="A52" s="483" t="s">
        <v>359</v>
      </c>
      <c r="B52" s="15" t="s">
        <v>59</v>
      </c>
      <c r="C52" s="15" t="s">
        <v>360</v>
      </c>
      <c r="D52" s="123" t="s">
        <v>353</v>
      </c>
      <c r="E52" s="165" t="str">
        <f>'CUOTA INDUSTRIAL'!C69</f>
        <v>FOODCORP CHILE S.A.</v>
      </c>
      <c r="F52" s="466">
        <v>46023</v>
      </c>
      <c r="G52" s="466">
        <v>46387</v>
      </c>
      <c r="H52" s="3">
        <f>+'CUOTA INDUSTRIAL'!F69</f>
        <v>9210.4846550000002</v>
      </c>
      <c r="I52" s="3">
        <f>+'CUOTA INDUSTRIAL'!G69</f>
        <v>13848.847</v>
      </c>
      <c r="J52" s="3">
        <f>+'CUOTA INDUSTRIAL'!H69</f>
        <v>23059.331655000002</v>
      </c>
      <c r="K52" s="3">
        <f>+'CUOTA INDUSTRIAL'!I69</f>
        <v>24118.034</v>
      </c>
      <c r="L52" s="3">
        <f>+'CUOTA INDUSTRIAL'!J69</f>
        <v>-1058.7023449999979</v>
      </c>
      <c r="M52" s="809">
        <f>+'CUOTA INDUSTRIAL'!K69</f>
        <v>1.0459121001787768</v>
      </c>
      <c r="N52" s="17" t="s">
        <v>71</v>
      </c>
      <c r="O52" s="18">
        <f>RESUMEN!$B$3</f>
        <v>46272</v>
      </c>
      <c r="P52" s="15">
        <f t="shared" si="8"/>
        <v>2026</v>
      </c>
      <c r="Q52" s="105"/>
    </row>
    <row r="53" spans="1:17">
      <c r="A53" s="483" t="s">
        <v>359</v>
      </c>
      <c r="B53" s="15" t="s">
        <v>59</v>
      </c>
      <c r="C53" s="15" t="s">
        <v>360</v>
      </c>
      <c r="D53" s="123" t="s">
        <v>353</v>
      </c>
      <c r="E53" s="165" t="str">
        <f>'CUOTA INDUSTRIAL'!C70</f>
        <v>LANDES S.A. SOC. PESQ.</v>
      </c>
      <c r="F53" s="466">
        <v>46023</v>
      </c>
      <c r="G53" s="466">
        <v>46387</v>
      </c>
      <c r="H53" s="3">
        <f>+'CUOTA INDUSTRIAL'!F70</f>
        <v>10268.21645</v>
      </c>
      <c r="I53" s="3">
        <f>+'CUOTA INDUSTRIAL'!G70</f>
        <v>10529.361999999999</v>
      </c>
      <c r="J53" s="3">
        <f>+'CUOTA INDUSTRIAL'!H70</f>
        <v>20797.578450000001</v>
      </c>
      <c r="K53" s="3">
        <f>+'CUOTA INDUSTRIAL'!I70</f>
        <v>13153.257</v>
      </c>
      <c r="L53" s="3">
        <f>+'CUOTA INDUSTRIAL'!J70</f>
        <v>7644.3214500000013</v>
      </c>
      <c r="M53" s="809">
        <f>+'CUOTA INDUSTRIAL'!K70</f>
        <v>0.63244175429471694</v>
      </c>
      <c r="N53" s="17" t="s">
        <v>71</v>
      </c>
      <c r="O53" s="18">
        <f>RESUMEN!$B$3</f>
        <v>46272</v>
      </c>
      <c r="P53" s="15">
        <f t="shared" si="8"/>
        <v>2026</v>
      </c>
      <c r="Q53" s="105"/>
    </row>
    <row r="54" spans="1:17">
      <c r="A54" s="483" t="s">
        <v>359</v>
      </c>
      <c r="B54" s="15" t="s">
        <v>59</v>
      </c>
      <c r="C54" s="15" t="s">
        <v>360</v>
      </c>
      <c r="D54" s="123" t="s">
        <v>353</v>
      </c>
      <c r="E54" s="165" t="str">
        <f>'CUOTA INDUSTRIAL'!C71</f>
        <v>LOTA PROTEIN S.A.</v>
      </c>
      <c r="F54" s="466">
        <v>46023</v>
      </c>
      <c r="G54" s="466">
        <v>46387</v>
      </c>
      <c r="H54" s="3">
        <f>+'CUOTA INDUSTRIAL'!F71</f>
        <v>102.495</v>
      </c>
      <c r="I54" s="3">
        <f>+'CUOTA INDUSTRIAL'!G71</f>
        <v>0</v>
      </c>
      <c r="J54" s="3">
        <f>+'CUOTA INDUSTRIAL'!H71</f>
        <v>102.495</v>
      </c>
      <c r="K54" s="3">
        <f>+'CUOTA INDUSTRIAL'!I71</f>
        <v>0</v>
      </c>
      <c r="L54" s="3">
        <f>+'CUOTA INDUSTRIAL'!J71</f>
        <v>102.495</v>
      </c>
      <c r="M54" s="809">
        <f>+'CUOTA INDUSTRIAL'!K71</f>
        <v>0</v>
      </c>
      <c r="N54" s="17" t="s">
        <v>71</v>
      </c>
      <c r="O54" s="18">
        <f>RESUMEN!$B$3</f>
        <v>46272</v>
      </c>
      <c r="P54" s="15">
        <f t="shared" si="8"/>
        <v>2026</v>
      </c>
      <c r="Q54" s="105"/>
    </row>
    <row r="55" spans="1:17">
      <c r="A55" s="483" t="s">
        <v>359</v>
      </c>
      <c r="B55" s="15" t="s">
        <v>59</v>
      </c>
      <c r="C55" s="15" t="s">
        <v>360</v>
      </c>
      <c r="D55" s="123" t="s">
        <v>353</v>
      </c>
      <c r="E55" s="165" t="str">
        <f>'CUOTA INDUSTRIAL'!C72</f>
        <v>ORIZON S.A.</v>
      </c>
      <c r="F55" s="466">
        <v>46023</v>
      </c>
      <c r="G55" s="466">
        <v>46387</v>
      </c>
      <c r="H55" s="3">
        <f>+'CUOTA INDUSTRIAL'!F72</f>
        <v>22019.879799999999</v>
      </c>
      <c r="I55" s="3">
        <f>+'CUOTA INDUSTRIAL'!G72</f>
        <v>10000</v>
      </c>
      <c r="J55" s="3">
        <f>+'CUOTA INDUSTRIAL'!H72</f>
        <v>32019.879799999999</v>
      </c>
      <c r="K55" s="3">
        <f>+'CUOTA INDUSTRIAL'!I72</f>
        <v>25362.224999999999</v>
      </c>
      <c r="L55" s="3">
        <f>+'CUOTA INDUSTRIAL'!J72</f>
        <v>6657.6548000000003</v>
      </c>
      <c r="M55" s="809">
        <f>+'CUOTA INDUSTRIAL'!K72</f>
        <v>0.79207745807965213</v>
      </c>
      <c r="N55" s="17" t="s">
        <v>71</v>
      </c>
      <c r="O55" s="18">
        <f>RESUMEN!$B$3</f>
        <v>46272</v>
      </c>
      <c r="P55" s="15">
        <f t="shared" si="8"/>
        <v>2026</v>
      </c>
      <c r="Q55" s="105"/>
    </row>
    <row r="56" spans="1:17">
      <c r="A56" s="483" t="s">
        <v>359</v>
      </c>
      <c r="B56" s="15" t="s">
        <v>59</v>
      </c>
      <c r="C56" s="15" t="s">
        <v>360</v>
      </c>
      <c r="D56" s="123" t="s">
        <v>353</v>
      </c>
      <c r="E56" s="165" t="str">
        <f>'CUOTA INDUSTRIAL'!C73</f>
        <v>PACIFICBLU SpA</v>
      </c>
      <c r="F56" s="466">
        <v>46023</v>
      </c>
      <c r="G56" s="466">
        <v>46387</v>
      </c>
      <c r="H56" s="3">
        <f>+'CUOTA INDUSTRIAL'!F73</f>
        <v>3.1389999999999998</v>
      </c>
      <c r="I56" s="3">
        <f>+'CUOTA INDUSTRIAL'!G73</f>
        <v>0</v>
      </c>
      <c r="J56" s="3">
        <f>+'CUOTA INDUSTRIAL'!H73</f>
        <v>3.1389999999999998</v>
      </c>
      <c r="K56" s="3">
        <f>+'CUOTA INDUSTRIAL'!I73</f>
        <v>0</v>
      </c>
      <c r="L56" s="3">
        <f>+'CUOTA INDUSTRIAL'!J73</f>
        <v>3.1389999999999998</v>
      </c>
      <c r="M56" s="809">
        <f>+'CUOTA INDUSTRIAL'!K73</f>
        <v>0</v>
      </c>
      <c r="N56" s="17" t="s">
        <v>71</v>
      </c>
      <c r="O56" s="18">
        <f>RESUMEN!$B$3</f>
        <v>46272</v>
      </c>
      <c r="P56" s="15">
        <f t="shared" si="8"/>
        <v>2026</v>
      </c>
      <c r="Q56" s="105"/>
    </row>
    <row r="57" spans="1:17">
      <c r="A57" s="483" t="s">
        <v>359</v>
      </c>
      <c r="B57" s="15" t="s">
        <v>59</v>
      </c>
      <c r="C57" s="15" t="s">
        <v>360</v>
      </c>
      <c r="D57" s="123" t="s">
        <v>353</v>
      </c>
      <c r="E57" s="165" t="str">
        <f>'CUOTA INDUSTRIAL'!C74</f>
        <v>POBLETE ARAVENA ADRIANA</v>
      </c>
      <c r="F57" s="466">
        <v>46023</v>
      </c>
      <c r="G57" s="466">
        <v>46387</v>
      </c>
      <c r="H57" s="3">
        <f>+'CUOTA INDUSTRIAL'!F74</f>
        <v>0.78500000000000003</v>
      </c>
      <c r="I57" s="3">
        <f>+'CUOTA INDUSTRIAL'!G74</f>
        <v>0</v>
      </c>
      <c r="J57" s="3">
        <f>+'CUOTA INDUSTRIAL'!H74</f>
        <v>0.78500000000000003</v>
      </c>
      <c r="K57" s="3">
        <f>+'CUOTA INDUSTRIAL'!I74</f>
        <v>0</v>
      </c>
      <c r="L57" s="3">
        <f>+'CUOTA INDUSTRIAL'!J74</f>
        <v>0.78500000000000003</v>
      </c>
      <c r="M57" s="809">
        <f>+'CUOTA INDUSTRIAL'!K74</f>
        <v>0</v>
      </c>
      <c r="N57" s="17" t="s">
        <v>71</v>
      </c>
      <c r="O57" s="18">
        <f>RESUMEN!$B$3</f>
        <v>46272</v>
      </c>
      <c r="P57" s="15">
        <f t="shared" si="8"/>
        <v>2026</v>
      </c>
      <c r="Q57" s="105"/>
    </row>
    <row r="58" spans="1:17">
      <c r="A58" s="483" t="s">
        <v>359</v>
      </c>
      <c r="B58" s="15" t="s">
        <v>59</v>
      </c>
      <c r="C58" s="15" t="s">
        <v>360</v>
      </c>
      <c r="D58" s="123" t="s">
        <v>353</v>
      </c>
      <c r="E58" s="165" t="str">
        <f>'CUOTA INDUSTRIAL'!C75</f>
        <v>SIPESUR SPA</v>
      </c>
      <c r="F58" s="466">
        <v>46023</v>
      </c>
      <c r="G58" s="466">
        <v>46387</v>
      </c>
      <c r="H58" s="3">
        <f>+'CUOTA INDUSTRIAL'!F75</f>
        <v>5856.9070019999999</v>
      </c>
      <c r="I58" s="3">
        <f>+'CUOTA INDUSTRIAL'!G75</f>
        <v>1728.3700000000003</v>
      </c>
      <c r="J58" s="3">
        <f>+'CUOTA INDUSTRIAL'!H75</f>
        <v>7585.2770020000007</v>
      </c>
      <c r="K58" s="3">
        <f>+'CUOTA INDUSTRIAL'!I75</f>
        <v>3654.05</v>
      </c>
      <c r="L58" s="3">
        <f>+'CUOTA INDUSTRIAL'!J75</f>
        <v>3931.2270020000005</v>
      </c>
      <c r="M58" s="809">
        <f>+'CUOTA INDUSTRIAL'!K75</f>
        <v>0.48172927620659617</v>
      </c>
      <c r="N58" s="17" t="s">
        <v>71</v>
      </c>
      <c r="O58" s="18">
        <f>RESUMEN!$B$3</f>
        <v>46272</v>
      </c>
      <c r="P58" s="15">
        <f t="shared" si="8"/>
        <v>2026</v>
      </c>
      <c r="Q58" s="105"/>
    </row>
    <row r="59" spans="1:17">
      <c r="A59" s="483" t="s">
        <v>359</v>
      </c>
      <c r="B59" s="15" t="s">
        <v>59</v>
      </c>
      <c r="C59" s="15" t="s">
        <v>360</v>
      </c>
      <c r="D59" s="123" t="s">
        <v>353</v>
      </c>
      <c r="E59" s="165" t="str">
        <f>'CUOTA INDUSTRIAL'!C76</f>
        <v>PESQUERA GRIMAR S.A.</v>
      </c>
      <c r="F59" s="466">
        <v>46023</v>
      </c>
      <c r="G59" s="466">
        <v>46387</v>
      </c>
      <c r="H59" s="3">
        <f>+'CUOTA INDUSTRIAL'!F76</f>
        <v>63.713000000000001</v>
      </c>
      <c r="I59" s="3">
        <f>+'CUOTA INDUSTRIAL'!G76</f>
        <v>0</v>
      </c>
      <c r="J59" s="3">
        <f>+'CUOTA INDUSTRIAL'!H76</f>
        <v>63.713000000000001</v>
      </c>
      <c r="K59" s="3">
        <f>+'CUOTA INDUSTRIAL'!I76</f>
        <v>0</v>
      </c>
      <c r="L59" s="3">
        <f>+'CUOTA INDUSTRIAL'!J76</f>
        <v>63.713000000000001</v>
      </c>
      <c r="M59" s="809">
        <f>+'CUOTA INDUSTRIAL'!K76</f>
        <v>0</v>
      </c>
      <c r="N59" s="17" t="s">
        <v>71</v>
      </c>
      <c r="O59" s="18">
        <f>RESUMEN!$B$3</f>
        <v>46272</v>
      </c>
      <c r="P59" s="15">
        <f t="shared" si="8"/>
        <v>2026</v>
      </c>
      <c r="Q59" s="105"/>
    </row>
    <row r="60" spans="1:17">
      <c r="A60" s="515" t="s">
        <v>357</v>
      </c>
      <c r="B60" s="123" t="s">
        <v>59</v>
      </c>
      <c r="C60" s="64" t="s">
        <v>358</v>
      </c>
      <c r="D60" s="123" t="s">
        <v>353</v>
      </c>
      <c r="E60" s="165" t="str">
        <f>'CUOTA INDUSTRIAL'!C77</f>
        <v>SUR AUSTRAL S.A. PESQ.</v>
      </c>
      <c r="F60" s="466">
        <v>46023</v>
      </c>
      <c r="G60" s="466">
        <v>46387</v>
      </c>
      <c r="H60" s="3">
        <f>+'CUOTA INDUSTRIAL'!F77</f>
        <v>91.322000000000003</v>
      </c>
      <c r="I60" s="3">
        <f>+'CUOTA INDUSTRIAL'!G77</f>
        <v>0</v>
      </c>
      <c r="J60" s="3">
        <f>+'CUOTA INDUSTRIAL'!H77</f>
        <v>91.322000000000003</v>
      </c>
      <c r="K60" s="3">
        <f>+'CUOTA INDUSTRIAL'!I77</f>
        <v>0</v>
      </c>
      <c r="L60" s="3">
        <f>+'CUOTA INDUSTRIAL'!J77</f>
        <v>91.322000000000003</v>
      </c>
      <c r="M60" s="809">
        <f>+'CUOTA INDUSTRIAL'!K77</f>
        <v>0</v>
      </c>
      <c r="N60" s="17" t="s">
        <v>71</v>
      </c>
      <c r="O60" s="18">
        <f>RESUMEN!$B$3</f>
        <v>46272</v>
      </c>
      <c r="P60" s="15">
        <f t="shared" ref="P60:P65" si="9">YEAR(O60)</f>
        <v>2026</v>
      </c>
      <c r="Q60" s="492"/>
    </row>
    <row r="61" spans="1:17">
      <c r="A61" s="515" t="s">
        <v>357</v>
      </c>
      <c r="B61" s="123" t="s">
        <v>59</v>
      </c>
      <c r="C61" s="64" t="s">
        <v>358</v>
      </c>
      <c r="D61" s="123" t="s">
        <v>353</v>
      </c>
      <c r="E61" s="165" t="str">
        <f>'CUOTA INDUSTRIAL'!C78</f>
        <v>COMERCIAL Y CONSERVERA SAN LÁZARO LIMITADA</v>
      </c>
      <c r="F61" s="466">
        <v>46023</v>
      </c>
      <c r="G61" s="466">
        <v>46387</v>
      </c>
      <c r="H61" s="3">
        <f>+'CUOTA INDUSTRIAL'!F78</f>
        <v>844.89269999999999</v>
      </c>
      <c r="I61" s="3">
        <f>+'CUOTA INDUSTRIAL'!G78</f>
        <v>0</v>
      </c>
      <c r="J61" s="3">
        <f>+'CUOTA INDUSTRIAL'!H78</f>
        <v>844.89269999999999</v>
      </c>
      <c r="K61" s="3">
        <f>+'CUOTA INDUSTRIAL'!I78</f>
        <v>0</v>
      </c>
      <c r="L61" s="3">
        <f>+'CUOTA INDUSTRIAL'!J78</f>
        <v>844.89269999999999</v>
      </c>
      <c r="M61" s="809">
        <f>+'CUOTA INDUSTRIAL'!K78</f>
        <v>0</v>
      </c>
      <c r="N61" s="17" t="s">
        <v>71</v>
      </c>
      <c r="O61" s="18">
        <f>RESUMEN!$B$3</f>
        <v>46272</v>
      </c>
      <c r="P61" s="15">
        <f t="shared" si="9"/>
        <v>2026</v>
      </c>
      <c r="Q61" s="105"/>
    </row>
    <row r="62" spans="1:17">
      <c r="A62" s="515" t="s">
        <v>357</v>
      </c>
      <c r="B62" s="123" t="s">
        <v>59</v>
      </c>
      <c r="C62" s="64" t="s">
        <v>358</v>
      </c>
      <c r="D62" s="123" t="s">
        <v>353</v>
      </c>
      <c r="E62" s="165" t="str">
        <f>'CUOTA INDUSTRIAL'!C79</f>
        <v>THOR FISHERIES CHILE SPA.</v>
      </c>
      <c r="F62" s="466">
        <v>46023</v>
      </c>
      <c r="G62" s="466">
        <v>46387</v>
      </c>
      <c r="H62" s="3">
        <f>+'CUOTA INDUSTRIAL'!F79</f>
        <v>6.4640000000000004</v>
      </c>
      <c r="I62" s="3">
        <f>+'CUOTA INDUSTRIAL'!G79</f>
        <v>0</v>
      </c>
      <c r="J62" s="3">
        <f>+'CUOTA INDUSTRIAL'!H79</f>
        <v>6.4640000000000004</v>
      </c>
      <c r="K62" s="3">
        <f>+'CUOTA INDUSTRIAL'!I79</f>
        <v>0</v>
      </c>
      <c r="L62" s="3">
        <f>+'CUOTA INDUSTRIAL'!J79</f>
        <v>6.4640000000000004</v>
      </c>
      <c r="M62" s="809">
        <f>+'CUOTA INDUSTRIAL'!K79</f>
        <v>0</v>
      </c>
      <c r="N62" s="17" t="s">
        <v>71</v>
      </c>
      <c r="O62" s="18">
        <f>RESUMEN!$B$3</f>
        <v>46272</v>
      </c>
      <c r="P62" s="15">
        <f t="shared" si="9"/>
        <v>2026</v>
      </c>
      <c r="Q62" s="105"/>
    </row>
    <row r="63" spans="1:17">
      <c r="A63" s="515" t="s">
        <v>357</v>
      </c>
      <c r="B63" s="123" t="s">
        <v>59</v>
      </c>
      <c r="C63" s="64" t="s">
        <v>358</v>
      </c>
      <c r="D63" s="123" t="s">
        <v>353</v>
      </c>
      <c r="E63" s="165" t="str">
        <f>'CUOTA INDUSTRIAL'!C80</f>
        <v>LOTE RENUNCIADO</v>
      </c>
      <c r="F63" s="466">
        <v>46023</v>
      </c>
      <c r="G63" s="466">
        <v>46387</v>
      </c>
      <c r="H63" s="3">
        <f>+'CUOTA INDUSTRIAL'!F80</f>
        <v>2354.6190000000001</v>
      </c>
      <c r="I63" s="3">
        <f>+'CUOTA INDUSTRIAL'!G80</f>
        <v>0</v>
      </c>
      <c r="J63" s="3">
        <f>+'CUOTA INDUSTRIAL'!H80</f>
        <v>2354.6190000000001</v>
      </c>
      <c r="K63" s="3">
        <f>+'CUOTA INDUSTRIAL'!I80</f>
        <v>0</v>
      </c>
      <c r="L63" s="3">
        <f>+'CUOTA INDUSTRIAL'!J80</f>
        <v>2354.6190000000001</v>
      </c>
      <c r="M63" s="809">
        <f>+'CUOTA INDUSTRIAL'!K80</f>
        <v>0</v>
      </c>
      <c r="N63" s="17" t="s">
        <v>71</v>
      </c>
      <c r="O63" s="18">
        <f>RESUMEN!$B$3</f>
        <v>46272</v>
      </c>
      <c r="P63" s="15">
        <f t="shared" si="9"/>
        <v>2026</v>
      </c>
      <c r="Q63" s="105"/>
    </row>
    <row r="64" spans="1:17">
      <c r="A64" s="515" t="s">
        <v>357</v>
      </c>
      <c r="B64" s="123" t="s">
        <v>59</v>
      </c>
      <c r="C64" s="64" t="s">
        <v>358</v>
      </c>
      <c r="D64" s="123" t="s">
        <v>353</v>
      </c>
      <c r="E64" s="165" t="str">
        <f>'CUOTA INDUSTRIAL'!C81</f>
        <v>CAMANCHACA S.A.</v>
      </c>
      <c r="F64" s="466">
        <v>46023</v>
      </c>
      <c r="G64" s="466">
        <v>46387</v>
      </c>
      <c r="H64" s="3">
        <f>+'CUOTA INDUSTRIAL'!F81</f>
        <v>13203.438319999999</v>
      </c>
      <c r="I64" s="3">
        <f>+'CUOTA INDUSTRIAL'!G81</f>
        <v>10000</v>
      </c>
      <c r="J64" s="3">
        <f>+'CUOTA INDUSTRIAL'!H81</f>
        <v>23203.438320000001</v>
      </c>
      <c r="K64" s="3">
        <f>+'CUOTA INDUSTRIAL'!I81</f>
        <v>21293.817999999999</v>
      </c>
      <c r="L64" s="3">
        <f>+'CUOTA INDUSTRIAL'!J81</f>
        <v>1909.6203200000018</v>
      </c>
      <c r="M64" s="809">
        <f>+'CUOTA INDUSTRIAL'!K81</f>
        <v>0.91770097630944547</v>
      </c>
      <c r="N64" s="17" t="s">
        <v>71</v>
      </c>
      <c r="O64" s="18">
        <f>RESUMEN!$B$3</f>
        <v>46272</v>
      </c>
      <c r="P64" s="15">
        <f t="shared" si="9"/>
        <v>2026</v>
      </c>
      <c r="Q64" s="105"/>
    </row>
    <row r="65" spans="1:17" ht="16" thickBot="1">
      <c r="A65" s="516" t="s">
        <v>357</v>
      </c>
      <c r="B65" s="502" t="s">
        <v>59</v>
      </c>
      <c r="C65" s="517" t="s">
        <v>358</v>
      </c>
      <c r="D65" s="502" t="s">
        <v>353</v>
      </c>
      <c r="E65" s="494" t="str">
        <f>'CUOTA INDUSTRIAL'!C82</f>
        <v>TOTAL</v>
      </c>
      <c r="F65" s="466">
        <v>46023</v>
      </c>
      <c r="G65" s="466">
        <v>46387</v>
      </c>
      <c r="H65" s="20">
        <f>+'CUOTA INDUSTRIAL'!F82</f>
        <v>92337.990807000009</v>
      </c>
      <c r="I65" s="20">
        <f>+'CUOTA INDUSTRIAL'!G82</f>
        <v>66106.578999999998</v>
      </c>
      <c r="J65" s="20">
        <f>+'CUOTA INDUSTRIAL'!H82</f>
        <v>158444.56980699999</v>
      </c>
      <c r="K65" s="20">
        <f>+'CUOTA INDUSTRIAL'!I82</f>
        <v>120179.056</v>
      </c>
      <c r="L65" s="20">
        <f>+'CUOTA INDUSTRIAL'!J82</f>
        <v>38265.513806999996</v>
      </c>
      <c r="M65" s="813">
        <f>+'CUOTA INDUSTRIAL'!K82</f>
        <v>0.75849274068773143</v>
      </c>
      <c r="N65" s="497" t="s">
        <v>71</v>
      </c>
      <c r="O65" s="498">
        <f>RESUMEN!$B$3</f>
        <v>46272</v>
      </c>
      <c r="P65" s="493">
        <f t="shared" si="9"/>
        <v>2026</v>
      </c>
      <c r="Q65" s="479"/>
    </row>
    <row r="66" spans="1:17" ht="16" thickBot="1">
      <c r="A66" s="484" t="s">
        <v>361</v>
      </c>
      <c r="B66" s="485" t="s">
        <v>59</v>
      </c>
      <c r="C66" s="485" t="s">
        <v>362</v>
      </c>
      <c r="D66" s="485" t="s">
        <v>363</v>
      </c>
      <c r="E66" s="521" t="str">
        <f>+'CUOTA ARTESANAL'!C$6</f>
        <v>MACROZONA ARICA Y PARINACOTA - TARAPACÁ (XV-I)</v>
      </c>
      <c r="F66" s="475">
        <v>46023</v>
      </c>
      <c r="G66" s="475">
        <v>46387</v>
      </c>
      <c r="H66" s="487">
        <f>'CUOTA ARTESANAL'!E6</f>
        <v>3981.5</v>
      </c>
      <c r="I66" s="487">
        <f>'CUOTA ARTESANAL'!F6</f>
        <v>0</v>
      </c>
      <c r="J66" s="487">
        <f>'CUOTA ARTESANAL'!G6</f>
        <v>3981.5</v>
      </c>
      <c r="K66" s="487">
        <f>'CUOTA ARTESANAL'!H6</f>
        <v>3981.5</v>
      </c>
      <c r="L66" s="487">
        <f>'CUOTA ARTESANAL'!I6</f>
        <v>0</v>
      </c>
      <c r="M66" s="488">
        <f>'CUOTA ARTESANAL'!J6</f>
        <v>1</v>
      </c>
      <c r="N66" s="490">
        <f>'CUOTA ARTESANAL'!K6</f>
        <v>46052</v>
      </c>
      <c r="O66" s="490">
        <f>RESUMEN!$B$3</f>
        <v>46272</v>
      </c>
      <c r="P66" s="491">
        <f t="shared" ref="P66:P78" si="10">YEAR(O66)</f>
        <v>2026</v>
      </c>
      <c r="Q66" s="519"/>
    </row>
    <row r="67" spans="1:17" ht="16" thickBot="1">
      <c r="A67" s="484" t="s">
        <v>361</v>
      </c>
      <c r="B67" s="485" t="s">
        <v>59</v>
      </c>
      <c r="C67" s="485" t="s">
        <v>364</v>
      </c>
      <c r="D67" s="485" t="s">
        <v>365</v>
      </c>
      <c r="E67" s="521" t="s">
        <v>366</v>
      </c>
      <c r="F67" s="475">
        <v>46023</v>
      </c>
      <c r="G67" s="475">
        <v>46387</v>
      </c>
      <c r="H67" s="487">
        <f>'CUOTA ARTESANAL'!E9</f>
        <v>3981.5</v>
      </c>
      <c r="I67" s="487">
        <f>'CUOTA ARTESANAL'!F9</f>
        <v>0</v>
      </c>
      <c r="J67" s="487">
        <f>'CUOTA ARTESANAL'!G9</f>
        <v>3981.5</v>
      </c>
      <c r="K67" s="487">
        <f>'CUOTA ARTESANAL'!H9</f>
        <v>3981.5</v>
      </c>
      <c r="L67" s="487">
        <f>'CUOTA ARTESANAL'!I9</f>
        <v>0</v>
      </c>
      <c r="M67" s="488">
        <f>'CUOTA ARTESANAL'!J9</f>
        <v>1</v>
      </c>
      <c r="N67" s="489">
        <f>'CUOTA ARTESANAL'!K9</f>
        <v>46118</v>
      </c>
      <c r="O67" s="490">
        <f>RESUMEN!$B$3</f>
        <v>46272</v>
      </c>
      <c r="P67" s="491">
        <f t="shared" si="10"/>
        <v>2026</v>
      </c>
      <c r="Q67" s="520"/>
    </row>
    <row r="68" spans="1:17" ht="16" thickBot="1">
      <c r="A68" s="524" t="s">
        <v>361</v>
      </c>
      <c r="B68" s="525" t="s">
        <v>59</v>
      </c>
      <c r="C68" s="525" t="s">
        <v>352</v>
      </c>
      <c r="D68" s="525" t="s">
        <v>363</v>
      </c>
      <c r="E68" s="526" t="s">
        <v>367</v>
      </c>
      <c r="F68" s="527">
        <v>46023</v>
      </c>
      <c r="G68" s="528">
        <v>46387</v>
      </c>
      <c r="H68" s="487">
        <f>'CUOTA ARTESANAL'!E12</f>
        <v>200</v>
      </c>
      <c r="I68" s="487">
        <f>'CUOTA ARTESANAL'!F12</f>
        <v>0</v>
      </c>
      <c r="J68" s="487">
        <f>'CUOTA ARTESANAL'!G12</f>
        <v>200</v>
      </c>
      <c r="K68" s="487">
        <f>'CUOTA ARTESANAL'!H12</f>
        <v>41.169999999999995</v>
      </c>
      <c r="L68" s="487">
        <f>'CUOTA ARTESANAL'!I12</f>
        <v>158.83000000000001</v>
      </c>
      <c r="M68" s="488">
        <f>'CUOTA ARTESANAL'!J12</f>
        <v>0.20584999999999998</v>
      </c>
      <c r="N68" s="527" t="s">
        <v>71</v>
      </c>
      <c r="O68" s="530">
        <f>RESUMEN!$B$3</f>
        <v>46272</v>
      </c>
      <c r="P68" s="531">
        <f t="shared" si="10"/>
        <v>2026</v>
      </c>
      <c r="Q68" s="520"/>
    </row>
    <row r="69" spans="1:17" ht="16" thickBot="1">
      <c r="A69" s="484" t="s">
        <v>355</v>
      </c>
      <c r="B69" s="534" t="s">
        <v>59</v>
      </c>
      <c r="C69" s="535" t="s">
        <v>368</v>
      </c>
      <c r="D69" s="533" t="s">
        <v>365</v>
      </c>
      <c r="E69" s="486" t="s">
        <v>369</v>
      </c>
      <c r="F69" s="475">
        <v>46023</v>
      </c>
      <c r="G69" s="475">
        <v>46387</v>
      </c>
      <c r="H69" s="487">
        <f>'CUOTA ARTESANAL'!E15</f>
        <v>11388</v>
      </c>
      <c r="I69" s="487">
        <f>'CUOTA ARTESANAL'!F15</f>
        <v>0</v>
      </c>
      <c r="J69" s="487">
        <f>'CUOTA ARTESANAL'!G15</f>
        <v>11388</v>
      </c>
      <c r="K69" s="487">
        <f>'CUOTA ARTESANAL'!H15</f>
        <v>5629.6660000000002</v>
      </c>
      <c r="L69" s="487">
        <f>'CUOTA ARTESANAL'!I15</f>
        <v>5758.3339999999998</v>
      </c>
      <c r="M69" s="488">
        <f>'CUOTA ARTESANAL'!J15</f>
        <v>0.49435072005619951</v>
      </c>
      <c r="N69" s="487" t="str">
        <f>'CUOTA ARTESANAL'!K15</f>
        <v>-</v>
      </c>
      <c r="O69" s="490">
        <f>RESUMEN!$B$3</f>
        <v>46272</v>
      </c>
      <c r="P69" s="491">
        <f t="shared" si="10"/>
        <v>2026</v>
      </c>
      <c r="Q69" s="520"/>
    </row>
    <row r="70" spans="1:17">
      <c r="A70" s="484" t="s">
        <v>355</v>
      </c>
      <c r="B70" s="485" t="s">
        <v>59</v>
      </c>
      <c r="C70" s="485" t="s">
        <v>370</v>
      </c>
      <c r="D70" s="534" t="s">
        <v>371</v>
      </c>
      <c r="E70" s="537" t="str">
        <f>'CUOTA ARTESANAL'!C18</f>
        <v xml:space="preserve"> AG. PASCADORES ARTESANALES BUZOS MARISCADORES COQUIMBO AG 55-04</v>
      </c>
      <c r="F70" s="489">
        <v>46023</v>
      </c>
      <c r="G70" s="538">
        <v>46387</v>
      </c>
      <c r="H70" s="487">
        <f>'CUOTA ARTESANAL'!E18</f>
        <v>2219.0070000000001</v>
      </c>
      <c r="I70" s="540">
        <f>'CUOTA ARTESANAL'!F18</f>
        <v>-2090</v>
      </c>
      <c r="J70" s="487">
        <f>'CUOTA ARTESANAL'!G18</f>
        <v>129.00700000000006</v>
      </c>
      <c r="K70" s="487">
        <f>'CUOTA ARTESANAL'!H18</f>
        <v>45.860999999999997</v>
      </c>
      <c r="L70" s="487">
        <f>'CUOTA ARTESANAL'!I18</f>
        <v>83.146000000000072</v>
      </c>
      <c r="M70" s="488">
        <f>'CUOTA ARTESANAL'!J18</f>
        <v>0.35549233762508992</v>
      </c>
      <c r="N70" s="489">
        <f>'CUOTA ARTESANAL'!K18</f>
        <v>46155</v>
      </c>
      <c r="O70" s="490">
        <f>RESUMEN!$B$3</f>
        <v>46272</v>
      </c>
      <c r="P70" s="491">
        <f t="shared" si="10"/>
        <v>2026</v>
      </c>
      <c r="Q70" s="520"/>
    </row>
    <row r="71" spans="1:17">
      <c r="A71" s="483" t="s">
        <v>355</v>
      </c>
      <c r="B71" s="1" t="s">
        <v>59</v>
      </c>
      <c r="C71" s="15" t="s">
        <v>370</v>
      </c>
      <c r="D71" s="15" t="s">
        <v>371</v>
      </c>
      <c r="E71" s="464" t="str">
        <f>'CUOTA ARTESANAL'!C19</f>
        <v>CERCOPESCA. ROL 4276</v>
      </c>
      <c r="F71" s="17">
        <v>46023</v>
      </c>
      <c r="G71" s="523">
        <v>46387</v>
      </c>
      <c r="H71" s="3">
        <f>'CUOTA ARTESANAL'!E19</f>
        <v>15316.791999999999</v>
      </c>
      <c r="I71" s="536">
        <f>'CUOTA ARTESANAL'!F19</f>
        <v>-6000</v>
      </c>
      <c r="J71" s="16">
        <f>'CUOTA ARTESANAL'!G19</f>
        <v>9316.7919999999995</v>
      </c>
      <c r="K71" s="16">
        <f>'CUOTA ARTESANAL'!H19</f>
        <v>2160.6109999999999</v>
      </c>
      <c r="L71" s="16">
        <f>'CUOTA ARTESANAL'!I19</f>
        <v>7156.1809999999996</v>
      </c>
      <c r="M71" s="111">
        <f>'CUOTA ARTESANAL'!J19</f>
        <v>0.23190503769967175</v>
      </c>
      <c r="N71" s="16" t="str">
        <f>'CUOTA ARTESANAL'!K19</f>
        <v>-</v>
      </c>
      <c r="O71" s="18">
        <f>RESUMEN!$B$3</f>
        <v>46272</v>
      </c>
      <c r="P71" s="492">
        <f t="shared" si="10"/>
        <v>2026</v>
      </c>
      <c r="Q71" s="520"/>
    </row>
    <row r="72" spans="1:17">
      <c r="A72" s="483" t="s">
        <v>355</v>
      </c>
      <c r="B72" s="1" t="s">
        <v>59</v>
      </c>
      <c r="C72" s="15" t="s">
        <v>370</v>
      </c>
      <c r="D72" s="15" t="s">
        <v>371</v>
      </c>
      <c r="E72" s="464" t="str">
        <f>'CUOTA ARTESANAL'!C20</f>
        <v>COOPERATIVA PESQUERA DE CERQUEROS BAHÍA COQUIMBO ROL N°6923</v>
      </c>
      <c r="F72" s="4">
        <v>46023</v>
      </c>
      <c r="G72" s="166">
        <v>46295</v>
      </c>
      <c r="H72" s="3">
        <f>'CUOTA ARTESANAL'!E20</f>
        <v>2846.6120000000001</v>
      </c>
      <c r="I72" s="536">
        <f>'CUOTA ARTESANAL'!F20</f>
        <v>-2715</v>
      </c>
      <c r="J72" s="16">
        <f>'CUOTA ARTESANAL'!G20</f>
        <v>131.61200000000008</v>
      </c>
      <c r="K72" s="16">
        <f>'CUOTA ARTESANAL'!H20</f>
        <v>16.067</v>
      </c>
      <c r="L72" s="16">
        <f>'CUOTA ARTESANAL'!I20</f>
        <v>115.54500000000007</v>
      </c>
      <c r="M72" s="111">
        <f>'CUOTA ARTESANAL'!J20</f>
        <v>0.1220785338722912</v>
      </c>
      <c r="N72" s="17">
        <f>'CUOTA ARTESANAL'!K20</f>
        <v>46128</v>
      </c>
      <c r="O72" s="18">
        <f>RESUMEN!$B$3</f>
        <v>46272</v>
      </c>
      <c r="P72" s="492">
        <f t="shared" si="10"/>
        <v>2026</v>
      </c>
      <c r="Q72" s="520"/>
    </row>
    <row r="73" spans="1:17">
      <c r="A73" s="483" t="s">
        <v>355</v>
      </c>
      <c r="B73" s="1" t="s">
        <v>59</v>
      </c>
      <c r="C73" s="15" t="s">
        <v>370</v>
      </c>
      <c r="D73" s="15" t="s">
        <v>371</v>
      </c>
      <c r="E73" s="464" t="str">
        <f>'CUOTA ARTESANAL'!C21</f>
        <v xml:space="preserve"> BOLSON RESIDUAL</v>
      </c>
      <c r="F73" s="17">
        <v>46023</v>
      </c>
      <c r="G73" s="523">
        <v>46295</v>
      </c>
      <c r="H73" s="3">
        <f>'CUOTA ARTESANAL'!E21</f>
        <v>6189.5889999999999</v>
      </c>
      <c r="I73" s="536">
        <f>'CUOTA ARTESANAL'!F21</f>
        <v>0</v>
      </c>
      <c r="J73" s="16">
        <f>'CUOTA ARTESANAL'!G21</f>
        <v>6189.5889999999999</v>
      </c>
      <c r="K73" s="16">
        <f>'CUOTA ARTESANAL'!H21</f>
        <v>3762.3939999999998</v>
      </c>
      <c r="L73" s="16">
        <f>'CUOTA ARTESANAL'!I21</f>
        <v>2427.1950000000002</v>
      </c>
      <c r="M73" s="111">
        <f>'CUOTA ARTESANAL'!J21</f>
        <v>0.6078584539296551</v>
      </c>
      <c r="N73" s="16" t="str">
        <f>'CUOTA ARTESANAL'!K21</f>
        <v>-</v>
      </c>
      <c r="O73" s="18">
        <f>RESUMEN!$B$3</f>
        <v>46272</v>
      </c>
      <c r="P73" s="492">
        <f t="shared" si="10"/>
        <v>2026</v>
      </c>
      <c r="Q73" s="520"/>
    </row>
    <row r="74" spans="1:17" ht="16" thickBot="1">
      <c r="A74" s="506" t="s">
        <v>355</v>
      </c>
      <c r="B74" s="398" t="s">
        <v>59</v>
      </c>
      <c r="C74" s="507" t="s">
        <v>370</v>
      </c>
      <c r="D74" s="507" t="s">
        <v>371</v>
      </c>
      <c r="E74" s="801" t="str">
        <f>'CUOTA ARTESANAL'!C22</f>
        <v>TOTAL</v>
      </c>
      <c r="F74" s="509">
        <v>46023</v>
      </c>
      <c r="G74" s="510">
        <v>46387</v>
      </c>
      <c r="H74" s="549">
        <f>'CUOTA ARTESANAL'!E22</f>
        <v>26572</v>
      </c>
      <c r="I74" s="550">
        <f>'CUOTA ARTESANAL'!F22</f>
        <v>-10805</v>
      </c>
      <c r="J74" s="439">
        <f>'CUOTA ARTESANAL'!G22</f>
        <v>15767</v>
      </c>
      <c r="K74" s="439">
        <f>'CUOTA ARTESANAL'!H22</f>
        <v>5984.9329999999991</v>
      </c>
      <c r="L74" s="439">
        <f>'CUOTA ARTESANAL'!I22</f>
        <v>9782.0670000000009</v>
      </c>
      <c r="M74" s="439">
        <f>'CUOTA ARTESANAL'!J22</f>
        <v>0.37958603412190012</v>
      </c>
      <c r="N74" s="439" t="str">
        <f>'CUOTA ARTESANAL'!K22</f>
        <v>-</v>
      </c>
      <c r="O74" s="513">
        <f>RESUMEN!$B$3</f>
        <v>46272</v>
      </c>
      <c r="P74" s="539">
        <f t="shared" si="10"/>
        <v>2026</v>
      </c>
      <c r="Q74" s="551"/>
    </row>
    <row r="75" spans="1:17">
      <c r="A75" s="484" t="s">
        <v>357</v>
      </c>
      <c r="B75" s="485" t="s">
        <v>59</v>
      </c>
      <c r="C75" s="485" t="s">
        <v>372</v>
      </c>
      <c r="D75" s="485" t="s">
        <v>371</v>
      </c>
      <c r="E75" s="464" t="str">
        <f>'CUOTA ARTESANAL'!C25</f>
        <v>AG ARMADORES ARTESANALES DEÑ PUERTO DE SAN ANTONIO RAG N°2510</v>
      </c>
      <c r="F75" s="475">
        <v>46023</v>
      </c>
      <c r="G75" s="475">
        <v>46295</v>
      </c>
      <c r="H75" s="487">
        <f>'CUOTA ARTESANAL'!E25</f>
        <v>10184.644</v>
      </c>
      <c r="I75" s="487">
        <f>'CUOTA ARTESANAL'!F25</f>
        <v>-9771.8850000000002</v>
      </c>
      <c r="J75" s="487">
        <f>'CUOTA ARTESANAL'!G25</f>
        <v>412.75900000000001</v>
      </c>
      <c r="K75" s="487">
        <f>'CUOTA ARTESANAL'!H25</f>
        <v>0</v>
      </c>
      <c r="L75" s="487">
        <f>'CUOTA ARTESANAL'!I25</f>
        <v>412.75900000000001</v>
      </c>
      <c r="M75" s="488">
        <f>'CUOTA ARTESANAL'!J25</f>
        <v>0</v>
      </c>
      <c r="N75" s="487" t="str">
        <f>'CUOTA ARTESANAL'!K25</f>
        <v>-</v>
      </c>
      <c r="O75" s="490">
        <f>RESUMEN!$B$3</f>
        <v>46272</v>
      </c>
      <c r="P75" s="485">
        <f t="shared" si="10"/>
        <v>2026</v>
      </c>
      <c r="Q75" s="491"/>
    </row>
    <row r="76" spans="1:17">
      <c r="A76" s="483" t="s">
        <v>357</v>
      </c>
      <c r="B76" s="15" t="s">
        <v>59</v>
      </c>
      <c r="C76" s="15" t="s">
        <v>372</v>
      </c>
      <c r="D76" s="15" t="s">
        <v>371</v>
      </c>
      <c r="E76" s="464" t="str">
        <f>'CUOTA ARTESANAL'!C26</f>
        <v>AG DE ARMADORES Y PESCADORES ARTESANALES DE PESQUERIAS DEMERSALES Y MIGRATORIAS DE SAN ANTONIO AGRAPES RAG 4399</v>
      </c>
      <c r="F76" s="466">
        <v>46023</v>
      </c>
      <c r="G76" s="466">
        <v>46295</v>
      </c>
      <c r="H76" s="16">
        <f>'CUOTA ARTESANAL'!E26</f>
        <v>173.988</v>
      </c>
      <c r="I76" s="16">
        <f>'CUOTA ARTESANAL'!F26</f>
        <v>-166.93700000000001</v>
      </c>
      <c r="J76" s="16">
        <f>'CUOTA ARTESANAL'!G26</f>
        <v>7.0509999999999877</v>
      </c>
      <c r="K76" s="16">
        <f>'CUOTA ARTESANAL'!H26</f>
        <v>0</v>
      </c>
      <c r="L76" s="16">
        <f>'CUOTA ARTESANAL'!I26</f>
        <v>7.0509999999999877</v>
      </c>
      <c r="M76" s="111">
        <f>'CUOTA ARTESANAL'!J26</f>
        <v>0</v>
      </c>
      <c r="N76" s="16" t="str">
        <f>'CUOTA ARTESANAL'!K26</f>
        <v>-</v>
      </c>
      <c r="O76" s="18">
        <f>RESUMEN!$B$3</f>
        <v>46272</v>
      </c>
      <c r="P76" s="15">
        <f t="shared" si="10"/>
        <v>2026</v>
      </c>
      <c r="Q76" s="105"/>
    </row>
    <row r="77" spans="1:17">
      <c r="A77" s="483" t="s">
        <v>357</v>
      </c>
      <c r="B77" s="15" t="s">
        <v>59</v>
      </c>
      <c r="C77" s="15" t="s">
        <v>372</v>
      </c>
      <c r="D77" s="15" t="s">
        <v>371</v>
      </c>
      <c r="E77" s="464" t="str">
        <f>'CUOTA ARTESANAL'!C27</f>
        <v>STI DE PESCADORES MONTEMAR, RSU 05.04.0117</v>
      </c>
      <c r="F77" s="466">
        <v>46023</v>
      </c>
      <c r="G77" s="466">
        <v>46295</v>
      </c>
      <c r="H77" s="16">
        <f>'CUOTA ARTESANAL'!E27</f>
        <v>7.4610000000000003</v>
      </c>
      <c r="I77" s="16">
        <f>'CUOTA ARTESANAL'!F27</f>
        <v>0</v>
      </c>
      <c r="J77" s="16">
        <f>'CUOTA ARTESANAL'!G27</f>
        <v>7.4610000000000003</v>
      </c>
      <c r="K77" s="16">
        <f>'CUOTA ARTESANAL'!H27</f>
        <v>0</v>
      </c>
      <c r="L77" s="16">
        <f>'CUOTA ARTESANAL'!I27</f>
        <v>7.4610000000000003</v>
      </c>
      <c r="M77" s="111">
        <f>'CUOTA ARTESANAL'!J27</f>
        <v>0</v>
      </c>
      <c r="N77" s="16" t="str">
        <f>'CUOTA ARTESANAL'!K27</f>
        <v>-</v>
      </c>
      <c r="O77" s="18">
        <f>RESUMEN!$B$3</f>
        <v>46272</v>
      </c>
      <c r="P77" s="15">
        <f t="shared" si="10"/>
        <v>2026</v>
      </c>
      <c r="Q77" s="105"/>
    </row>
    <row r="78" spans="1:17">
      <c r="A78" s="483" t="s">
        <v>357</v>
      </c>
      <c r="B78" s="15" t="s">
        <v>59</v>
      </c>
      <c r="C78" s="15" t="s">
        <v>372</v>
      </c>
      <c r="D78" s="15" t="s">
        <v>371</v>
      </c>
      <c r="E78" s="464" t="str">
        <f>'CUOTA ARTESANAL'!C28</f>
        <v>STI  PESCADORES MUELLE SUD AMERICANA. RSU 5010462</v>
      </c>
      <c r="F78" s="466">
        <v>46023</v>
      </c>
      <c r="G78" s="466">
        <v>46295</v>
      </c>
      <c r="H78" s="16">
        <f>'CUOTA ARTESANAL'!E28</f>
        <v>354.87299999999999</v>
      </c>
      <c r="I78" s="16">
        <f>'CUOTA ARTESANAL'!F28</f>
        <v>0</v>
      </c>
      <c r="J78" s="16">
        <f>'CUOTA ARTESANAL'!G28</f>
        <v>354.87299999999999</v>
      </c>
      <c r="K78" s="16">
        <f>'CUOTA ARTESANAL'!H28</f>
        <v>0</v>
      </c>
      <c r="L78" s="16">
        <f>'CUOTA ARTESANAL'!I28</f>
        <v>354.87299999999999</v>
      </c>
      <c r="M78" s="111">
        <f>'CUOTA ARTESANAL'!J28</f>
        <v>0</v>
      </c>
      <c r="N78" s="16" t="str">
        <f>'CUOTA ARTESANAL'!K28</f>
        <v>-</v>
      </c>
      <c r="O78" s="18">
        <f>RESUMEN!$B$3</f>
        <v>46272</v>
      </c>
      <c r="P78" s="15">
        <f t="shared" si="10"/>
        <v>2026</v>
      </c>
      <c r="Q78" s="105"/>
    </row>
    <row r="79" spans="1:17">
      <c r="A79" s="483" t="s">
        <v>357</v>
      </c>
      <c r="B79" s="15" t="s">
        <v>59</v>
      </c>
      <c r="C79" s="15" t="s">
        <v>372</v>
      </c>
      <c r="D79" s="15" t="s">
        <v>371</v>
      </c>
      <c r="E79" s="464" t="str">
        <f>'CUOTA ARTESANAL'!C29</f>
        <v>SINDICATO PESCADORES ARTESANALES INDEPENDIENTES CALETA EMBARCADERO DE QUINTERO RSU 05060125</v>
      </c>
      <c r="F79" s="466">
        <v>46023</v>
      </c>
      <c r="G79" s="466">
        <v>46295</v>
      </c>
      <c r="H79" s="16">
        <f>'CUOTA ARTESANAL'!E29</f>
        <v>272.03199999999998</v>
      </c>
      <c r="I79" s="16">
        <f>'CUOTA ARTESANAL'!F29</f>
        <v>0</v>
      </c>
      <c r="J79" s="16">
        <f>'CUOTA ARTESANAL'!G29</f>
        <v>272.03199999999998</v>
      </c>
      <c r="K79" s="16">
        <f>'CUOTA ARTESANAL'!H29</f>
        <v>0</v>
      </c>
      <c r="L79" s="16">
        <f>'CUOTA ARTESANAL'!I29</f>
        <v>272.03199999999998</v>
      </c>
      <c r="M79" s="111">
        <f>'CUOTA ARTESANAL'!J29</f>
        <v>0</v>
      </c>
      <c r="N79" s="16" t="str">
        <f>'CUOTA ARTESANAL'!K29</f>
        <v>-</v>
      </c>
      <c r="O79" s="18">
        <f>RESUMEN!$B$3</f>
        <v>46272</v>
      </c>
      <c r="P79" s="15">
        <f t="shared" ref="P79:P98" si="11">YEAR(O79)</f>
        <v>2026</v>
      </c>
      <c r="Q79" s="105"/>
    </row>
    <row r="80" spans="1:17">
      <c r="A80" s="483" t="s">
        <v>357</v>
      </c>
      <c r="B80" s="15" t="s">
        <v>59</v>
      </c>
      <c r="C80" s="15" t="s">
        <v>372</v>
      </c>
      <c r="D80" s="15" t="s">
        <v>371</v>
      </c>
      <c r="E80" s="464" t="str">
        <f>'CUOTA ARTESANAL'!C30</f>
        <v xml:space="preserve"> BOLSON RESIDUAL</v>
      </c>
      <c r="F80" s="466">
        <v>46023</v>
      </c>
      <c r="G80" s="466">
        <v>46295</v>
      </c>
      <c r="H80" s="16">
        <f>'CUOTA ARTESANAL'!E30</f>
        <v>1517.002</v>
      </c>
      <c r="I80" s="16">
        <f>'CUOTA ARTESANAL'!F30</f>
        <v>0</v>
      </c>
      <c r="J80" s="16">
        <f>'CUOTA ARTESANAL'!G30</f>
        <v>1517.002</v>
      </c>
      <c r="K80" s="16">
        <f>'CUOTA ARTESANAL'!H30</f>
        <v>139.68299999999999</v>
      </c>
      <c r="L80" s="16">
        <f>'CUOTA ARTESANAL'!I30</f>
        <v>1377.319</v>
      </c>
      <c r="M80" s="111">
        <f>'CUOTA ARTESANAL'!J30</f>
        <v>9.207832290267251E-2</v>
      </c>
      <c r="N80" s="16" t="str">
        <f>'CUOTA ARTESANAL'!K30</f>
        <v>-</v>
      </c>
      <c r="O80" s="18">
        <f>RESUMEN!$B$3</f>
        <v>46272</v>
      </c>
      <c r="P80" s="15">
        <f t="shared" si="11"/>
        <v>2026</v>
      </c>
      <c r="Q80" s="105"/>
    </row>
    <row r="81" spans="1:17" ht="16" thickBot="1">
      <c r="A81" s="518" t="s">
        <v>357</v>
      </c>
      <c r="B81" s="493" t="s">
        <v>59</v>
      </c>
      <c r="C81" s="493" t="s">
        <v>372</v>
      </c>
      <c r="D81" s="493" t="s">
        <v>371</v>
      </c>
      <c r="E81" s="532" t="str">
        <f>'CUOTA ARTESANAL'!C31</f>
        <v>TOTAL</v>
      </c>
      <c r="F81" s="478">
        <v>46023</v>
      </c>
      <c r="G81" s="478">
        <v>46387</v>
      </c>
      <c r="H81" s="495">
        <f>'CUOTA ARTESANAL'!E31</f>
        <v>12509.999999999998</v>
      </c>
      <c r="I81" s="495">
        <f>'CUOTA ARTESANAL'!F31</f>
        <v>-9938.8220000000001</v>
      </c>
      <c r="J81" s="495">
        <f>'CUOTA ARTESANAL'!G31</f>
        <v>2571.1779999999981</v>
      </c>
      <c r="K81" s="495">
        <f>'CUOTA ARTESANAL'!H31</f>
        <v>139.68299999999999</v>
      </c>
      <c r="L81" s="495">
        <f>'CUOTA ARTESANAL'!I31</f>
        <v>2431.4949999999981</v>
      </c>
      <c r="M81" s="496">
        <f>'CUOTA ARTESANAL'!J31</f>
        <v>5.4326460478426659E-2</v>
      </c>
      <c r="N81" s="495" t="str">
        <f>'CUOTA ARTESANAL'!K31</f>
        <v>-</v>
      </c>
      <c r="O81" s="498">
        <f>RESUMEN!$B$3</f>
        <v>46272</v>
      </c>
      <c r="P81" s="493">
        <f t="shared" si="11"/>
        <v>2026</v>
      </c>
      <c r="Q81" s="479"/>
    </row>
    <row r="82" spans="1:17" ht="16" thickBot="1">
      <c r="A82" s="484" t="s">
        <v>357</v>
      </c>
      <c r="B82" s="485" t="s">
        <v>59</v>
      </c>
      <c r="C82" s="485" t="s">
        <v>373</v>
      </c>
      <c r="D82" s="485" t="s">
        <v>365</v>
      </c>
      <c r="E82" s="486" t="s">
        <v>89</v>
      </c>
      <c r="F82" s="475">
        <v>46023</v>
      </c>
      <c r="G82" s="475">
        <v>46387</v>
      </c>
      <c r="H82" s="487">
        <f>'CUOTA ARTESANAL'!E35</f>
        <v>48</v>
      </c>
      <c r="I82" s="487">
        <f>'CUOTA ARTESANAL'!F35</f>
        <v>0</v>
      </c>
      <c r="J82" s="487">
        <f>'CUOTA ARTESANAL'!G35</f>
        <v>48</v>
      </c>
      <c r="K82" s="487">
        <f>'CUOTA ARTESANAL'!H35</f>
        <v>1.7210000000000001</v>
      </c>
      <c r="L82" s="487">
        <f>'CUOTA ARTESANAL'!I35</f>
        <v>46.278999999999996</v>
      </c>
      <c r="M82" s="488">
        <f>'CUOTA ARTESANAL'!J35</f>
        <v>3.5854166666666666E-2</v>
      </c>
      <c r="N82" s="487" t="str">
        <f>'CUOTA ARTESANAL'!K35</f>
        <v>-</v>
      </c>
      <c r="O82" s="490">
        <f>RESUMEN!$B$3</f>
        <v>46272</v>
      </c>
      <c r="P82" s="485">
        <f t="shared" si="11"/>
        <v>2026</v>
      </c>
      <c r="Q82" s="491"/>
    </row>
    <row r="83" spans="1:17" ht="16" thickBot="1">
      <c r="A83" s="484" t="s">
        <v>357</v>
      </c>
      <c r="B83" s="485" t="s">
        <v>59</v>
      </c>
      <c r="C83" s="485" t="s">
        <v>374</v>
      </c>
      <c r="D83" s="485" t="s">
        <v>365</v>
      </c>
      <c r="E83" s="486" t="s">
        <v>90</v>
      </c>
      <c r="F83" s="475">
        <v>46023</v>
      </c>
      <c r="G83" s="475">
        <v>46387</v>
      </c>
      <c r="H83" s="487">
        <f>'CUOTA ARTESANAL'!E38</f>
        <v>409</v>
      </c>
      <c r="I83" s="487">
        <f>'CUOTA ARTESANAL'!F38</f>
        <v>0</v>
      </c>
      <c r="J83" s="487">
        <f>'CUOTA ARTESANAL'!G38</f>
        <v>409</v>
      </c>
      <c r="K83" s="487">
        <f>'CUOTA ARTESANAL'!H38</f>
        <v>156.34800000000001</v>
      </c>
      <c r="L83" s="487">
        <f>'CUOTA ARTESANAL'!I38</f>
        <v>252.65199999999999</v>
      </c>
      <c r="M83" s="488">
        <f>'CUOTA ARTESANAL'!J38</f>
        <v>0.38226894865525674</v>
      </c>
      <c r="N83" s="487" t="str">
        <f>'CUOTA ARTESANAL'!K38</f>
        <v>-</v>
      </c>
      <c r="O83" s="490">
        <f>RESUMEN!$B$3</f>
        <v>46272</v>
      </c>
      <c r="P83" s="485">
        <f t="shared" si="11"/>
        <v>2026</v>
      </c>
      <c r="Q83" s="491"/>
    </row>
    <row r="84" spans="1:17" ht="16" thickBot="1">
      <c r="A84" s="484" t="s">
        <v>357</v>
      </c>
      <c r="B84" s="485" t="s">
        <v>59</v>
      </c>
      <c r="C84" s="485" t="s">
        <v>375</v>
      </c>
      <c r="D84" s="485" t="s">
        <v>365</v>
      </c>
      <c r="E84" s="486" t="s">
        <v>92</v>
      </c>
      <c r="F84" s="475">
        <v>46023</v>
      </c>
      <c r="G84" s="475">
        <v>46387</v>
      </c>
      <c r="H84" s="487">
        <f>'CUOTA ARTESANAL'!E42</f>
        <v>26656</v>
      </c>
      <c r="I84" s="487">
        <f>'CUOTA ARTESANAL'!F42</f>
        <v>0</v>
      </c>
      <c r="J84" s="487">
        <f>'CUOTA ARTESANAL'!G42</f>
        <v>26656</v>
      </c>
      <c r="K84" s="487">
        <f>'CUOTA ARTESANAL'!H42</f>
        <v>26656</v>
      </c>
      <c r="L84" s="487">
        <f>'CUOTA ARTESANAL'!I42</f>
        <v>0</v>
      </c>
      <c r="M84" s="488">
        <f>'CUOTA ARTESANAL'!J42</f>
        <v>1</v>
      </c>
      <c r="N84" s="489">
        <f>'CUOTA ARTESANAL'!K42</f>
        <v>46059</v>
      </c>
      <c r="O84" s="490">
        <f>RESUMEN!$B$3</f>
        <v>46272</v>
      </c>
      <c r="P84" s="491">
        <f t="shared" si="11"/>
        <v>2026</v>
      </c>
      <c r="Q84" s="519"/>
    </row>
    <row r="85" spans="1:17" ht="16" thickBot="1">
      <c r="A85" s="484" t="s">
        <v>357</v>
      </c>
      <c r="B85" s="485" t="s">
        <v>59</v>
      </c>
      <c r="C85" s="485" t="s">
        <v>376</v>
      </c>
      <c r="D85" s="485" t="s">
        <v>365</v>
      </c>
      <c r="E85" s="486" t="s">
        <v>94</v>
      </c>
      <c r="F85" s="475">
        <v>46023</v>
      </c>
      <c r="G85" s="475">
        <v>46387</v>
      </c>
      <c r="H85" s="487">
        <f>'CUOTA ARTESANAL'!E46</f>
        <v>601</v>
      </c>
      <c r="I85" s="487">
        <f>'CUOTA ARTESANAL'!F46</f>
        <v>0</v>
      </c>
      <c r="J85" s="487">
        <f>'CUOTA ARTESANAL'!G46</f>
        <v>601</v>
      </c>
      <c r="K85" s="487">
        <f>'CUOTA ARTESANAL'!H46</f>
        <v>48.375999999999998</v>
      </c>
      <c r="L85" s="487">
        <f>'CUOTA ARTESANAL'!I46</f>
        <v>552.62400000000002</v>
      </c>
      <c r="M85" s="488">
        <f>'CUOTA ARTESANAL'!J46</f>
        <v>8.0492512479201334E-2</v>
      </c>
      <c r="N85" s="487" t="str">
        <f>'CUOTA ARTESANAL'!K46</f>
        <v>-</v>
      </c>
      <c r="O85" s="490">
        <f>RESUMEN!$B$3</f>
        <v>46272</v>
      </c>
      <c r="P85" s="491">
        <f t="shared" si="11"/>
        <v>2026</v>
      </c>
      <c r="Q85" s="520"/>
    </row>
    <row r="86" spans="1:17" ht="16" thickBot="1">
      <c r="A86" s="484" t="s">
        <v>359</v>
      </c>
      <c r="B86" s="485" t="s">
        <v>59</v>
      </c>
      <c r="C86" s="485" t="s">
        <v>377</v>
      </c>
      <c r="D86" s="485" t="s">
        <v>365</v>
      </c>
      <c r="E86" s="486" t="s">
        <v>96</v>
      </c>
      <c r="F86" s="475">
        <v>46023</v>
      </c>
      <c r="G86" s="475">
        <v>46387</v>
      </c>
      <c r="H86" s="487">
        <f>'CUOTA ARTESANAL'!E49</f>
        <v>3117</v>
      </c>
      <c r="I86" s="487">
        <f>'CUOTA ARTESANAL'!F49</f>
        <v>0</v>
      </c>
      <c r="J86" s="487">
        <f>'CUOTA ARTESANAL'!G49</f>
        <v>3117</v>
      </c>
      <c r="K86" s="487">
        <f>'CUOTA ARTESANAL'!H49</f>
        <v>1353.15</v>
      </c>
      <c r="L86" s="487">
        <f>'CUOTA ARTESANAL'!I49</f>
        <v>1763.85</v>
      </c>
      <c r="M86" s="488">
        <f>'CUOTA ARTESANAL'!J49</f>
        <v>0.43411934552454284</v>
      </c>
      <c r="N86" s="487" t="str">
        <f>'CUOTA ARTESANAL'!K49</f>
        <v>-</v>
      </c>
      <c r="O86" s="490">
        <f>RESUMEN!$B$3</f>
        <v>46272</v>
      </c>
      <c r="P86" s="491">
        <f t="shared" si="11"/>
        <v>2026</v>
      </c>
      <c r="Q86" s="520"/>
    </row>
    <row r="87" spans="1:17">
      <c r="A87" s="484" t="s">
        <v>359</v>
      </c>
      <c r="B87" s="485" t="s">
        <v>59</v>
      </c>
      <c r="C87" s="485" t="s">
        <v>378</v>
      </c>
      <c r="D87" s="485" t="s">
        <v>371</v>
      </c>
      <c r="E87" s="486" t="str">
        <f>'CUOTA ARTESANAL'!C53</f>
        <v>AG. ARMADORES ARTESANLES DE CALBUCO ARMAR AG. RAG 320-10</v>
      </c>
      <c r="F87" s="475">
        <v>46023</v>
      </c>
      <c r="G87" s="475">
        <v>46387</v>
      </c>
      <c r="H87" s="487">
        <f>'CUOTA ARTESANAL'!E53</f>
        <v>165.51900000000001</v>
      </c>
      <c r="I87" s="487">
        <f>'CUOTA ARTESANAL'!F53</f>
        <v>-158</v>
      </c>
      <c r="J87" s="487">
        <f>'CUOTA ARTESANAL'!G53</f>
        <v>7.5190000000000055</v>
      </c>
      <c r="K87" s="487">
        <f>'CUOTA ARTESANAL'!H53</f>
        <v>0.5</v>
      </c>
      <c r="L87" s="487">
        <f>'CUOTA ARTESANAL'!I53</f>
        <v>7.0190000000000055</v>
      </c>
      <c r="M87" s="488">
        <f>'CUOTA ARTESANAL'!J53</f>
        <v>6.6498204548477144E-2</v>
      </c>
      <c r="N87" s="487" t="str">
        <f>'CUOTA ARTESANAL'!K53</f>
        <v>-</v>
      </c>
      <c r="O87" s="490">
        <f>RESUMEN!$B$3</f>
        <v>46272</v>
      </c>
      <c r="P87" s="491">
        <f t="shared" si="11"/>
        <v>2026</v>
      </c>
      <c r="Q87" s="520"/>
    </row>
    <row r="88" spans="1:17">
      <c r="A88" s="483" t="s">
        <v>359</v>
      </c>
      <c r="B88" s="1" t="s">
        <v>59</v>
      </c>
      <c r="C88" s="15" t="s">
        <v>378</v>
      </c>
      <c r="D88" s="15" t="s">
        <v>371</v>
      </c>
      <c r="E88" s="464" t="str">
        <f>'CUOTA ARTESANAL'!C54</f>
        <v>AG. DE ARMADORES ARTESANALES ASOGFER AG. RAG 310-10</v>
      </c>
      <c r="F88" s="466">
        <v>46023</v>
      </c>
      <c r="G88" s="466">
        <v>46387</v>
      </c>
      <c r="H88" s="16">
        <f>'CUOTA ARTESANAL'!E54</f>
        <v>782.04700000000003</v>
      </c>
      <c r="I88" s="16">
        <f>'CUOTA ARTESANAL'!F54</f>
        <v>-750</v>
      </c>
      <c r="J88" s="16">
        <f>'CUOTA ARTESANAL'!G54</f>
        <v>32.047000000000025</v>
      </c>
      <c r="K88" s="16">
        <f>'CUOTA ARTESANAL'!H54</f>
        <v>0</v>
      </c>
      <c r="L88" s="16">
        <f>'CUOTA ARTESANAL'!I54</f>
        <v>32.047000000000025</v>
      </c>
      <c r="M88" s="111">
        <f>'CUOTA ARTESANAL'!J54</f>
        <v>0</v>
      </c>
      <c r="N88" s="16" t="str">
        <f>'CUOTA ARTESANAL'!K54</f>
        <v>-</v>
      </c>
      <c r="O88" s="18">
        <f>RESUMEN!$B$3</f>
        <v>46272</v>
      </c>
      <c r="P88" s="492">
        <f t="shared" si="11"/>
        <v>2026</v>
      </c>
      <c r="Q88" s="520"/>
    </row>
    <row r="89" spans="1:17">
      <c r="A89" s="483" t="s">
        <v>359</v>
      </c>
      <c r="B89" s="1" t="s">
        <v>59</v>
      </c>
      <c r="C89" s="15" t="s">
        <v>378</v>
      </c>
      <c r="D89" s="15" t="s">
        <v>371</v>
      </c>
      <c r="E89" s="464" t="str">
        <f>'CUOTA ARTESANAL'!C55</f>
        <v>AG. ARMADORES ARTESANALES DE LA DECIMA REGION , AGARMAR.  RAG 156-10</v>
      </c>
      <c r="F89" s="466">
        <v>46023</v>
      </c>
      <c r="G89" s="466">
        <v>46387</v>
      </c>
      <c r="H89" s="16">
        <f>'CUOTA ARTESANAL'!E55</f>
        <v>4773.9480000000003</v>
      </c>
      <c r="I89" s="16">
        <f>'CUOTA ARTESANAL'!F55</f>
        <v>-4580</v>
      </c>
      <c r="J89" s="16">
        <f>'CUOTA ARTESANAL'!G55</f>
        <v>193.94800000000032</v>
      </c>
      <c r="K89" s="16">
        <f>'CUOTA ARTESANAL'!H55</f>
        <v>0</v>
      </c>
      <c r="L89" s="16">
        <f>'CUOTA ARTESANAL'!I55</f>
        <v>193.94800000000032</v>
      </c>
      <c r="M89" s="111">
        <f>'CUOTA ARTESANAL'!J55</f>
        <v>0</v>
      </c>
      <c r="N89" s="16" t="str">
        <f>'CUOTA ARTESANAL'!K55</f>
        <v>-</v>
      </c>
      <c r="O89" s="18">
        <f>RESUMEN!$B$3</f>
        <v>46272</v>
      </c>
      <c r="P89" s="492">
        <f t="shared" si="11"/>
        <v>2026</v>
      </c>
      <c r="Q89" s="520"/>
    </row>
    <row r="90" spans="1:17">
      <c r="A90" s="483" t="s">
        <v>359</v>
      </c>
      <c r="B90" s="1" t="s">
        <v>59</v>
      </c>
      <c r="C90" s="15" t="s">
        <v>378</v>
      </c>
      <c r="D90" s="15" t="s">
        <v>371</v>
      </c>
      <c r="E90" s="464" t="str">
        <f>'CUOTA ARTESANAL'!C56</f>
        <v>AG. DE ARMADORES ARTESANALES PESCA AISTRAL . AG. PESCA AUSTRAL. RAG 326-10</v>
      </c>
      <c r="F90" s="466">
        <v>46023</v>
      </c>
      <c r="G90" s="466">
        <v>46387</v>
      </c>
      <c r="H90" s="16">
        <f>'CUOTA ARTESANAL'!E56</f>
        <v>797.74900000000002</v>
      </c>
      <c r="I90" s="16">
        <f>'CUOTA ARTESANAL'!F56</f>
        <v>-765</v>
      </c>
      <c r="J90" s="16">
        <f>'CUOTA ARTESANAL'!G56</f>
        <v>32.749000000000024</v>
      </c>
      <c r="K90" s="16">
        <f>'CUOTA ARTESANAL'!H56</f>
        <v>0</v>
      </c>
      <c r="L90" s="16">
        <f>'CUOTA ARTESANAL'!I56</f>
        <v>32.749000000000024</v>
      </c>
      <c r="M90" s="111">
        <f>'CUOTA ARTESANAL'!J56</f>
        <v>0</v>
      </c>
      <c r="N90" s="16" t="str">
        <f>'CUOTA ARTESANAL'!K56</f>
        <v>-</v>
      </c>
      <c r="O90" s="18">
        <f>RESUMEN!$B$3</f>
        <v>46272</v>
      </c>
      <c r="P90" s="492">
        <f t="shared" si="11"/>
        <v>2026</v>
      </c>
      <c r="Q90" s="520"/>
    </row>
    <row r="91" spans="1:17">
      <c r="A91" s="483" t="s">
        <v>359</v>
      </c>
      <c r="B91" s="1" t="s">
        <v>59</v>
      </c>
      <c r="C91" s="15" t="s">
        <v>378</v>
      </c>
      <c r="D91" s="15" t="s">
        <v>371</v>
      </c>
      <c r="E91" s="464" t="str">
        <f>'CUOTA ARTESANAL'!C57</f>
        <v>AG. DE ARMADORES Y PESCADORES CERQUEROS ARTESANALES DE ANCUD ASOGPESCA ANCUD. AG 4266</v>
      </c>
      <c r="F91" s="466">
        <v>46023</v>
      </c>
      <c r="G91" s="466">
        <v>46387</v>
      </c>
      <c r="H91" s="16">
        <f>'CUOTA ARTESANAL'!E57</f>
        <v>2529.4380000000001</v>
      </c>
      <c r="I91" s="16">
        <f>'CUOTA ARTESANAL'!F57</f>
        <v>-2400</v>
      </c>
      <c r="J91" s="16">
        <f>'CUOTA ARTESANAL'!G57</f>
        <v>129.4380000000001</v>
      </c>
      <c r="K91" s="16">
        <f>'CUOTA ARTESANAL'!H57</f>
        <v>10.4</v>
      </c>
      <c r="L91" s="16">
        <f>'CUOTA ARTESANAL'!I57</f>
        <v>119.0380000000001</v>
      </c>
      <c r="M91" s="111">
        <f>'CUOTA ARTESANAL'!J57</f>
        <v>8.0347347764953045E-2</v>
      </c>
      <c r="N91" s="16" t="str">
        <f>'CUOTA ARTESANAL'!K57</f>
        <v>-</v>
      </c>
      <c r="O91" s="18">
        <f>RESUMEN!$B$3</f>
        <v>46272</v>
      </c>
      <c r="P91" s="492">
        <f t="shared" si="11"/>
        <v>2026</v>
      </c>
      <c r="Q91" s="520"/>
    </row>
    <row r="92" spans="1:17">
      <c r="A92" s="483" t="s">
        <v>359</v>
      </c>
      <c r="B92" s="1" t="s">
        <v>59</v>
      </c>
      <c r="C92" s="15" t="s">
        <v>378</v>
      </c>
      <c r="D92" s="15" t="s">
        <v>371</v>
      </c>
      <c r="E92" s="464" t="str">
        <f>'CUOTA ARTESANAL'!C58</f>
        <v>STI, PESCADORES ARTESANALES, ARMADORES ARTESANALES Y RAMOS AFINES DE LA COMUNA DE CALBUCO PECERCAL RSU 10.01.0948</v>
      </c>
      <c r="F92" s="466">
        <v>46023</v>
      </c>
      <c r="G92" s="466">
        <v>46387</v>
      </c>
      <c r="H92" s="16">
        <f>'CUOTA ARTESANAL'!E58</f>
        <v>1202.009</v>
      </c>
      <c r="I92" s="16">
        <f>'CUOTA ARTESANAL'!F58</f>
        <v>-1153.32</v>
      </c>
      <c r="J92" s="16">
        <f>'CUOTA ARTESANAL'!G58</f>
        <v>48.689000000000078</v>
      </c>
      <c r="K92" s="16">
        <f>'CUOTA ARTESANAL'!H58</f>
        <v>0</v>
      </c>
      <c r="L92" s="16">
        <f>'CUOTA ARTESANAL'!I58</f>
        <v>48.689000000000078</v>
      </c>
      <c r="M92" s="111">
        <f>'CUOTA ARTESANAL'!J58</f>
        <v>0</v>
      </c>
      <c r="N92" s="17">
        <f>'CUOTA ARTESANAL'!K58</f>
        <v>46183</v>
      </c>
      <c r="O92" s="18">
        <f>RESUMEN!$B$3</f>
        <v>46272</v>
      </c>
      <c r="P92" s="492">
        <f t="shared" si="11"/>
        <v>2026</v>
      </c>
      <c r="Q92" s="520"/>
    </row>
    <row r="93" spans="1:17">
      <c r="A93" s="483" t="s">
        <v>359</v>
      </c>
      <c r="B93" s="1" t="s">
        <v>59</v>
      </c>
      <c r="C93" s="15" t="s">
        <v>378</v>
      </c>
      <c r="D93" s="15" t="s">
        <v>371</v>
      </c>
      <c r="E93" s="464" t="str">
        <f>'CUOTA ARTESANAL'!C59</f>
        <v>ST, ARMADORES, PECADORES ARTESANALES Y RA,PS AFINES  ARTPUERTO MONTT. RSU 10.01.05.91</v>
      </c>
      <c r="F93" s="466">
        <v>46023</v>
      </c>
      <c r="G93" s="466">
        <v>46387</v>
      </c>
      <c r="H93" s="16">
        <f>'CUOTA ARTESANAL'!E59</f>
        <v>4.3470000000000004</v>
      </c>
      <c r="I93" s="16">
        <f>'CUOTA ARTESANAL'!F59</f>
        <v>0</v>
      </c>
      <c r="J93" s="16">
        <f>'CUOTA ARTESANAL'!G59</f>
        <v>4.3470000000000004</v>
      </c>
      <c r="K93" s="16">
        <f>'CUOTA ARTESANAL'!H59</f>
        <v>0</v>
      </c>
      <c r="L93" s="16">
        <f>'CUOTA ARTESANAL'!I59</f>
        <v>4.3470000000000004</v>
      </c>
      <c r="M93" s="111">
        <f>'CUOTA ARTESANAL'!J59</f>
        <v>0</v>
      </c>
      <c r="N93" s="17" t="str">
        <f>'CUOTA ARTESANAL'!K59</f>
        <v>-</v>
      </c>
      <c r="O93" s="18">
        <f>RESUMEN!$B$3</f>
        <v>46272</v>
      </c>
      <c r="P93" s="492">
        <f t="shared" si="11"/>
        <v>2026</v>
      </c>
      <c r="Q93" s="520"/>
    </row>
    <row r="94" spans="1:17">
      <c r="A94" s="483" t="s">
        <v>359</v>
      </c>
      <c r="B94" s="1" t="s">
        <v>59</v>
      </c>
      <c r="C94" s="15" t="s">
        <v>378</v>
      </c>
      <c r="D94" s="15" t="s">
        <v>371</v>
      </c>
      <c r="E94" s="464" t="str">
        <f>'CUOTA ARTESANAL'!C60</f>
        <v>STI, PESCADORES ARTESANALEA, RECOLECTORES DE ORILLA, BOLINCHEREROS Y RAMOS SIMILARES  PROVEEDORES MARITIMOS DE QUILLAIPE 10.01.0835</v>
      </c>
      <c r="F94" s="466">
        <v>46023</v>
      </c>
      <c r="G94" s="466">
        <v>46387</v>
      </c>
      <c r="H94" s="16">
        <f>'CUOTA ARTESANAL'!E60</f>
        <v>291.03699999999998</v>
      </c>
      <c r="I94" s="16">
        <f>'CUOTA ARTESANAL'!F60</f>
        <v>-273.5</v>
      </c>
      <c r="J94" s="16">
        <f>'CUOTA ARTESANAL'!G60</f>
        <v>17.536999999999978</v>
      </c>
      <c r="K94" s="16">
        <f>'CUOTA ARTESANAL'!H60</f>
        <v>4.7750000000000004</v>
      </c>
      <c r="L94" s="16">
        <f>'CUOTA ARTESANAL'!I60</f>
        <v>12.761999999999977</v>
      </c>
      <c r="M94" s="111">
        <f>'CUOTA ARTESANAL'!J60</f>
        <v>0.27228146205166259</v>
      </c>
      <c r="N94" s="17" t="str">
        <f>'CUOTA ARTESANAL'!K60</f>
        <v>-</v>
      </c>
      <c r="O94" s="18">
        <f>RESUMEN!$B$3</f>
        <v>46272</v>
      </c>
      <c r="P94" s="492">
        <f t="shared" si="11"/>
        <v>2026</v>
      </c>
      <c r="Q94" s="520"/>
    </row>
    <row r="95" spans="1:17">
      <c r="A95" s="483" t="s">
        <v>359</v>
      </c>
      <c r="B95" s="1" t="s">
        <v>59</v>
      </c>
      <c r="C95" s="15" t="s">
        <v>378</v>
      </c>
      <c r="D95" s="15" t="s">
        <v>371</v>
      </c>
      <c r="E95" s="464" t="str">
        <f>'CUOTA ARTESANAL'!C61</f>
        <v xml:space="preserve"> BOLSON RESIDUAL</v>
      </c>
      <c r="F95" s="466">
        <v>46023</v>
      </c>
      <c r="G95" s="466">
        <v>46387</v>
      </c>
      <c r="H95" s="16">
        <f>'CUOTA ARTESANAL'!E61</f>
        <v>267.90600000000001</v>
      </c>
      <c r="I95" s="16">
        <f>'CUOTA ARTESANAL'!F61</f>
        <v>0</v>
      </c>
      <c r="J95" s="16">
        <f>'CUOTA ARTESANAL'!G61</f>
        <v>267.90600000000001</v>
      </c>
      <c r="K95" s="16">
        <f>'CUOTA ARTESANAL'!H61</f>
        <v>267.90600000000001</v>
      </c>
      <c r="L95" s="16">
        <f>'CUOTA ARTESANAL'!I61</f>
        <v>0</v>
      </c>
      <c r="M95" s="111">
        <f>'CUOTA ARTESANAL'!J61</f>
        <v>1</v>
      </c>
      <c r="N95" s="17">
        <f>'CUOTA ARTESANAL'!K61</f>
        <v>46262</v>
      </c>
      <c r="O95" s="18">
        <f>RESUMEN!$B$3</f>
        <v>46272</v>
      </c>
      <c r="P95" s="492">
        <f t="shared" si="11"/>
        <v>2026</v>
      </c>
      <c r="Q95" s="520"/>
    </row>
    <row r="96" spans="1:17" ht="16" thickBot="1">
      <c r="A96" s="518" t="s">
        <v>359</v>
      </c>
      <c r="B96" s="19" t="s">
        <v>59</v>
      </c>
      <c r="C96" s="493" t="s">
        <v>378</v>
      </c>
      <c r="D96" s="493" t="s">
        <v>371</v>
      </c>
      <c r="E96" s="532" t="str">
        <f>'CUOTA ARTESANAL'!C62</f>
        <v>TOTAL</v>
      </c>
      <c r="F96" s="478">
        <v>46023</v>
      </c>
      <c r="G96" s="478">
        <v>46387</v>
      </c>
      <c r="H96" s="495">
        <f>'CUOTA ARTESANAL'!E62</f>
        <v>10814.000000000002</v>
      </c>
      <c r="I96" s="495">
        <f>'CUOTA ARTESANAL'!F62</f>
        <v>-10079.82</v>
      </c>
      <c r="J96" s="495">
        <f>'CUOTA ARTESANAL'!G62</f>
        <v>734.18000000000211</v>
      </c>
      <c r="K96" s="495">
        <f>'CUOTA ARTESANAL'!H62</f>
        <v>283.58100000000002</v>
      </c>
      <c r="L96" s="495">
        <f>'CUOTA ARTESANAL'!I62</f>
        <v>450.59900000000209</v>
      </c>
      <c r="M96" s="495">
        <f>'CUOTA ARTESANAL'!J62</f>
        <v>0.38625541420360021</v>
      </c>
      <c r="N96" s="495" t="str">
        <f>'CUOTA ARTESANAL'!K62</f>
        <v>-</v>
      </c>
      <c r="O96" s="498">
        <f>RESUMEN!$B$3</f>
        <v>46272</v>
      </c>
      <c r="P96" s="522">
        <f t="shared" si="11"/>
        <v>2026</v>
      </c>
      <c r="Q96" s="520"/>
    </row>
    <row r="97" spans="1:17" ht="16" thickBot="1">
      <c r="A97" s="524" t="s">
        <v>379</v>
      </c>
      <c r="B97" s="525" t="s">
        <v>59</v>
      </c>
      <c r="C97" s="525" t="s">
        <v>380</v>
      </c>
      <c r="D97" s="525" t="s">
        <v>363</v>
      </c>
      <c r="E97" s="526" t="str">
        <f>'CUOTA ARTESANAL'!C67</f>
        <v>FAUNA ACOMPAÑANTE III-XIV</v>
      </c>
      <c r="F97" s="552">
        <v>46023</v>
      </c>
      <c r="G97" s="552">
        <v>46387</v>
      </c>
      <c r="H97" s="529">
        <f>'CUOTA ARTESANAL'!E67</f>
        <v>350</v>
      </c>
      <c r="I97" s="529">
        <f>'CUOTA ARTESANAL'!F67</f>
        <v>0</v>
      </c>
      <c r="J97" s="529">
        <f>'CUOTA ARTESANAL'!G67</f>
        <v>350</v>
      </c>
      <c r="K97" s="529">
        <f>'CUOTA ARTESANAL'!H67</f>
        <v>5.5030000000000001</v>
      </c>
      <c r="L97" s="529">
        <f>'CUOTA ARTESANAL'!I67</f>
        <v>344.49700000000001</v>
      </c>
      <c r="M97" s="529">
        <v>0</v>
      </c>
      <c r="N97" s="529" t="str">
        <f>'CUOTA ARTESANAL'!K67</f>
        <v>-</v>
      </c>
      <c r="O97" s="530">
        <f>RESUMEN!$B$3</f>
        <v>46272</v>
      </c>
      <c r="P97" s="531">
        <f t="shared" si="11"/>
        <v>2026</v>
      </c>
      <c r="Q97" s="520"/>
    </row>
    <row r="98" spans="1:17" ht="16" thickBot="1">
      <c r="A98" s="524" t="s">
        <v>379</v>
      </c>
      <c r="B98" s="525" t="s">
        <v>59</v>
      </c>
      <c r="C98" s="525" t="s">
        <v>380</v>
      </c>
      <c r="D98" s="525" t="s">
        <v>363</v>
      </c>
      <c r="E98" s="526" t="str">
        <f>'CUOTA ARTESANAL'!C68</f>
        <v>FAUNA ACOMPAÑANTE X</v>
      </c>
      <c r="F98" s="552">
        <v>46023</v>
      </c>
      <c r="G98" s="552">
        <v>46387</v>
      </c>
      <c r="H98" s="529">
        <f>'CUOTA ARTESANAL'!E68</f>
        <v>50</v>
      </c>
      <c r="I98" s="529">
        <f>'CUOTA ARTESANAL'!F68</f>
        <v>0</v>
      </c>
      <c r="J98" s="529">
        <f>'CUOTA ARTESANAL'!G68</f>
        <v>50</v>
      </c>
      <c r="K98" s="529">
        <f>'CUOTA ARTESANAL'!H68</f>
        <v>4.7750000000000004</v>
      </c>
      <c r="L98" s="529">
        <f>'CUOTA ARTESANAL'!I68</f>
        <v>45.225000000000001</v>
      </c>
      <c r="M98" s="529">
        <f>'CUOTA ARTESANAL'!J68</f>
        <v>9.5500000000000002E-2</v>
      </c>
      <c r="N98" s="529" t="str">
        <f>'CUOTA ARTESANAL'!K68</f>
        <v>-</v>
      </c>
      <c r="O98" s="530">
        <f>RESUMEN!$B$3</f>
        <v>46272</v>
      </c>
      <c r="P98" s="531">
        <f t="shared" si="11"/>
        <v>2026</v>
      </c>
      <c r="Q98" s="520"/>
    </row>
    <row r="99" spans="1:17" ht="16" thickBot="1">
      <c r="A99" s="524" t="s">
        <v>379</v>
      </c>
      <c r="B99" s="525" t="s">
        <v>59</v>
      </c>
      <c r="C99" s="525" t="s">
        <v>380</v>
      </c>
      <c r="D99" s="525" t="s">
        <v>363</v>
      </c>
      <c r="E99" s="526" t="str">
        <f>'CUOTA ARTESANAL'!C70</f>
        <v>CUOTA LINEA DE MANO</v>
      </c>
      <c r="F99" s="552">
        <v>46023</v>
      </c>
      <c r="G99" s="552">
        <v>46387</v>
      </c>
      <c r="H99" s="529">
        <f>'CUOTA ARTESANAL'!E70</f>
        <v>442</v>
      </c>
      <c r="I99" s="529">
        <f>'CUOTA ARTESANAL'!F70</f>
        <v>0</v>
      </c>
      <c r="J99" s="529">
        <f>'CUOTA ARTESANAL'!G70</f>
        <v>442</v>
      </c>
      <c r="K99" s="529">
        <f>'CUOTA ARTESANAL'!H70</f>
        <v>141.13</v>
      </c>
      <c r="L99" s="529">
        <f>'CUOTA ARTESANAL'!I70</f>
        <v>300.87</v>
      </c>
      <c r="M99" s="529">
        <f>'CUOTA ARTESANAL'!J70</f>
        <v>0.31929864253393664</v>
      </c>
      <c r="N99" s="529" t="str">
        <f>'CUOTA ARTESANAL'!K70</f>
        <v>-</v>
      </c>
      <c r="O99" s="530">
        <f>RESUMEN!$B$3</f>
        <v>46272</v>
      </c>
      <c r="P99" s="531">
        <f t="shared" ref="P99" si="12">YEAR(O99)</f>
        <v>2026</v>
      </c>
      <c r="Q99" s="1"/>
    </row>
    <row r="100" spans="1:17">
      <c r="A100" s="483"/>
      <c r="B100" s="1"/>
      <c r="C100" s="15"/>
      <c r="D100" s="15"/>
      <c r="E100" s="464"/>
      <c r="F100" s="4"/>
      <c r="G100" s="166"/>
      <c r="H100" s="16"/>
      <c r="I100" s="16"/>
      <c r="J100" s="16"/>
      <c r="K100" s="16"/>
      <c r="L100" s="16"/>
      <c r="M100" s="111"/>
      <c r="N100" s="17"/>
      <c r="O100" s="18"/>
      <c r="P100" s="15"/>
      <c r="Q100" s="1"/>
    </row>
    <row r="101" spans="1:17">
      <c r="A101" s="483"/>
      <c r="B101" s="1"/>
      <c r="C101" s="15"/>
      <c r="D101" s="15"/>
      <c r="E101" s="464"/>
      <c r="F101" s="4"/>
      <c r="G101" s="166"/>
      <c r="H101" s="16"/>
      <c r="I101" s="16"/>
      <c r="J101" s="16"/>
      <c r="K101" s="16"/>
      <c r="L101" s="16"/>
      <c r="M101" s="111"/>
      <c r="N101" s="17"/>
      <c r="O101" s="18"/>
      <c r="P101" s="15"/>
      <c r="Q101" s="1"/>
    </row>
    <row r="102" spans="1:17">
      <c r="A102" s="483"/>
      <c r="B102" s="1"/>
      <c r="C102" s="15"/>
      <c r="D102" s="15"/>
      <c r="E102" s="464"/>
      <c r="F102" s="4"/>
      <c r="G102" s="166"/>
      <c r="H102" s="16"/>
      <c r="I102" s="16"/>
      <c r="J102" s="16"/>
      <c r="K102" s="16"/>
      <c r="L102" s="16"/>
      <c r="M102" s="111"/>
      <c r="N102" s="17"/>
      <c r="O102" s="18"/>
      <c r="P102" s="15"/>
      <c r="Q102" s="1"/>
    </row>
    <row r="103" spans="1:17">
      <c r="A103" s="483"/>
      <c r="B103" s="1"/>
      <c r="C103" s="15"/>
      <c r="D103" s="15"/>
      <c r="E103" s="464"/>
      <c r="F103" s="4"/>
      <c r="G103" s="166"/>
      <c r="H103" s="16"/>
      <c r="I103" s="16"/>
      <c r="J103" s="16"/>
      <c r="K103" s="16"/>
      <c r="L103" s="16"/>
      <c r="M103" s="111"/>
      <c r="N103" s="17"/>
      <c r="O103" s="18"/>
      <c r="P103" s="15"/>
      <c r="Q103" s="1"/>
    </row>
    <row r="104" spans="1:17">
      <c r="A104" s="483"/>
      <c r="B104" s="1"/>
      <c r="C104" s="15"/>
      <c r="D104" s="15"/>
      <c r="E104" s="464"/>
      <c r="F104" s="4"/>
      <c r="G104" s="166"/>
      <c r="H104" s="16"/>
      <c r="I104" s="16"/>
      <c r="J104" s="16"/>
      <c r="K104" s="16"/>
      <c r="L104" s="16"/>
      <c r="M104" s="111"/>
      <c r="N104" s="17"/>
      <c r="O104" s="18"/>
      <c r="P104" s="15"/>
      <c r="Q104" s="1"/>
    </row>
    <row r="105" spans="1:17">
      <c r="A105" s="14"/>
      <c r="B105" s="15"/>
      <c r="C105" s="15"/>
      <c r="D105" s="15"/>
      <c r="E105" s="165"/>
      <c r="F105" s="4"/>
      <c r="G105" s="166"/>
      <c r="H105" s="16"/>
      <c r="I105" s="16"/>
      <c r="J105" s="16"/>
      <c r="K105" s="16"/>
      <c r="L105" s="16"/>
      <c r="M105" s="111"/>
      <c r="N105" s="17"/>
      <c r="O105" s="18"/>
      <c r="P105" s="15"/>
      <c r="Q105" s="1"/>
    </row>
    <row r="106" spans="1:17">
      <c r="A106" s="14"/>
      <c r="B106" s="15"/>
      <c r="C106" s="15"/>
      <c r="D106" s="15"/>
      <c r="E106" s="165"/>
      <c r="F106" s="4"/>
      <c r="G106" s="166"/>
      <c r="H106" s="16"/>
      <c r="I106" s="16"/>
      <c r="J106" s="16"/>
      <c r="K106" s="16"/>
      <c r="L106" s="16"/>
      <c r="M106" s="111"/>
      <c r="N106" s="17"/>
      <c r="O106" s="18"/>
      <c r="P106" s="15"/>
      <c r="Q106" s="1"/>
    </row>
    <row r="107" spans="1:17">
      <c r="A107" s="14"/>
      <c r="B107" s="15"/>
      <c r="C107" s="15"/>
      <c r="D107" s="15"/>
      <c r="E107" s="165"/>
      <c r="F107" s="4"/>
      <c r="G107" s="166"/>
      <c r="H107" s="16"/>
      <c r="I107" s="16"/>
      <c r="J107" s="16"/>
      <c r="K107" s="16"/>
      <c r="L107" s="16"/>
      <c r="M107" s="111"/>
      <c r="N107" s="17"/>
      <c r="O107" s="18"/>
      <c r="P107" s="15"/>
      <c r="Q107" s="1"/>
    </row>
    <row r="108" spans="1:17">
      <c r="A108" s="14"/>
      <c r="B108" s="15"/>
      <c r="C108" s="15"/>
      <c r="D108" s="15"/>
      <c r="E108" s="165"/>
      <c r="F108" s="4"/>
      <c r="G108" s="166"/>
      <c r="H108" s="16"/>
      <c r="I108" s="16"/>
      <c r="J108" s="16"/>
      <c r="K108" s="16"/>
      <c r="L108" s="16"/>
      <c r="M108" s="111"/>
      <c r="N108" s="17"/>
      <c r="O108" s="18"/>
      <c r="P108" s="15"/>
      <c r="Q108" s="1"/>
    </row>
    <row r="109" spans="1:17">
      <c r="A109" s="14"/>
      <c r="B109" s="15"/>
      <c r="C109" s="15"/>
      <c r="D109" s="15"/>
      <c r="E109" s="165"/>
      <c r="F109" s="4"/>
      <c r="G109" s="166"/>
      <c r="H109" s="16"/>
      <c r="I109" s="16"/>
      <c r="J109" s="16"/>
      <c r="K109" s="16"/>
      <c r="L109" s="16"/>
      <c r="M109" s="111"/>
      <c r="N109" s="17"/>
      <c r="O109" s="18"/>
      <c r="P109" s="15"/>
      <c r="Q109" s="1"/>
    </row>
    <row r="110" spans="1:17">
      <c r="A110" s="14"/>
      <c r="B110" s="15"/>
      <c r="C110" s="15"/>
      <c r="D110" s="15"/>
      <c r="E110" s="165"/>
      <c r="F110" s="4"/>
      <c r="G110" s="166"/>
      <c r="H110" s="16"/>
      <c r="I110" s="16"/>
      <c r="J110" s="16"/>
      <c r="K110" s="16"/>
      <c r="L110" s="16"/>
      <c r="M110" s="111"/>
      <c r="N110" s="17"/>
      <c r="O110" s="18"/>
      <c r="P110" s="15"/>
      <c r="Q110" s="1"/>
    </row>
    <row r="111" spans="1:17">
      <c r="A111" s="14"/>
      <c r="B111" s="15"/>
      <c r="C111" s="15"/>
      <c r="D111" s="15"/>
      <c r="E111" s="165"/>
      <c r="F111" s="4"/>
      <c r="G111" s="166"/>
      <c r="H111" s="16"/>
      <c r="I111" s="16"/>
      <c r="J111" s="16"/>
      <c r="K111" s="16"/>
      <c r="L111" s="16"/>
      <c r="M111" s="111"/>
      <c r="N111" s="17"/>
      <c r="O111" s="18"/>
      <c r="P111" s="15"/>
      <c r="Q111" s="1"/>
    </row>
    <row r="112" spans="1:17">
      <c r="A112" s="14"/>
      <c r="B112" s="15"/>
      <c r="C112" s="15"/>
      <c r="D112" s="15"/>
      <c r="E112" s="165"/>
      <c r="F112" s="4"/>
      <c r="G112" s="166"/>
      <c r="H112" s="16"/>
      <c r="I112" s="16"/>
      <c r="J112" s="16"/>
      <c r="K112" s="16"/>
      <c r="L112" s="16"/>
      <c r="M112" s="111"/>
      <c r="N112" s="17"/>
      <c r="O112" s="18"/>
      <c r="P112" s="15"/>
      <c r="Q112" s="1"/>
    </row>
    <row r="113" spans="1:17">
      <c r="A113" s="14"/>
      <c r="B113" s="15"/>
      <c r="C113" s="15"/>
      <c r="D113" s="15"/>
      <c r="E113" s="165"/>
      <c r="F113" s="4"/>
      <c r="G113" s="166"/>
      <c r="H113" s="16"/>
      <c r="I113" s="16"/>
      <c r="J113" s="16"/>
      <c r="K113" s="16"/>
      <c r="L113" s="16"/>
      <c r="M113" s="111"/>
      <c r="N113" s="17"/>
      <c r="O113" s="18"/>
      <c r="P113" s="15"/>
      <c r="Q113" s="1"/>
    </row>
    <row r="114" spans="1:17">
      <c r="A114" s="14"/>
      <c r="B114" s="15"/>
      <c r="C114" s="15"/>
      <c r="D114" s="15"/>
      <c r="E114" s="165"/>
      <c r="F114" s="4"/>
      <c r="G114" s="166"/>
      <c r="H114" s="16"/>
      <c r="I114" s="16"/>
      <c r="J114" s="16"/>
      <c r="K114" s="16"/>
      <c r="L114" s="16"/>
      <c r="M114" s="111"/>
      <c r="N114" s="17"/>
      <c r="O114" s="18"/>
      <c r="P114" s="15"/>
      <c r="Q114" s="1"/>
    </row>
    <row r="115" spans="1:17">
      <c r="A115" s="14"/>
      <c r="B115" s="15"/>
      <c r="C115" s="15"/>
      <c r="D115" s="15"/>
      <c r="E115" s="165"/>
      <c r="F115" s="4"/>
      <c r="G115" s="166"/>
      <c r="H115" s="16"/>
      <c r="I115" s="16"/>
      <c r="J115" s="16"/>
      <c r="K115" s="16"/>
      <c r="L115" s="16"/>
      <c r="M115" s="111"/>
      <c r="N115" s="17"/>
      <c r="O115" s="18"/>
      <c r="P115" s="15"/>
      <c r="Q115" s="1"/>
    </row>
    <row r="116" spans="1:17">
      <c r="A116" s="14"/>
      <c r="B116" s="15"/>
      <c r="C116" s="15"/>
      <c r="D116" s="15"/>
      <c r="E116" s="165"/>
      <c r="F116" s="4"/>
      <c r="G116" s="166"/>
      <c r="H116" s="16"/>
      <c r="I116" s="16"/>
      <c r="J116" s="16"/>
      <c r="K116" s="16"/>
      <c r="L116" s="16"/>
      <c r="M116" s="111"/>
      <c r="N116" s="17"/>
      <c r="O116" s="18"/>
      <c r="P116" s="15"/>
      <c r="Q116" s="1"/>
    </row>
    <row r="117" spans="1:17">
      <c r="A117" s="14"/>
      <c r="B117" s="15"/>
      <c r="C117" s="15"/>
      <c r="D117" s="15"/>
      <c r="E117" s="165"/>
      <c r="F117" s="4"/>
      <c r="G117" s="166"/>
      <c r="H117" s="16"/>
      <c r="I117" s="16"/>
      <c r="J117" s="16"/>
      <c r="K117" s="16"/>
      <c r="L117" s="16"/>
      <c r="M117" s="111"/>
      <c r="N117" s="17"/>
      <c r="O117" s="18"/>
      <c r="P117" s="15"/>
      <c r="Q117" s="1"/>
    </row>
    <row r="118" spans="1:17">
      <c r="A118" s="14"/>
      <c r="B118" s="15"/>
      <c r="C118" s="15"/>
      <c r="D118" s="15"/>
      <c r="E118" s="165"/>
      <c r="F118" s="4"/>
      <c r="G118" s="166"/>
      <c r="H118" s="16"/>
      <c r="I118" s="16"/>
      <c r="J118" s="16"/>
      <c r="K118" s="16"/>
      <c r="L118" s="16"/>
      <c r="M118" s="111"/>
      <c r="N118" s="17"/>
      <c r="O118" s="18"/>
      <c r="P118" s="15"/>
      <c r="Q118" s="1"/>
    </row>
    <row r="119" spans="1:17">
      <c r="A119" s="14"/>
      <c r="B119" s="15"/>
      <c r="C119" s="15"/>
      <c r="D119" s="15"/>
      <c r="E119" s="165"/>
      <c r="F119" s="4"/>
      <c r="G119" s="166"/>
      <c r="H119" s="16"/>
      <c r="I119" s="16"/>
      <c r="J119" s="16"/>
      <c r="K119" s="16"/>
      <c r="L119" s="16"/>
      <c r="M119" s="111"/>
      <c r="N119" s="17"/>
      <c r="O119" s="18"/>
      <c r="P119" s="15"/>
      <c r="Q119" s="1"/>
    </row>
    <row r="120" spans="1:17">
      <c r="A120" s="14"/>
      <c r="B120" s="15"/>
      <c r="C120" s="15"/>
      <c r="D120" s="15"/>
      <c r="E120" s="165"/>
      <c r="F120" s="4"/>
      <c r="G120" s="166"/>
      <c r="H120" s="16"/>
      <c r="I120" s="16"/>
      <c r="J120" s="16"/>
      <c r="K120" s="16"/>
      <c r="L120" s="16"/>
      <c r="M120" s="111"/>
      <c r="N120" s="17"/>
      <c r="O120" s="18"/>
      <c r="P120" s="15"/>
      <c r="Q120" s="1"/>
    </row>
    <row r="121" spans="1:17">
      <c r="A121" s="14"/>
      <c r="B121" s="15"/>
      <c r="C121" s="15"/>
      <c r="D121" s="15"/>
      <c r="E121" s="165"/>
      <c r="F121" s="4"/>
      <c r="G121" s="166"/>
      <c r="H121" s="16"/>
      <c r="I121" s="16"/>
      <c r="J121" s="16"/>
      <c r="K121" s="16"/>
      <c r="L121" s="16"/>
      <c r="M121" s="111"/>
      <c r="N121" s="17"/>
      <c r="O121" s="18"/>
      <c r="P121" s="15"/>
      <c r="Q121" s="1"/>
    </row>
    <row r="122" spans="1:17">
      <c r="A122" s="14"/>
      <c r="B122" s="15"/>
      <c r="C122" s="15"/>
      <c r="D122" s="15"/>
      <c r="E122" s="165"/>
      <c r="F122" s="4"/>
      <c r="G122" s="166"/>
      <c r="H122" s="16"/>
      <c r="I122" s="16"/>
      <c r="J122" s="16"/>
      <c r="K122" s="16"/>
      <c r="L122" s="16"/>
      <c r="M122" s="111"/>
      <c r="N122" s="17"/>
      <c r="O122" s="18"/>
      <c r="P122" s="15"/>
      <c r="Q122" s="1"/>
    </row>
    <row r="123" spans="1:17">
      <c r="A123" s="14"/>
      <c r="B123" s="15"/>
      <c r="C123" s="15"/>
      <c r="D123" s="15"/>
      <c r="E123" s="165"/>
      <c r="F123" s="4"/>
      <c r="G123" s="166"/>
      <c r="H123" s="16"/>
      <c r="I123" s="16"/>
      <c r="J123" s="16"/>
      <c r="K123" s="16"/>
      <c r="L123" s="16"/>
      <c r="M123" s="111"/>
      <c r="N123" s="17"/>
      <c r="O123" s="18"/>
      <c r="P123" s="15"/>
      <c r="Q123" s="1"/>
    </row>
    <row r="124" spans="1:17">
      <c r="A124" s="14"/>
      <c r="B124" s="15"/>
      <c r="C124" s="15"/>
      <c r="D124" s="15"/>
      <c r="E124" s="165"/>
      <c r="F124" s="4"/>
      <c r="G124" s="166"/>
      <c r="H124" s="16"/>
      <c r="I124" s="16"/>
      <c r="J124" s="16"/>
      <c r="K124" s="16"/>
      <c r="L124" s="16"/>
      <c r="M124" s="111"/>
      <c r="N124" s="17"/>
      <c r="O124" s="18"/>
      <c r="P124" s="15"/>
      <c r="Q124" s="1"/>
    </row>
    <row r="125" spans="1:17">
      <c r="A125" s="14"/>
      <c r="B125" s="15"/>
      <c r="C125" s="15"/>
      <c r="D125" s="15"/>
      <c r="E125" s="165"/>
      <c r="F125" s="4"/>
      <c r="G125" s="166"/>
      <c r="H125" s="16"/>
      <c r="I125" s="16"/>
      <c r="J125" s="16"/>
      <c r="K125" s="16"/>
      <c r="L125" s="16"/>
      <c r="M125" s="111"/>
      <c r="N125" s="17"/>
      <c r="O125" s="18"/>
      <c r="P125" s="15"/>
      <c r="Q125" s="1"/>
    </row>
    <row r="126" spans="1:17">
      <c r="A126" s="14"/>
      <c r="B126" s="15"/>
      <c r="C126" s="15"/>
      <c r="D126" s="15"/>
      <c r="E126" s="165"/>
      <c r="F126" s="4"/>
      <c r="G126" s="166"/>
      <c r="H126" s="16"/>
      <c r="I126" s="16"/>
      <c r="J126" s="16"/>
      <c r="K126" s="16"/>
      <c r="L126" s="16"/>
      <c r="M126" s="111"/>
      <c r="N126" s="17"/>
      <c r="O126" s="18"/>
      <c r="P126" s="15"/>
      <c r="Q126" s="1"/>
    </row>
    <row r="127" spans="1:17">
      <c r="A127" s="14"/>
      <c r="B127" s="15"/>
      <c r="C127" s="15"/>
      <c r="D127" s="15"/>
      <c r="E127" s="165"/>
      <c r="F127" s="4"/>
      <c r="G127" s="166"/>
      <c r="H127" s="16"/>
      <c r="I127" s="16"/>
      <c r="J127" s="16"/>
      <c r="K127" s="16"/>
      <c r="L127" s="16"/>
      <c r="M127" s="111"/>
      <c r="N127" s="17"/>
      <c r="O127" s="18"/>
      <c r="P127" s="15"/>
      <c r="Q127" s="1"/>
    </row>
    <row r="128" spans="1:17">
      <c r="A128" s="14"/>
      <c r="B128" s="15"/>
      <c r="C128" s="15"/>
      <c r="D128" s="15"/>
      <c r="E128" s="165"/>
      <c r="F128" s="4"/>
      <c r="G128" s="166"/>
      <c r="H128" s="16"/>
      <c r="I128" s="16"/>
      <c r="J128" s="16"/>
      <c r="K128" s="16"/>
      <c r="L128" s="16"/>
      <c r="M128" s="111"/>
      <c r="N128" s="17"/>
      <c r="O128" s="18"/>
      <c r="P128" s="15"/>
      <c r="Q128" s="1"/>
    </row>
    <row r="129" spans="1:17">
      <c r="A129" s="14"/>
      <c r="B129" s="15"/>
      <c r="C129" s="15"/>
      <c r="D129" s="15"/>
      <c r="E129" s="165"/>
      <c r="F129" s="4"/>
      <c r="G129" s="166"/>
      <c r="H129" s="16"/>
      <c r="I129" s="16"/>
      <c r="J129" s="16"/>
      <c r="K129" s="16"/>
      <c r="L129" s="16"/>
      <c r="M129" s="111"/>
      <c r="N129" s="17"/>
      <c r="O129" s="18"/>
      <c r="P129" s="15"/>
      <c r="Q129" s="1"/>
    </row>
    <row r="130" spans="1:17">
      <c r="A130" s="14"/>
      <c r="B130" s="15"/>
      <c r="C130" s="15"/>
      <c r="D130" s="15"/>
      <c r="E130" s="165"/>
      <c r="F130" s="4"/>
      <c r="G130" s="166"/>
      <c r="H130" s="16"/>
      <c r="I130" s="16"/>
      <c r="J130" s="16"/>
      <c r="K130" s="16"/>
      <c r="L130" s="16"/>
      <c r="M130" s="111"/>
      <c r="N130" s="17"/>
      <c r="O130" s="18"/>
      <c r="P130" s="15"/>
      <c r="Q130" s="1"/>
    </row>
    <row r="131" spans="1:17">
      <c r="A131" s="14"/>
      <c r="B131" s="15"/>
      <c r="C131" s="15"/>
      <c r="D131" s="15"/>
      <c r="E131" s="165"/>
      <c r="F131" s="4"/>
      <c r="G131" s="166"/>
      <c r="H131" s="16"/>
      <c r="I131" s="16"/>
      <c r="J131" s="16"/>
      <c r="K131" s="16"/>
      <c r="L131" s="16"/>
      <c r="M131" s="111"/>
      <c r="N131" s="17"/>
      <c r="O131" s="18"/>
      <c r="P131" s="15"/>
      <c r="Q131" s="1"/>
    </row>
    <row r="132" spans="1:17">
      <c r="A132" s="14"/>
      <c r="B132" s="15"/>
      <c r="C132" s="15"/>
      <c r="D132" s="15"/>
      <c r="E132" s="165"/>
      <c r="F132" s="4"/>
      <c r="G132" s="166"/>
      <c r="H132" s="16"/>
      <c r="I132" s="16"/>
      <c r="J132" s="16"/>
      <c r="K132" s="16"/>
      <c r="L132" s="16"/>
      <c r="M132" s="111"/>
      <c r="N132" s="17"/>
      <c r="O132" s="18"/>
      <c r="P132" s="15"/>
      <c r="Q132" s="1"/>
    </row>
    <row r="133" spans="1:17">
      <c r="A133" s="14"/>
      <c r="B133" s="15"/>
      <c r="C133" s="15"/>
      <c r="D133" s="15"/>
      <c r="E133" s="165"/>
      <c r="F133" s="4"/>
      <c r="G133" s="166"/>
      <c r="H133" s="16"/>
      <c r="I133" s="16"/>
      <c r="J133" s="16"/>
      <c r="K133" s="16"/>
      <c r="L133" s="16"/>
      <c r="M133" s="111"/>
      <c r="N133" s="17"/>
      <c r="O133" s="18"/>
      <c r="P133" s="15"/>
      <c r="Q133" s="1"/>
    </row>
    <row r="134" spans="1:17">
      <c r="A134" s="14"/>
      <c r="B134" s="15"/>
      <c r="C134" s="15"/>
      <c r="D134" s="15"/>
      <c r="E134" s="165"/>
      <c r="F134" s="4"/>
      <c r="G134" s="166"/>
      <c r="H134" s="16"/>
      <c r="I134" s="16"/>
      <c r="J134" s="16"/>
      <c r="K134" s="16"/>
      <c r="L134" s="16"/>
      <c r="M134" s="111"/>
      <c r="N134" s="17"/>
      <c r="O134" s="18"/>
      <c r="P134" s="15"/>
      <c r="Q134" s="1"/>
    </row>
    <row r="135" spans="1:17">
      <c r="A135" s="14"/>
      <c r="B135" s="15"/>
      <c r="C135" s="15"/>
      <c r="D135" s="15"/>
      <c r="E135" s="165"/>
      <c r="F135" s="4"/>
      <c r="G135" s="166"/>
      <c r="H135" s="16"/>
      <c r="I135" s="16"/>
      <c r="J135" s="16"/>
      <c r="K135" s="16"/>
      <c r="L135" s="16"/>
      <c r="M135" s="111"/>
      <c r="N135" s="17"/>
      <c r="O135" s="18"/>
      <c r="P135" s="15"/>
      <c r="Q135" s="1"/>
    </row>
    <row r="136" spans="1:17">
      <c r="A136" s="14"/>
      <c r="B136" s="15"/>
      <c r="C136" s="15"/>
      <c r="D136" s="15"/>
      <c r="E136" s="165"/>
      <c r="F136" s="4"/>
      <c r="G136" s="166"/>
      <c r="H136" s="16"/>
      <c r="I136" s="16"/>
      <c r="J136" s="16"/>
      <c r="K136" s="16"/>
      <c r="L136" s="16"/>
      <c r="M136" s="111"/>
      <c r="N136" s="17"/>
      <c r="O136" s="18"/>
      <c r="P136" s="15"/>
      <c r="Q136" s="1"/>
    </row>
    <row r="137" spans="1:17">
      <c r="A137" s="14"/>
      <c r="B137" s="15"/>
      <c r="C137" s="15"/>
      <c r="D137" s="15"/>
      <c r="E137" s="165"/>
      <c r="F137" s="4"/>
      <c r="G137" s="166"/>
      <c r="H137" s="16"/>
      <c r="I137" s="16"/>
      <c r="J137" s="16"/>
      <c r="K137" s="16"/>
      <c r="L137" s="16"/>
      <c r="M137" s="111"/>
      <c r="N137" s="17"/>
      <c r="O137" s="18"/>
      <c r="P137" s="15"/>
      <c r="Q137" s="1"/>
    </row>
    <row r="138" spans="1:17">
      <c r="A138" s="14"/>
      <c r="B138" s="15"/>
      <c r="C138" s="15"/>
      <c r="D138" s="15"/>
      <c r="E138" s="165"/>
      <c r="F138" s="4"/>
      <c r="G138" s="166"/>
      <c r="H138" s="16"/>
      <c r="I138" s="16"/>
      <c r="J138" s="16"/>
      <c r="K138" s="16"/>
      <c r="L138" s="16"/>
      <c r="M138" s="111"/>
      <c r="N138" s="17"/>
      <c r="O138" s="18"/>
      <c r="P138" s="15"/>
      <c r="Q138" s="1"/>
    </row>
    <row r="139" spans="1:17">
      <c r="A139" s="14"/>
      <c r="B139" s="15"/>
      <c r="C139" s="15"/>
      <c r="D139" s="15"/>
      <c r="E139" s="165"/>
      <c r="F139" s="4"/>
      <c r="G139" s="166"/>
      <c r="H139" s="16"/>
      <c r="I139" s="16"/>
      <c r="J139" s="16"/>
      <c r="K139" s="16"/>
      <c r="L139" s="16"/>
      <c r="M139" s="111"/>
      <c r="N139" s="17"/>
      <c r="O139" s="18"/>
      <c r="P139" s="15"/>
      <c r="Q139" s="1"/>
    </row>
    <row r="140" spans="1:17">
      <c r="A140" s="14"/>
      <c r="B140" s="15"/>
      <c r="C140" s="15"/>
      <c r="D140" s="15"/>
      <c r="E140" s="165"/>
      <c r="F140" s="4"/>
      <c r="G140" s="166"/>
      <c r="H140" s="16"/>
      <c r="I140" s="16"/>
      <c r="J140" s="16"/>
      <c r="K140" s="16"/>
      <c r="L140" s="16"/>
      <c r="M140" s="111"/>
      <c r="N140" s="17"/>
      <c r="O140" s="18"/>
      <c r="P140" s="15"/>
      <c r="Q140" s="1"/>
    </row>
    <row r="141" spans="1:17">
      <c r="A141" s="14"/>
      <c r="B141" s="15"/>
      <c r="C141" s="15"/>
      <c r="D141" s="15"/>
      <c r="E141" s="165"/>
      <c r="F141" s="4"/>
      <c r="G141" s="166"/>
      <c r="H141" s="16"/>
      <c r="I141" s="16"/>
      <c r="J141" s="16"/>
      <c r="K141" s="16"/>
      <c r="L141" s="16"/>
      <c r="M141" s="111"/>
      <c r="N141" s="17"/>
      <c r="O141" s="18"/>
      <c r="P141" s="15"/>
      <c r="Q141" s="1"/>
    </row>
    <row r="142" spans="1:17">
      <c r="A142" s="14"/>
      <c r="B142" s="15"/>
      <c r="C142" s="15"/>
      <c r="D142" s="15"/>
      <c r="E142" s="165"/>
      <c r="F142" s="4"/>
      <c r="G142" s="166"/>
      <c r="H142" s="16"/>
      <c r="I142" s="16"/>
      <c r="J142" s="16"/>
      <c r="K142" s="16"/>
      <c r="L142" s="16"/>
      <c r="M142" s="111"/>
      <c r="N142" s="17"/>
      <c r="O142" s="18"/>
      <c r="P142" s="15"/>
      <c r="Q142" s="1"/>
    </row>
    <row r="143" spans="1:17">
      <c r="A143" s="14"/>
      <c r="B143" s="15"/>
      <c r="C143" s="15"/>
      <c r="D143" s="15"/>
      <c r="E143" s="165"/>
      <c r="F143" s="4"/>
      <c r="G143" s="166"/>
      <c r="H143" s="16"/>
      <c r="I143" s="16"/>
      <c r="J143" s="16"/>
      <c r="K143" s="16"/>
      <c r="L143" s="16"/>
      <c r="M143" s="111"/>
      <c r="N143" s="17"/>
      <c r="O143" s="18"/>
      <c r="P143" s="15"/>
      <c r="Q143" s="1"/>
    </row>
    <row r="144" spans="1:17">
      <c r="A144" s="14"/>
      <c r="B144" s="15"/>
      <c r="C144" s="15"/>
      <c r="D144" s="15"/>
      <c r="E144" s="165"/>
      <c r="F144" s="4"/>
      <c r="G144" s="166"/>
      <c r="H144" s="16"/>
      <c r="I144" s="16"/>
      <c r="J144" s="16"/>
      <c r="K144" s="16"/>
      <c r="L144" s="16"/>
      <c r="M144" s="111"/>
      <c r="N144" s="17"/>
      <c r="O144" s="18"/>
      <c r="P144" s="15"/>
      <c r="Q144" s="1"/>
    </row>
    <row r="145" spans="1:17">
      <c r="A145" s="14"/>
      <c r="B145" s="15"/>
      <c r="C145" s="15"/>
      <c r="D145" s="15"/>
      <c r="E145" s="165"/>
      <c r="F145" s="4"/>
      <c r="G145" s="166"/>
      <c r="H145" s="16"/>
      <c r="I145" s="16"/>
      <c r="J145" s="16"/>
      <c r="K145" s="16"/>
      <c r="L145" s="16"/>
      <c r="M145" s="111"/>
      <c r="N145" s="17"/>
      <c r="O145" s="18"/>
      <c r="P145" s="15"/>
      <c r="Q145" s="1"/>
    </row>
    <row r="146" spans="1:17">
      <c r="A146" s="14"/>
      <c r="B146" s="15"/>
      <c r="C146" s="15"/>
      <c r="D146" s="15"/>
      <c r="E146" s="165"/>
      <c r="F146" s="4"/>
      <c r="G146" s="166"/>
      <c r="H146" s="16"/>
      <c r="I146" s="16"/>
      <c r="J146" s="16"/>
      <c r="K146" s="16"/>
      <c r="L146" s="16"/>
      <c r="M146" s="111"/>
      <c r="N146" s="17"/>
      <c r="O146" s="18"/>
      <c r="P146" s="15"/>
      <c r="Q146" s="1"/>
    </row>
    <row r="147" spans="1:17">
      <c r="A147" s="14"/>
      <c r="B147" s="15"/>
      <c r="C147" s="15"/>
      <c r="D147" s="15"/>
      <c r="E147" s="165"/>
      <c r="F147" s="4"/>
      <c r="G147" s="166"/>
      <c r="H147" s="16"/>
      <c r="I147" s="16"/>
      <c r="J147" s="16"/>
      <c r="K147" s="16"/>
      <c r="L147" s="16"/>
      <c r="M147" s="111"/>
      <c r="N147" s="17"/>
      <c r="O147" s="18"/>
      <c r="P147" s="15"/>
      <c r="Q147" s="1"/>
    </row>
    <row r="148" spans="1:17">
      <c r="A148" s="14"/>
      <c r="B148" s="15"/>
      <c r="C148" s="15"/>
      <c r="D148" s="15"/>
      <c r="E148" s="165"/>
      <c r="F148" s="4"/>
      <c r="G148" s="166"/>
      <c r="H148" s="16"/>
      <c r="I148" s="16"/>
      <c r="J148" s="16"/>
      <c r="K148" s="16"/>
      <c r="L148" s="16"/>
      <c r="M148" s="111"/>
      <c r="N148" s="17"/>
      <c r="O148" s="18"/>
      <c r="P148" s="15"/>
      <c r="Q148" s="1"/>
    </row>
    <row r="149" spans="1:17">
      <c r="A149" s="14"/>
      <c r="B149" s="15"/>
      <c r="C149" s="15"/>
      <c r="D149" s="15"/>
      <c r="E149" s="165"/>
      <c r="F149" s="4"/>
      <c r="G149" s="166"/>
      <c r="H149" s="16"/>
      <c r="I149" s="16"/>
      <c r="J149" s="16"/>
      <c r="K149" s="16"/>
      <c r="L149" s="16"/>
      <c r="M149" s="111"/>
      <c r="N149" s="17"/>
      <c r="O149" s="18"/>
      <c r="P149" s="15"/>
      <c r="Q149" s="1"/>
    </row>
    <row r="150" spans="1:17">
      <c r="A150" s="14"/>
      <c r="B150" s="15"/>
      <c r="C150" s="15"/>
      <c r="D150" s="15"/>
      <c r="E150" s="165"/>
      <c r="F150" s="4"/>
      <c r="G150" s="166"/>
      <c r="H150" s="16"/>
      <c r="I150" s="16"/>
      <c r="J150" s="16"/>
      <c r="K150" s="16"/>
      <c r="L150" s="16"/>
      <c r="M150" s="111"/>
      <c r="N150" s="17"/>
      <c r="O150" s="18"/>
      <c r="P150" s="15"/>
      <c r="Q150" s="1"/>
    </row>
    <row r="151" spans="1:17">
      <c r="A151" s="14"/>
      <c r="B151" s="15"/>
      <c r="C151" s="15"/>
      <c r="D151" s="15"/>
      <c r="E151" s="165"/>
      <c r="F151" s="4"/>
      <c r="G151" s="166"/>
      <c r="H151" s="16"/>
      <c r="I151" s="16"/>
      <c r="J151" s="16"/>
      <c r="K151" s="16"/>
      <c r="L151" s="16"/>
      <c r="M151" s="111"/>
      <c r="N151" s="17"/>
      <c r="O151" s="18"/>
      <c r="P151" s="15"/>
      <c r="Q151" s="1"/>
    </row>
    <row r="152" spans="1:17">
      <c r="A152" s="14"/>
      <c r="B152" s="15"/>
      <c r="C152" s="15"/>
      <c r="D152" s="15"/>
      <c r="E152" s="165"/>
      <c r="F152" s="4"/>
      <c r="G152" s="166"/>
      <c r="H152" s="16"/>
      <c r="I152" s="16"/>
      <c r="J152" s="16"/>
      <c r="K152" s="16"/>
      <c r="L152" s="16"/>
      <c r="M152" s="111"/>
      <c r="N152" s="17"/>
      <c r="O152" s="18"/>
      <c r="P152" s="15"/>
      <c r="Q152" s="1"/>
    </row>
    <row r="153" spans="1:17">
      <c r="A153" s="14"/>
      <c r="B153" s="15"/>
      <c r="C153" s="15"/>
      <c r="D153" s="15"/>
      <c r="E153" s="165"/>
      <c r="F153" s="4"/>
      <c r="G153" s="166"/>
      <c r="H153" s="16"/>
      <c r="I153" s="16"/>
      <c r="J153" s="16"/>
      <c r="K153" s="16"/>
      <c r="L153" s="16"/>
      <c r="M153" s="111"/>
      <c r="N153" s="17"/>
      <c r="O153" s="18"/>
      <c r="P153" s="15"/>
      <c r="Q153" s="1"/>
    </row>
    <row r="154" spans="1:17">
      <c r="A154" s="14"/>
      <c r="B154" s="15"/>
      <c r="C154" s="15"/>
      <c r="D154" s="15"/>
      <c r="E154" s="165"/>
      <c r="F154" s="4"/>
      <c r="G154" s="166"/>
      <c r="H154" s="16"/>
      <c r="I154" s="16"/>
      <c r="J154" s="16"/>
      <c r="K154" s="16"/>
      <c r="L154" s="16"/>
      <c r="M154" s="111"/>
      <c r="N154" s="17"/>
      <c r="O154" s="18"/>
      <c r="P154" s="15"/>
      <c r="Q154" s="1"/>
    </row>
    <row r="155" spans="1:17">
      <c r="A155" s="14"/>
      <c r="B155" s="15"/>
      <c r="C155" s="15"/>
      <c r="D155" s="15"/>
      <c r="E155" s="1"/>
      <c r="F155" s="4"/>
      <c r="G155" s="166"/>
      <c r="H155" s="119"/>
      <c r="I155" s="119"/>
      <c r="J155" s="119"/>
      <c r="K155" s="119"/>
      <c r="L155" s="119"/>
      <c r="M155" s="120"/>
      <c r="N155" s="121"/>
      <c r="O155" s="122"/>
      <c r="P155" s="123"/>
      <c r="Q155" s="64"/>
    </row>
    <row r="156" spans="1:17">
      <c r="A156" s="14"/>
      <c r="B156" s="15"/>
      <c r="C156" s="15"/>
      <c r="D156" s="15"/>
      <c r="E156" s="1"/>
      <c r="F156" s="4"/>
      <c r="G156" s="166"/>
      <c r="H156" s="119"/>
      <c r="I156" s="119"/>
      <c r="J156" s="119"/>
      <c r="K156" s="119"/>
      <c r="L156" s="119"/>
      <c r="M156" s="120"/>
      <c r="N156" s="121"/>
      <c r="O156" s="122"/>
      <c r="P156" s="123"/>
      <c r="Q156" s="64"/>
    </row>
    <row r="157" spans="1:17">
      <c r="A157" s="14"/>
      <c r="B157" s="15"/>
      <c r="C157" s="15"/>
      <c r="D157" s="15"/>
      <c r="E157" s="1"/>
      <c r="F157" s="4"/>
      <c r="G157" s="166"/>
      <c r="H157" s="119"/>
      <c r="I157" s="119"/>
      <c r="J157" s="119"/>
      <c r="K157" s="119"/>
      <c r="L157" s="119"/>
      <c r="M157" s="120"/>
      <c r="N157" s="121"/>
      <c r="O157" s="122"/>
      <c r="P157" s="123"/>
      <c r="Q157" s="123"/>
    </row>
    <row r="158" spans="1:17">
      <c r="A158" s="126"/>
      <c r="B158" s="127"/>
      <c r="C158" s="127"/>
      <c r="D158" s="127"/>
      <c r="E158" s="127"/>
      <c r="F158" s="85"/>
      <c r="G158" s="85"/>
      <c r="H158" s="128"/>
      <c r="I158" s="128"/>
      <c r="J158" s="128"/>
      <c r="K158" s="128"/>
      <c r="L158" s="128"/>
      <c r="M158" s="129"/>
      <c r="N158" s="85"/>
      <c r="O158" s="130"/>
      <c r="P158" s="127"/>
      <c r="Q158" s="15"/>
    </row>
    <row r="159" spans="1:17" ht="17" thickTop="1" thickBot="1">
      <c r="A159" s="86"/>
      <c r="B159" s="87"/>
      <c r="C159" s="87"/>
      <c r="D159" s="87"/>
      <c r="E159" s="87"/>
      <c r="F159" s="85"/>
      <c r="G159" s="85"/>
      <c r="H159" s="89"/>
      <c r="I159" s="89"/>
      <c r="J159" s="89"/>
      <c r="K159" s="89"/>
      <c r="L159" s="89"/>
      <c r="M159" s="112"/>
      <c r="N159" s="88"/>
      <c r="O159" s="90"/>
      <c r="P159" s="87"/>
      <c r="Q159" s="15"/>
    </row>
    <row r="160" spans="1:17" ht="17" thickTop="1" thickBot="1">
      <c r="A160" s="86"/>
      <c r="B160" s="87"/>
      <c r="C160" s="87"/>
      <c r="D160" s="87"/>
      <c r="E160" s="87"/>
      <c r="F160" s="85"/>
      <c r="G160" s="85"/>
      <c r="H160" s="89"/>
      <c r="I160" s="89"/>
      <c r="J160" s="89"/>
      <c r="K160" s="89"/>
      <c r="L160" s="89"/>
      <c r="M160" s="112"/>
      <c r="N160" s="88"/>
      <c r="O160" s="90"/>
      <c r="P160" s="87"/>
      <c r="Q160" s="15"/>
    </row>
    <row r="161" spans="1:24" ht="17" thickTop="1" thickBot="1">
      <c r="A161" s="14"/>
      <c r="B161" s="15"/>
      <c r="C161" s="15"/>
      <c r="D161" s="15"/>
      <c r="E161" s="15"/>
      <c r="F161" s="85"/>
      <c r="G161" s="85"/>
      <c r="H161" s="16"/>
      <c r="I161" s="16"/>
      <c r="J161" s="16"/>
      <c r="K161" s="16"/>
      <c r="L161" s="16"/>
      <c r="M161" s="113"/>
      <c r="N161" s="17"/>
      <c r="O161" s="18"/>
      <c r="P161" s="15"/>
      <c r="Q161" s="15"/>
      <c r="U161" s="14"/>
      <c r="V161" s="15"/>
      <c r="W161" s="15"/>
      <c r="X161" s="15"/>
    </row>
    <row r="162" spans="1:24" ht="17" thickTop="1" thickBot="1">
      <c r="A162" s="2"/>
      <c r="B162" s="1"/>
      <c r="C162" s="1"/>
      <c r="D162" s="1"/>
      <c r="E162" s="1"/>
      <c r="F162" s="85"/>
      <c r="G162" s="85"/>
      <c r="H162" s="3"/>
      <c r="I162" s="3"/>
      <c r="J162" s="3"/>
      <c r="K162" s="3"/>
      <c r="L162" s="3"/>
      <c r="M162" s="109"/>
      <c r="N162" s="17"/>
      <c r="O162" s="5"/>
      <c r="P162" s="1"/>
      <c r="Q162" s="16"/>
      <c r="U162" s="14"/>
      <c r="V162" s="15"/>
      <c r="W162" s="15"/>
      <c r="X162" s="15"/>
    </row>
    <row r="163" spans="1:24" ht="17" thickTop="1" thickBot="1">
      <c r="A163" s="2"/>
      <c r="B163" s="1"/>
      <c r="C163" s="1"/>
      <c r="D163" s="1"/>
      <c r="E163" s="1"/>
      <c r="F163" s="85"/>
      <c r="G163" s="85"/>
      <c r="H163" s="3"/>
      <c r="I163" s="3"/>
      <c r="J163" s="3"/>
      <c r="K163" s="3"/>
      <c r="L163" s="3"/>
      <c r="M163" s="109"/>
      <c r="N163" s="17"/>
      <c r="O163" s="5"/>
      <c r="P163" s="1"/>
      <c r="Q163" s="16"/>
    </row>
    <row r="164" spans="1:24" ht="17" thickTop="1" thickBot="1">
      <c r="A164" s="28"/>
      <c r="B164" s="27"/>
      <c r="C164" s="27"/>
      <c r="D164" s="27"/>
      <c r="E164" s="27"/>
      <c r="F164" s="85"/>
      <c r="G164" s="85"/>
      <c r="H164" s="91"/>
      <c r="I164" s="91"/>
      <c r="J164" s="91"/>
      <c r="K164" s="91"/>
      <c r="L164" s="91"/>
      <c r="M164" s="114"/>
      <c r="N164" s="17"/>
      <c r="O164" s="92"/>
      <c r="P164" s="26"/>
      <c r="Q164" s="1"/>
    </row>
    <row r="165" spans="1:24" ht="17" thickTop="1" thickBot="1">
      <c r="A165" s="14"/>
      <c r="B165" s="15"/>
      <c r="C165" s="15"/>
      <c r="D165" s="15"/>
      <c r="E165" s="15"/>
      <c r="F165" s="85"/>
      <c r="G165" s="85"/>
      <c r="H165" s="16"/>
      <c r="I165" s="16"/>
      <c r="J165" s="16"/>
      <c r="K165" s="16"/>
      <c r="L165" s="16"/>
      <c r="M165" s="111"/>
      <c r="N165" s="16"/>
      <c r="O165" s="18"/>
      <c r="P165" s="15"/>
      <c r="Q165" s="15"/>
    </row>
    <row r="166" spans="1:24" ht="17" thickTop="1" thickBot="1">
      <c r="A166" s="2"/>
      <c r="B166" s="1"/>
      <c r="C166" s="1"/>
      <c r="D166" s="1"/>
      <c r="E166" s="1"/>
      <c r="F166" s="85"/>
      <c r="G166" s="85"/>
      <c r="H166" s="16"/>
      <c r="I166" s="16"/>
      <c r="J166" s="16"/>
      <c r="K166" s="16"/>
      <c r="L166" s="16"/>
      <c r="M166" s="111"/>
      <c r="N166" s="16"/>
      <c r="O166" s="18"/>
      <c r="P166" s="15"/>
      <c r="Q166" s="1"/>
      <c r="U166" s="124"/>
      <c r="V166" s="123"/>
      <c r="W166" s="123"/>
      <c r="X166" s="123"/>
    </row>
    <row r="167" spans="1:24" ht="17" thickTop="1" thickBot="1">
      <c r="A167" s="2"/>
      <c r="B167" s="1"/>
      <c r="C167" s="1"/>
      <c r="D167" s="1"/>
      <c r="E167" s="1"/>
      <c r="F167" s="85"/>
      <c r="G167" s="85"/>
      <c r="H167" s="16"/>
      <c r="I167" s="16"/>
      <c r="J167" s="16"/>
      <c r="K167" s="16"/>
      <c r="L167" s="16"/>
      <c r="M167" s="111"/>
      <c r="N167" s="16"/>
      <c r="O167" s="18"/>
      <c r="P167" s="15"/>
      <c r="Q167" s="1"/>
      <c r="U167" s="124"/>
      <c r="V167" s="123"/>
      <c r="W167" s="123"/>
      <c r="X167" s="123"/>
    </row>
    <row r="168" spans="1:24" ht="17" thickTop="1" thickBot="1">
      <c r="A168" s="2"/>
      <c r="B168" s="1"/>
      <c r="C168" s="1"/>
      <c r="D168" s="1"/>
      <c r="E168" s="1"/>
      <c r="F168" s="85"/>
      <c r="G168" s="85"/>
      <c r="H168" s="16"/>
      <c r="I168" s="16"/>
      <c r="J168" s="16"/>
      <c r="K168" s="16"/>
      <c r="L168" s="16"/>
      <c r="M168" s="111"/>
      <c r="N168" s="16"/>
      <c r="O168" s="18"/>
      <c r="P168" s="15"/>
      <c r="Q168" s="1"/>
      <c r="U168" s="126"/>
      <c r="V168" s="127"/>
      <c r="W168" s="127"/>
      <c r="X168" s="127"/>
    </row>
    <row r="169" spans="1:24" ht="17" thickTop="1" thickBot="1">
      <c r="A169" s="2"/>
      <c r="B169" s="1"/>
      <c r="C169" s="1"/>
      <c r="D169" s="1"/>
      <c r="E169" s="1"/>
      <c r="F169" s="85"/>
      <c r="G169" s="85"/>
      <c r="H169" s="16"/>
      <c r="I169" s="16"/>
      <c r="J169" s="16"/>
      <c r="K169" s="16"/>
      <c r="L169" s="16"/>
      <c r="M169" s="111"/>
      <c r="N169" s="16"/>
      <c r="O169" s="18"/>
      <c r="P169" s="15"/>
      <c r="Q169" s="1"/>
      <c r="U169" s="86"/>
      <c r="V169" s="87"/>
      <c r="W169" s="87"/>
      <c r="X169" s="87"/>
    </row>
    <row r="170" spans="1:24" ht="17" thickTop="1" thickBot="1">
      <c r="A170" s="28"/>
      <c r="B170" s="27"/>
      <c r="C170" s="27"/>
      <c r="D170" s="27"/>
      <c r="E170" s="27"/>
      <c r="F170" s="85"/>
      <c r="G170" s="85"/>
      <c r="H170" s="29"/>
      <c r="I170" s="29"/>
      <c r="J170" s="29"/>
      <c r="K170" s="29"/>
      <c r="L170" s="29"/>
      <c r="M170" s="110"/>
      <c r="N170" s="16"/>
      <c r="O170" s="30"/>
      <c r="P170" s="27"/>
      <c r="Q170" s="1"/>
      <c r="U170" s="86"/>
      <c r="V170" s="87"/>
      <c r="W170" s="87"/>
      <c r="X170" s="87"/>
    </row>
    <row r="171" spans="1:24" ht="17" thickTop="1" thickBot="1">
      <c r="A171" s="86"/>
      <c r="B171" s="87"/>
      <c r="C171" s="87"/>
      <c r="D171" s="87"/>
      <c r="E171" s="87"/>
      <c r="F171" s="85"/>
      <c r="G171" s="85"/>
      <c r="H171" s="89"/>
      <c r="I171" s="89"/>
      <c r="J171" s="89"/>
      <c r="K171" s="89"/>
      <c r="L171" s="89"/>
      <c r="M171" s="112"/>
      <c r="N171" s="88"/>
      <c r="O171" s="90"/>
      <c r="P171" s="87"/>
      <c r="Q171" s="1"/>
      <c r="U171" s="86"/>
      <c r="V171" s="87"/>
      <c r="W171" s="87"/>
      <c r="X171" s="87"/>
    </row>
    <row r="172" spans="1:24" ht="17" thickTop="1" thickBot="1">
      <c r="A172" s="86"/>
      <c r="B172" s="87"/>
      <c r="C172" s="87"/>
      <c r="D172" s="87"/>
      <c r="E172" s="87"/>
      <c r="F172" s="85"/>
      <c r="G172" s="85"/>
      <c r="H172" s="89"/>
      <c r="I172" s="89"/>
      <c r="J172" s="89"/>
      <c r="K172" s="89"/>
      <c r="L172" s="89"/>
      <c r="M172" s="112"/>
      <c r="N172" s="88"/>
      <c r="O172" s="90"/>
      <c r="P172" s="87"/>
      <c r="Q172" s="1"/>
      <c r="U172" s="14"/>
      <c r="V172" s="15"/>
      <c r="W172" s="15"/>
      <c r="X172" s="15"/>
    </row>
    <row r="173" spans="1:24" ht="17" thickTop="1" thickBot="1">
      <c r="A173" s="86"/>
      <c r="B173" s="87"/>
      <c r="C173" s="87"/>
      <c r="D173" s="87"/>
      <c r="E173" s="87"/>
      <c r="F173" s="85"/>
      <c r="G173" s="85"/>
      <c r="H173" s="89"/>
      <c r="I173" s="89"/>
      <c r="J173" s="89"/>
      <c r="K173" s="89"/>
      <c r="L173" s="89"/>
      <c r="M173" s="112"/>
      <c r="N173" s="88"/>
      <c r="O173" s="90"/>
      <c r="P173" s="87"/>
      <c r="Q173" s="1"/>
      <c r="U173" s="2"/>
      <c r="V173" s="1"/>
      <c r="W173" s="1"/>
      <c r="X173" s="1"/>
    </row>
    <row r="174" spans="1:24" ht="17" thickTop="1" thickBot="1">
      <c r="A174" s="86"/>
      <c r="B174" s="87"/>
      <c r="C174" s="87"/>
      <c r="D174" s="87"/>
      <c r="E174" s="93"/>
      <c r="F174" s="85"/>
      <c r="G174" s="85"/>
      <c r="H174" s="89"/>
      <c r="I174" s="89"/>
      <c r="J174" s="89"/>
      <c r="K174" s="89"/>
      <c r="L174" s="89"/>
      <c r="M174" s="112"/>
      <c r="N174" s="88"/>
      <c r="O174" s="90"/>
      <c r="P174" s="87"/>
      <c r="Q174" s="1"/>
      <c r="U174" s="2"/>
      <c r="V174" s="1"/>
      <c r="W174" s="1"/>
      <c r="X174" s="1"/>
    </row>
    <row r="175" spans="1:24" ht="17" thickTop="1" thickBot="1">
      <c r="A175" s="87"/>
      <c r="B175" s="87"/>
      <c r="C175" s="87"/>
      <c r="D175" s="87"/>
      <c r="E175" s="87"/>
      <c r="F175" s="85"/>
      <c r="G175" s="85"/>
      <c r="H175" s="89"/>
      <c r="I175" s="89"/>
      <c r="J175" s="89"/>
      <c r="K175" s="89"/>
      <c r="L175" s="89"/>
      <c r="M175" s="112"/>
      <c r="N175" s="88"/>
      <c r="O175" s="90"/>
      <c r="P175" s="87"/>
      <c r="Q175" s="1"/>
      <c r="U175" s="28"/>
      <c r="V175" s="27"/>
      <c r="W175" s="27"/>
      <c r="X175" s="27"/>
    </row>
    <row r="176" spans="1:24" ht="17" thickTop="1" thickBot="1">
      <c r="A176" s="15"/>
      <c r="B176" s="15"/>
      <c r="C176" s="15"/>
      <c r="D176" s="15"/>
      <c r="E176" s="15"/>
      <c r="F176" s="85"/>
      <c r="G176" s="85"/>
      <c r="H176" s="16"/>
      <c r="I176" s="16"/>
      <c r="J176" s="16"/>
      <c r="K176" s="16"/>
      <c r="L176" s="16"/>
      <c r="M176" s="113"/>
      <c r="N176" s="17"/>
      <c r="O176" s="18"/>
      <c r="P176" s="15"/>
      <c r="Q176" s="1"/>
      <c r="U176" s="14"/>
      <c r="V176" s="15"/>
      <c r="W176" s="15"/>
      <c r="X176" s="15"/>
    </row>
    <row r="177" spans="1:24" ht="17" thickTop="1" thickBot="1">
      <c r="A177" s="1"/>
      <c r="B177" s="1"/>
      <c r="C177" s="1"/>
      <c r="D177" s="1"/>
      <c r="E177" s="1"/>
      <c r="F177" s="85"/>
      <c r="G177" s="85"/>
      <c r="H177" s="3"/>
      <c r="I177" s="3"/>
      <c r="J177" s="3"/>
      <c r="K177" s="3"/>
      <c r="L177" s="3"/>
      <c r="M177" s="108"/>
      <c r="N177" s="17"/>
      <c r="O177" s="5"/>
      <c r="P177" s="1"/>
      <c r="Q177" s="1"/>
      <c r="U177" s="2"/>
      <c r="V177" s="1"/>
      <c r="W177" s="1"/>
      <c r="X177" s="1"/>
    </row>
    <row r="178" spans="1:24" ht="17" thickTop="1" thickBot="1">
      <c r="A178" s="1"/>
      <c r="B178" s="1"/>
      <c r="C178" s="1"/>
      <c r="D178" s="1"/>
      <c r="E178" s="1"/>
      <c r="F178" s="85"/>
      <c r="G178" s="85"/>
      <c r="H178" s="3"/>
      <c r="I178" s="3"/>
      <c r="J178" s="3"/>
      <c r="K178" s="3"/>
      <c r="L178" s="3"/>
      <c r="M178" s="50"/>
      <c r="N178" s="17"/>
      <c r="O178" s="5"/>
      <c r="P178" s="1"/>
      <c r="Q178" s="1"/>
      <c r="U178" s="2"/>
      <c r="V178" s="1"/>
      <c r="W178" s="1"/>
      <c r="X178" s="1"/>
    </row>
    <row r="179" spans="1:24" ht="17" thickTop="1" thickBot="1">
      <c r="A179" s="1"/>
      <c r="B179" s="1"/>
      <c r="C179" s="1"/>
      <c r="D179" s="1"/>
      <c r="E179" s="1"/>
      <c r="F179" s="85"/>
      <c r="G179" s="85"/>
      <c r="H179" s="3"/>
      <c r="I179" s="3"/>
      <c r="J179" s="3"/>
      <c r="K179" s="3"/>
      <c r="L179" s="3"/>
      <c r="M179" s="108"/>
      <c r="N179" s="17"/>
      <c r="O179" s="5"/>
      <c r="P179" s="1"/>
      <c r="Q179" s="1"/>
      <c r="U179" s="2"/>
      <c r="V179" s="1"/>
      <c r="W179" s="1"/>
      <c r="X179" s="1"/>
    </row>
    <row r="180" spans="1:24" ht="17" thickTop="1" thickBot="1">
      <c r="A180" s="1"/>
      <c r="B180" s="1"/>
      <c r="C180" s="1"/>
      <c r="D180" s="1"/>
      <c r="E180" s="1"/>
      <c r="F180" s="85"/>
      <c r="G180" s="85"/>
      <c r="H180" s="3"/>
      <c r="I180" s="3"/>
      <c r="J180" s="3"/>
      <c r="K180" s="3"/>
      <c r="L180" s="3"/>
      <c r="M180" s="108"/>
      <c r="N180" s="17"/>
      <c r="O180" s="5"/>
      <c r="P180" s="1"/>
      <c r="Q180" s="1"/>
      <c r="U180" s="2"/>
      <c r="V180" s="1"/>
      <c r="W180" s="1"/>
      <c r="X180" s="1"/>
    </row>
    <row r="181" spans="1:24" ht="17" thickTop="1" thickBot="1">
      <c r="A181" s="1"/>
      <c r="B181" s="1"/>
      <c r="C181" s="1"/>
      <c r="D181" s="1"/>
      <c r="E181" s="1"/>
      <c r="F181" s="85"/>
      <c r="G181" s="85"/>
      <c r="H181" s="3"/>
      <c r="I181" s="3"/>
      <c r="J181" s="3"/>
      <c r="K181" s="3"/>
      <c r="L181" s="3"/>
      <c r="M181" s="108"/>
      <c r="N181" s="17"/>
      <c r="O181" s="5"/>
      <c r="P181" s="1"/>
      <c r="Q181" s="1"/>
      <c r="U181" s="28"/>
      <c r="V181" s="27"/>
      <c r="W181" s="27"/>
      <c r="X181" s="27"/>
    </row>
    <row r="182" spans="1:24" ht="17" thickTop="1" thickBot="1">
      <c r="A182" s="1"/>
      <c r="B182" s="1"/>
      <c r="C182" s="1"/>
      <c r="D182" s="1"/>
      <c r="E182" s="1"/>
      <c r="F182" s="85"/>
      <c r="G182" s="85"/>
      <c r="H182" s="3"/>
      <c r="I182" s="3"/>
      <c r="J182" s="3"/>
      <c r="K182" s="3"/>
      <c r="L182" s="3"/>
      <c r="M182" s="108"/>
      <c r="N182" s="17"/>
      <c r="O182" s="5"/>
      <c r="P182" s="1"/>
      <c r="Q182" s="1"/>
      <c r="U182" s="86"/>
      <c r="V182" s="87"/>
      <c r="W182" s="87"/>
      <c r="X182" s="87"/>
    </row>
    <row r="183" spans="1:24" ht="17" thickTop="1" thickBot="1">
      <c r="A183" s="1"/>
      <c r="B183" s="1"/>
      <c r="C183" s="1"/>
      <c r="D183" s="1"/>
      <c r="E183" s="1"/>
      <c r="F183" s="85"/>
      <c r="G183" s="85"/>
      <c r="H183" s="3"/>
      <c r="I183" s="3"/>
      <c r="J183" s="3"/>
      <c r="K183" s="3"/>
      <c r="L183" s="3"/>
      <c r="M183" s="108"/>
      <c r="N183" s="17"/>
      <c r="O183" s="5"/>
      <c r="P183" s="1"/>
      <c r="Q183" s="1"/>
      <c r="U183" s="86"/>
      <c r="V183" s="87"/>
      <c r="W183" s="87"/>
      <c r="X183" s="87"/>
    </row>
    <row r="184" spans="1:24" ht="15.75" customHeight="1" thickTop="1" thickBot="1">
      <c r="A184" s="19"/>
      <c r="B184" s="19"/>
      <c r="C184" s="19"/>
      <c r="D184" s="19"/>
      <c r="E184" s="19"/>
      <c r="F184" s="85"/>
      <c r="G184" s="85"/>
      <c r="H184" s="20"/>
      <c r="I184" s="20"/>
      <c r="J184" s="20"/>
      <c r="K184" s="20"/>
      <c r="L184" s="20"/>
      <c r="M184" s="115"/>
      <c r="N184" s="17"/>
      <c r="O184" s="21"/>
      <c r="P184" s="19"/>
      <c r="Q184" s="19"/>
      <c r="U184" s="86"/>
      <c r="V184" s="87"/>
      <c r="W184" s="87"/>
      <c r="X184" s="87"/>
    </row>
    <row r="185" spans="1:24" ht="17" thickTop="1" thickBot="1">
      <c r="U185" s="86"/>
      <c r="V185" s="87"/>
      <c r="W185" s="87"/>
      <c r="X185" s="87"/>
    </row>
    <row r="186" spans="1:24" ht="17" thickTop="1" thickBot="1">
      <c r="U186" s="87"/>
      <c r="V186" s="87"/>
      <c r="W186" s="87"/>
      <c r="X186" s="87"/>
    </row>
    <row r="187" spans="1:24" ht="16" thickTop="1">
      <c r="U187" s="15" t="s">
        <v>381</v>
      </c>
      <c r="V187" s="15" t="s">
        <v>59</v>
      </c>
      <c r="W187" s="15" t="s">
        <v>108</v>
      </c>
      <c r="X187" s="15" t="s">
        <v>382</v>
      </c>
    </row>
    <row r="188" spans="1:24">
      <c r="U188" s="1" t="s">
        <v>381</v>
      </c>
      <c r="V188" s="1" t="s">
        <v>59</v>
      </c>
      <c r="W188" s="1" t="s">
        <v>108</v>
      </c>
      <c r="X188" s="1" t="s">
        <v>382</v>
      </c>
    </row>
    <row r="189" spans="1:24">
      <c r="U189" s="1" t="s">
        <v>381</v>
      </c>
      <c r="V189" s="1" t="s">
        <v>59</v>
      </c>
      <c r="W189" s="1" t="s">
        <v>108</v>
      </c>
      <c r="X189" s="1" t="s">
        <v>382</v>
      </c>
    </row>
    <row r="190" spans="1:24">
      <c r="U190" s="1" t="s">
        <v>381</v>
      </c>
      <c r="V190" s="1" t="s">
        <v>59</v>
      </c>
      <c r="W190" s="1" t="s">
        <v>108</v>
      </c>
      <c r="X190" s="1" t="s">
        <v>382</v>
      </c>
    </row>
    <row r="191" spans="1:24">
      <c r="U191" s="1" t="s">
        <v>381</v>
      </c>
      <c r="V191" s="1" t="s">
        <v>59</v>
      </c>
      <c r="W191" s="1" t="s">
        <v>108</v>
      </c>
      <c r="X191" s="1" t="s">
        <v>382</v>
      </c>
    </row>
    <row r="192" spans="1:24">
      <c r="U192" s="1" t="s">
        <v>381</v>
      </c>
      <c r="V192" s="1" t="s">
        <v>59</v>
      </c>
      <c r="W192" s="1" t="s">
        <v>108</v>
      </c>
      <c r="X192" s="1" t="s">
        <v>382</v>
      </c>
    </row>
    <row r="193" spans="13:24">
      <c r="M193" s="700"/>
      <c r="U193" s="1" t="s">
        <v>381</v>
      </c>
      <c r="V193" s="1" t="s">
        <v>59</v>
      </c>
      <c r="W193" s="1" t="s">
        <v>108</v>
      </c>
      <c r="X193" s="1" t="s">
        <v>382</v>
      </c>
    </row>
    <row r="194" spans="13:24">
      <c r="U194" s="1" t="s">
        <v>381</v>
      </c>
      <c r="V194" s="1" t="s">
        <v>59</v>
      </c>
      <c r="W194" s="1" t="s">
        <v>108</v>
      </c>
      <c r="X194" s="1" t="s">
        <v>382</v>
      </c>
    </row>
    <row r="195" spans="13:24" ht="16" thickBot="1">
      <c r="U195" s="19" t="s">
        <v>381</v>
      </c>
      <c r="V195" s="19" t="s">
        <v>59</v>
      </c>
      <c r="W195" s="19" t="s">
        <v>108</v>
      </c>
      <c r="X195" s="19" t="s">
        <v>382</v>
      </c>
    </row>
  </sheetData>
  <autoFilter ref="A1:Q184" xr:uid="{00000000-0009-0000-0000-000009000000}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"/>
  <sheetViews>
    <sheetView showGridLines="0" topLeftCell="B1" zoomScale="110" zoomScaleNormal="110" zoomScaleSheetLayoutView="100" workbookViewId="0">
      <pane ySplit="5" topLeftCell="A6" activePane="bottomLeft" state="frozen"/>
      <selection pane="bottomLeft" activeCell="H16" sqref="H16"/>
    </sheetView>
  </sheetViews>
  <sheetFormatPr baseColWidth="10" defaultColWidth="11.5" defaultRowHeight="12"/>
  <cols>
    <col min="1" max="1" width="5.1640625" style="9" customWidth="1"/>
    <col min="2" max="2" width="37.83203125" style="9" customWidth="1"/>
    <col min="3" max="3" width="63.6640625" style="9" customWidth="1"/>
    <col min="4" max="4" width="14.83203125" style="9" customWidth="1"/>
    <col min="5" max="5" width="12.5" style="9" bestFit="1" customWidth="1"/>
    <col min="6" max="6" width="15.5" style="9" bestFit="1" customWidth="1"/>
    <col min="7" max="7" width="21.6640625" style="9" bestFit="1" customWidth="1"/>
    <col min="8" max="8" width="16.5" style="13" bestFit="1" customWidth="1"/>
    <col min="9" max="9" width="12.5" style="9" bestFit="1" customWidth="1"/>
    <col min="10" max="10" width="14.1640625" style="9" customWidth="1"/>
    <col min="11" max="11" width="36.83203125" style="9" customWidth="1"/>
    <col min="12" max="16381" width="11.5" style="9"/>
    <col min="16382" max="16384" width="11.5" style="9" bestFit="1"/>
  </cols>
  <sheetData>
    <row r="1" spans="2:11" ht="13" thickBot="1"/>
    <row r="2" spans="2:11" ht="26.25" customHeight="1">
      <c r="B2" s="974" t="s">
        <v>60</v>
      </c>
      <c r="C2" s="974"/>
      <c r="D2" s="974"/>
      <c r="E2" s="974"/>
      <c r="F2" s="974"/>
      <c r="G2" s="974"/>
      <c r="H2" s="974"/>
      <c r="I2" s="974"/>
      <c r="J2" s="974"/>
    </row>
    <row r="3" spans="2:11" ht="24" customHeight="1" thickBot="1">
      <c r="B3" s="975">
        <f>RESUMEN!B3</f>
        <v>46272</v>
      </c>
      <c r="C3" s="975"/>
      <c r="D3" s="975"/>
      <c r="E3" s="975"/>
      <c r="F3" s="975"/>
      <c r="G3" s="975"/>
      <c r="H3" s="975"/>
      <c r="I3" s="975"/>
      <c r="J3" s="975"/>
    </row>
    <row r="4" spans="2:11" ht="22.5" customHeight="1">
      <c r="B4" s="987"/>
      <c r="C4" s="987"/>
      <c r="D4" s="987"/>
      <c r="E4" s="987"/>
      <c r="F4" s="987"/>
      <c r="G4" s="987"/>
      <c r="H4" s="987"/>
      <c r="I4" s="987"/>
      <c r="J4" s="987"/>
    </row>
    <row r="5" spans="2:11" ht="45">
      <c r="B5" s="618" t="s">
        <v>61</v>
      </c>
      <c r="C5" s="618" t="s">
        <v>62</v>
      </c>
      <c r="D5" s="618" t="s">
        <v>63</v>
      </c>
      <c r="E5" s="618" t="s">
        <v>5</v>
      </c>
      <c r="F5" s="618" t="s">
        <v>6</v>
      </c>
      <c r="G5" s="618" t="s">
        <v>7</v>
      </c>
      <c r="H5" s="618" t="s">
        <v>8</v>
      </c>
      <c r="I5" s="618" t="s">
        <v>9</v>
      </c>
      <c r="J5" s="618" t="s">
        <v>10</v>
      </c>
      <c r="K5" s="618" t="s">
        <v>64</v>
      </c>
    </row>
    <row r="6" spans="2:11" ht="15" customHeight="1">
      <c r="B6" s="977" t="s">
        <v>65</v>
      </c>
      <c r="C6" s="976" t="s">
        <v>66</v>
      </c>
      <c r="D6" s="235" t="s">
        <v>67</v>
      </c>
      <c r="E6" s="619">
        <v>3981.5</v>
      </c>
      <c r="F6" s="84"/>
      <c r="G6" s="84">
        <f>E6+F6</f>
        <v>3981.5</v>
      </c>
      <c r="H6" s="620">
        <v>3981.5</v>
      </c>
      <c r="I6" s="84">
        <f>G6-H6</f>
        <v>0</v>
      </c>
      <c r="J6" s="98">
        <f>H6/G6</f>
        <v>1</v>
      </c>
      <c r="K6" s="703">
        <v>46052</v>
      </c>
    </row>
    <row r="7" spans="2:11" ht="15" customHeight="1">
      <c r="B7" s="977"/>
      <c r="C7" s="976"/>
      <c r="D7" s="621" t="s">
        <v>68</v>
      </c>
      <c r="E7" s="622">
        <f>SUM(E6:E6)</f>
        <v>3981.5</v>
      </c>
      <c r="F7" s="623"/>
      <c r="G7" s="623">
        <f>E7+F7</f>
        <v>3981.5</v>
      </c>
      <c r="H7" s="96">
        <f>SUM(H6:H6)</f>
        <v>3981.5</v>
      </c>
      <c r="I7" s="623">
        <f>G7-H7</f>
        <v>0</v>
      </c>
      <c r="J7" s="624">
        <f>H7/G7</f>
        <v>1</v>
      </c>
      <c r="K7" s="625">
        <v>46052</v>
      </c>
    </row>
    <row r="8" spans="2:11" ht="16" customHeight="1" thickBot="1">
      <c r="B8" s="12"/>
      <c r="C8" s="12"/>
      <c r="E8" s="10"/>
      <c r="F8" s="10"/>
      <c r="G8" s="10"/>
      <c r="H8" s="81"/>
      <c r="I8" s="10"/>
      <c r="J8" s="11"/>
    </row>
    <row r="9" spans="2:11" ht="13" customHeight="1">
      <c r="B9" s="981" t="s">
        <v>69</v>
      </c>
      <c r="C9" s="976" t="s">
        <v>70</v>
      </c>
      <c r="D9" s="235" t="s">
        <v>67</v>
      </c>
      <c r="E9" s="267">
        <v>3981.5</v>
      </c>
      <c r="F9" s="84"/>
      <c r="G9" s="84">
        <f>E9+F9</f>
        <v>3981.5</v>
      </c>
      <c r="H9" s="620">
        <v>3981.5</v>
      </c>
      <c r="I9" s="84">
        <f>G9-H9</f>
        <v>0</v>
      </c>
      <c r="J9" s="98">
        <f>H9/G9</f>
        <v>1</v>
      </c>
      <c r="K9" s="640">
        <v>46118</v>
      </c>
    </row>
    <row r="10" spans="2:11" ht="16" customHeight="1" thickBot="1">
      <c r="B10" s="982"/>
      <c r="C10" s="976"/>
      <c r="D10" s="621" t="s">
        <v>68</v>
      </c>
      <c r="E10" s="626">
        <f>SUM(E9:E9)</f>
        <v>3981.5</v>
      </c>
      <c r="F10" s="623">
        <f>SUM(F9:F9)</f>
        <v>0</v>
      </c>
      <c r="G10" s="623">
        <f t="shared" ref="G10" si="0">E10+F10</f>
        <v>3981.5</v>
      </c>
      <c r="H10" s="96">
        <f>H9</f>
        <v>3981.5</v>
      </c>
      <c r="I10" s="623"/>
      <c r="J10" s="627">
        <f>H10/G10</f>
        <v>1</v>
      </c>
      <c r="K10" s="625" t="s">
        <v>71</v>
      </c>
    </row>
    <row r="11" spans="2:11" ht="16" customHeight="1" thickBot="1">
      <c r="B11" s="12"/>
      <c r="C11" s="12"/>
      <c r="E11" s="10"/>
      <c r="F11" s="10"/>
      <c r="G11" s="10"/>
      <c r="H11" s="81"/>
      <c r="I11" s="10" t="s">
        <v>50</v>
      </c>
      <c r="J11" s="11"/>
    </row>
    <row r="12" spans="2:11" ht="21" customHeight="1" thickBot="1">
      <c r="B12" s="275" t="s">
        <v>72</v>
      </c>
      <c r="C12" s="274" t="s">
        <v>73</v>
      </c>
      <c r="D12" s="252"/>
      <c r="E12" s="253">
        <v>200</v>
      </c>
      <c r="F12" s="253"/>
      <c r="G12" s="253">
        <f>E12+F12</f>
        <v>200</v>
      </c>
      <c r="H12" s="616">
        <f>34.998+6.172</f>
        <v>41.169999999999995</v>
      </c>
      <c r="I12" s="253">
        <f>G12-H12</f>
        <v>158.83000000000001</v>
      </c>
      <c r="J12" s="254">
        <f>H12/G12</f>
        <v>0.20584999999999998</v>
      </c>
      <c r="K12" s="255" t="s">
        <v>71</v>
      </c>
    </row>
    <row r="13" spans="2:11">
      <c r="B13" s="12"/>
      <c r="C13" s="12"/>
      <c r="E13" s="288"/>
      <c r="F13" s="10"/>
      <c r="G13" s="10"/>
      <c r="H13" s="82"/>
      <c r="I13" s="10"/>
      <c r="J13" s="11"/>
      <c r="K13" s="256"/>
    </row>
    <row r="14" spans="2:11" ht="15.75" customHeight="1">
      <c r="B14" s="12"/>
      <c r="C14" s="12"/>
      <c r="E14" s="10"/>
      <c r="F14" s="10"/>
      <c r="G14" s="10"/>
      <c r="H14" s="81"/>
      <c r="I14" s="10"/>
      <c r="J14" s="11"/>
    </row>
    <row r="15" spans="2:11" ht="12.75" customHeight="1">
      <c r="B15" s="985" t="s">
        <v>74</v>
      </c>
      <c r="C15" s="983" t="s">
        <v>75</v>
      </c>
      <c r="D15" s="205" t="s">
        <v>67</v>
      </c>
      <c r="E15" s="245">
        <v>11388</v>
      </c>
      <c r="F15" s="246"/>
      <c r="G15" s="246">
        <f>E15+F15</f>
        <v>11388</v>
      </c>
      <c r="H15" s="242">
        <v>5629.6660000000002</v>
      </c>
      <c r="I15" s="246">
        <f>G15-H15</f>
        <v>5758.3339999999998</v>
      </c>
      <c r="J15" s="257">
        <f>H15/G15</f>
        <v>0.49435072005619951</v>
      </c>
      <c r="K15" s="259" t="s">
        <v>71</v>
      </c>
    </row>
    <row r="16" spans="2:11">
      <c r="B16" s="986"/>
      <c r="C16" s="984"/>
      <c r="D16" s="250" t="s">
        <v>68</v>
      </c>
      <c r="E16" s="258">
        <f>SUM(E15:E15)</f>
        <v>11388</v>
      </c>
      <c r="F16" s="243"/>
      <c r="G16" s="243">
        <f>E16+F16</f>
        <v>11388</v>
      </c>
      <c r="H16" s="244">
        <f>H15</f>
        <v>5629.6660000000002</v>
      </c>
      <c r="I16" s="243">
        <f>G16-H16</f>
        <v>5758.3339999999998</v>
      </c>
      <c r="J16" s="280">
        <f t="shared" ref="J16" si="1">H16/G16</f>
        <v>0.49435072005619951</v>
      </c>
      <c r="K16" s="251" t="s">
        <v>71</v>
      </c>
    </row>
    <row r="17" spans="1:12" ht="15.75" customHeight="1" thickBot="1">
      <c r="B17" s="12"/>
      <c r="C17" s="12"/>
      <c r="E17" s="10" t="s">
        <v>50</v>
      </c>
      <c r="F17" s="10"/>
      <c r="G17" s="10"/>
      <c r="H17" s="82"/>
      <c r="I17" s="10"/>
      <c r="J17" s="11"/>
    </row>
    <row r="18" spans="1:12" ht="13" customHeight="1">
      <c r="A18" s="25">
        <v>1</v>
      </c>
      <c r="B18" s="978" t="s">
        <v>76</v>
      </c>
      <c r="C18" s="877" t="s">
        <v>77</v>
      </c>
      <c r="D18" s="205" t="s">
        <v>67</v>
      </c>
      <c r="E18" s="139">
        <v>2219.0070000000001</v>
      </c>
      <c r="F18" s="270">
        <f>-2090</f>
        <v>-2090</v>
      </c>
      <c r="G18" s="270">
        <f>E18+F18</f>
        <v>129.00700000000006</v>
      </c>
      <c r="H18" s="638">
        <v>45.860999999999997</v>
      </c>
      <c r="I18" s="270">
        <f t="shared" ref="I18:I21" si="2">G18-H18</f>
        <v>83.146000000000072</v>
      </c>
      <c r="J18" s="271">
        <f>H18/G18</f>
        <v>0.35549233762508992</v>
      </c>
      <c r="K18" s="262">
        <v>46155</v>
      </c>
    </row>
    <row r="19" spans="1:12" ht="15" customHeight="1">
      <c r="A19" s="25">
        <v>2</v>
      </c>
      <c r="B19" s="979"/>
      <c r="C19" s="878" t="s">
        <v>78</v>
      </c>
      <c r="D19" s="106" t="s">
        <v>79</v>
      </c>
      <c r="E19" s="267">
        <v>15316.791999999999</v>
      </c>
      <c r="F19" s="84">
        <v>-6000</v>
      </c>
      <c r="G19" s="84">
        <f>E19+F19</f>
        <v>9316.7919999999995</v>
      </c>
      <c r="H19" s="639">
        <v>2160.6109999999999</v>
      </c>
      <c r="I19" s="84">
        <f t="shared" si="2"/>
        <v>7156.1809999999996</v>
      </c>
      <c r="J19" s="98">
        <f t="shared" ref="J19:J21" si="3">H19/G19</f>
        <v>0.23190503769967175</v>
      </c>
      <c r="K19" s="264" t="s">
        <v>71</v>
      </c>
    </row>
    <row r="20" spans="1:12" ht="15" customHeight="1">
      <c r="A20" s="25"/>
      <c r="B20" s="979"/>
      <c r="C20" s="878" t="s">
        <v>80</v>
      </c>
      <c r="D20" s="106" t="s">
        <v>79</v>
      </c>
      <c r="E20" s="267">
        <v>2846.6120000000001</v>
      </c>
      <c r="F20" s="84">
        <f>-1000-1715</f>
        <v>-2715</v>
      </c>
      <c r="G20" s="84">
        <f t="shared" ref="G20:G21" si="4">E20+F20</f>
        <v>131.61200000000008</v>
      </c>
      <c r="H20" s="639">
        <v>16.067</v>
      </c>
      <c r="I20" s="84">
        <f t="shared" si="2"/>
        <v>115.54500000000007</v>
      </c>
      <c r="J20" s="98">
        <f t="shared" si="3"/>
        <v>0.1220785338722912</v>
      </c>
      <c r="K20" s="263">
        <v>46128</v>
      </c>
    </row>
    <row r="21" spans="1:12" ht="15" customHeight="1">
      <c r="A21" s="25"/>
      <c r="B21" s="979"/>
      <c r="C21" s="878" t="s">
        <v>81</v>
      </c>
      <c r="D21" s="106" t="s">
        <v>79</v>
      </c>
      <c r="E21" s="269">
        <v>6189.5889999999999</v>
      </c>
      <c r="F21" s="84"/>
      <c r="G21" s="84">
        <f t="shared" si="4"/>
        <v>6189.5889999999999</v>
      </c>
      <c r="H21" s="639">
        <v>3762.3939999999998</v>
      </c>
      <c r="I21" s="84">
        <f t="shared" si="2"/>
        <v>2427.1950000000002</v>
      </c>
      <c r="J21" s="98">
        <f t="shared" si="3"/>
        <v>0.6078584539296551</v>
      </c>
      <c r="K21" s="263" t="s">
        <v>71</v>
      </c>
    </row>
    <row r="22" spans="1:12" ht="16" customHeight="1">
      <c r="B22" s="980"/>
      <c r="C22" s="266" t="s">
        <v>49</v>
      </c>
      <c r="D22" s="107" t="s">
        <v>67</v>
      </c>
      <c r="E22" s="268">
        <f>SUM(E18:E21)</f>
        <v>26572</v>
      </c>
      <c r="F22" s="591">
        <f>SUM(F18:F21)</f>
        <v>-10805</v>
      </c>
      <c r="G22" s="83">
        <f>E22+F22</f>
        <v>15767</v>
      </c>
      <c r="H22" s="261">
        <f>SUM(H18:H21)</f>
        <v>5984.9329999999991</v>
      </c>
      <c r="I22" s="83">
        <f>G22-H22</f>
        <v>9782.0670000000009</v>
      </c>
      <c r="J22" s="98">
        <f>H22/G22</f>
        <v>0.37958603412190012</v>
      </c>
      <c r="K22" s="265" t="s">
        <v>71</v>
      </c>
    </row>
    <row r="23" spans="1:12">
      <c r="B23" s="12"/>
      <c r="E23" s="10"/>
      <c r="F23" s="10"/>
      <c r="G23" s="10"/>
      <c r="H23" s="81"/>
      <c r="I23" s="10"/>
      <c r="J23" s="11"/>
    </row>
    <row r="24" spans="1:12" ht="15.75" customHeight="1">
      <c r="B24" s="12"/>
      <c r="C24" s="13"/>
      <c r="E24" s="10" t="s">
        <v>50</v>
      </c>
      <c r="F24" s="10"/>
      <c r="G24" s="10"/>
      <c r="H24" s="82"/>
      <c r="I24" s="10"/>
      <c r="J24" s="11"/>
    </row>
    <row r="25" spans="1:12" ht="13" customHeight="1">
      <c r="A25" s="25">
        <v>5</v>
      </c>
      <c r="B25" s="964" t="s">
        <v>82</v>
      </c>
      <c r="C25" s="880" t="s">
        <v>83</v>
      </c>
      <c r="D25" s="235" t="s">
        <v>67</v>
      </c>
      <c r="E25" s="309">
        <v>10184.644</v>
      </c>
      <c r="F25" s="309">
        <v>-9771.8850000000002</v>
      </c>
      <c r="G25" s="309">
        <f t="shared" ref="G25:G30" si="5">E25+F25</f>
        <v>412.75900000000001</v>
      </c>
      <c r="H25" s="310"/>
      <c r="I25" s="541">
        <f>G25-H25</f>
        <v>412.75900000000001</v>
      </c>
      <c r="J25" s="248">
        <v>0</v>
      </c>
      <c r="K25" s="544" t="s">
        <v>71</v>
      </c>
    </row>
    <row r="26" spans="1:12" ht="24" customHeight="1">
      <c r="A26" s="25">
        <v>6</v>
      </c>
      <c r="B26" s="965"/>
      <c r="C26" s="879" t="s">
        <v>84</v>
      </c>
      <c r="D26" s="235" t="s">
        <v>67</v>
      </c>
      <c r="E26" s="84">
        <v>173.988</v>
      </c>
      <c r="F26" s="84">
        <v>-166.93700000000001</v>
      </c>
      <c r="G26" s="84">
        <f>E26+F26</f>
        <v>7.0509999999999877</v>
      </c>
      <c r="H26" s="96"/>
      <c r="I26" s="542">
        <f t="shared" ref="I26:I30" si="6">G26-H26</f>
        <v>7.0509999999999877</v>
      </c>
      <c r="J26" s="548">
        <v>0</v>
      </c>
      <c r="K26" s="545" t="s">
        <v>71</v>
      </c>
    </row>
    <row r="27" spans="1:12" ht="14">
      <c r="A27" s="25">
        <v>7</v>
      </c>
      <c r="B27" s="965"/>
      <c r="C27" s="878" t="s">
        <v>85</v>
      </c>
      <c r="D27" s="235" t="s">
        <v>67</v>
      </c>
      <c r="E27" s="84">
        <v>7.4610000000000003</v>
      </c>
      <c r="F27" s="84"/>
      <c r="G27" s="84">
        <f t="shared" si="5"/>
        <v>7.4610000000000003</v>
      </c>
      <c r="H27" s="96"/>
      <c r="I27" s="542">
        <f t="shared" si="6"/>
        <v>7.4610000000000003</v>
      </c>
      <c r="J27" s="548">
        <f t="shared" ref="J27:J31" si="7">H27/G27</f>
        <v>0</v>
      </c>
      <c r="K27" s="546" t="s">
        <v>71</v>
      </c>
    </row>
    <row r="28" spans="1:12" ht="14">
      <c r="A28" s="25">
        <v>8</v>
      </c>
      <c r="B28" s="965"/>
      <c r="C28" s="878" t="s">
        <v>86</v>
      </c>
      <c r="D28" s="235" t="s">
        <v>67</v>
      </c>
      <c r="E28" s="84">
        <v>354.87299999999999</v>
      </c>
      <c r="F28" s="84"/>
      <c r="G28" s="84">
        <f t="shared" si="5"/>
        <v>354.87299999999999</v>
      </c>
      <c r="H28" s="96"/>
      <c r="I28" s="542">
        <f t="shared" si="6"/>
        <v>354.87299999999999</v>
      </c>
      <c r="J28" s="548">
        <f t="shared" si="7"/>
        <v>0</v>
      </c>
      <c r="K28" s="546" t="s">
        <v>71</v>
      </c>
      <c r="L28" s="10"/>
    </row>
    <row r="29" spans="1:12" ht="24" customHeight="1">
      <c r="A29" s="25">
        <v>9</v>
      </c>
      <c r="B29" s="965"/>
      <c r="C29" s="879" t="s">
        <v>87</v>
      </c>
      <c r="D29" s="235" t="s">
        <v>67</v>
      </c>
      <c r="E29" s="84">
        <v>272.03199999999998</v>
      </c>
      <c r="F29" s="84"/>
      <c r="G29" s="84">
        <f t="shared" si="5"/>
        <v>272.03199999999998</v>
      </c>
      <c r="H29" s="96"/>
      <c r="I29" s="542">
        <f t="shared" si="6"/>
        <v>272.03199999999998</v>
      </c>
      <c r="J29" s="548">
        <f t="shared" si="7"/>
        <v>0</v>
      </c>
      <c r="K29" s="546" t="s">
        <v>71</v>
      </c>
    </row>
    <row r="30" spans="1:12" ht="12" customHeight="1">
      <c r="A30" s="25">
        <v>10</v>
      </c>
      <c r="B30" s="965"/>
      <c r="C30" s="878" t="s">
        <v>81</v>
      </c>
      <c r="D30" s="235" t="s">
        <v>67</v>
      </c>
      <c r="E30" s="84">
        <v>1517.002</v>
      </c>
      <c r="F30" s="84"/>
      <c r="G30" s="84">
        <f t="shared" si="5"/>
        <v>1517.002</v>
      </c>
      <c r="H30" s="620">
        <v>139.68299999999999</v>
      </c>
      <c r="I30" s="542">
        <f t="shared" si="6"/>
        <v>1377.319</v>
      </c>
      <c r="J30" s="548">
        <f t="shared" si="7"/>
        <v>9.207832290267251E-2</v>
      </c>
      <c r="K30" s="546" t="s">
        <v>71</v>
      </c>
    </row>
    <row r="31" spans="1:12" ht="12" customHeight="1">
      <c r="A31" s="25"/>
      <c r="B31" s="966"/>
      <c r="C31" s="311" t="s">
        <v>49</v>
      </c>
      <c r="D31" s="312" t="s">
        <v>67</v>
      </c>
      <c r="E31" s="313">
        <f>SUM(E25:E30)</f>
        <v>12509.999999999998</v>
      </c>
      <c r="F31" s="313">
        <f>SUM(F25:F30)</f>
        <v>-9938.8220000000001</v>
      </c>
      <c r="G31" s="313">
        <f>E31+F31</f>
        <v>2571.1779999999981</v>
      </c>
      <c r="H31" s="314">
        <f>SUM(H25:H30)</f>
        <v>139.68299999999999</v>
      </c>
      <c r="I31" s="543">
        <f>G31-H31</f>
        <v>2431.4949999999981</v>
      </c>
      <c r="J31" s="249">
        <f t="shared" si="7"/>
        <v>5.4326460478426659E-2</v>
      </c>
      <c r="K31" s="547" t="s">
        <v>71</v>
      </c>
    </row>
    <row r="32" spans="1:12" ht="12" customHeight="1" thickBot="1">
      <c r="A32" s="25"/>
      <c r="B32" s="272"/>
      <c r="C32" s="117"/>
      <c r="E32" s="10"/>
      <c r="F32" s="10"/>
      <c r="G32" s="10"/>
      <c r="H32" s="82"/>
      <c r="I32" s="10"/>
      <c r="J32" s="11"/>
    </row>
    <row r="33" spans="2:11">
      <c r="B33" s="12"/>
      <c r="C33" s="13"/>
      <c r="E33" s="173">
        <f>SUM(E25:E30)</f>
        <v>12509.999999999998</v>
      </c>
      <c r="F33" s="10"/>
      <c r="G33" s="10"/>
      <c r="H33" s="81">
        <f>SUM(H25:H30)</f>
        <v>139.68299999999999</v>
      </c>
      <c r="I33" s="10"/>
      <c r="J33" s="11"/>
    </row>
    <row r="34" spans="2:11" ht="15.75" customHeight="1">
      <c r="B34" s="12"/>
      <c r="C34" s="13"/>
      <c r="E34" s="10"/>
      <c r="F34" s="10"/>
      <c r="G34" s="10"/>
      <c r="H34" s="82"/>
      <c r="I34" s="10"/>
      <c r="J34" s="11"/>
    </row>
    <row r="35" spans="2:11" ht="12.75" customHeight="1">
      <c r="B35" s="988" t="s">
        <v>88</v>
      </c>
      <c r="C35" s="962" t="s">
        <v>89</v>
      </c>
      <c r="D35" s="235" t="s">
        <v>67</v>
      </c>
      <c r="E35" s="245">
        <v>48</v>
      </c>
      <c r="F35" s="246"/>
      <c r="G35" s="246">
        <f>E35+F35</f>
        <v>48</v>
      </c>
      <c r="H35" s="617">
        <v>1.7210000000000001</v>
      </c>
      <c r="I35" s="246">
        <f>G35-H35</f>
        <v>46.278999999999996</v>
      </c>
      <c r="J35" s="248">
        <f>H35/G35</f>
        <v>3.5854166666666666E-2</v>
      </c>
      <c r="K35" s="277" t="s">
        <v>71</v>
      </c>
    </row>
    <row r="36" spans="2:11" ht="15" customHeight="1">
      <c r="B36" s="989"/>
      <c r="C36" s="963"/>
      <c r="D36" s="279" t="s">
        <v>67</v>
      </c>
      <c r="E36" s="281">
        <f>SUM(E35:E35)</f>
        <v>48</v>
      </c>
      <c r="F36" s="282">
        <f>SUM(F35:F35)</f>
        <v>0</v>
      </c>
      <c r="G36" s="283">
        <f>E36+F36</f>
        <v>48</v>
      </c>
      <c r="H36" s="244">
        <f>H35</f>
        <v>1.7210000000000001</v>
      </c>
      <c r="I36" s="283">
        <f>G36-H36</f>
        <v>46.278999999999996</v>
      </c>
      <c r="J36" s="284">
        <f>H36/G36</f>
        <v>3.5854166666666666E-2</v>
      </c>
      <c r="K36" s="285" t="s">
        <v>71</v>
      </c>
    </row>
    <row r="37" spans="2:11" ht="15.75" customHeight="1">
      <c r="B37" s="12"/>
      <c r="C37" s="13"/>
      <c r="E37" s="10"/>
      <c r="F37" s="10"/>
      <c r="G37" s="10"/>
      <c r="H37" s="82"/>
      <c r="I37" s="10"/>
      <c r="J37" s="11"/>
    </row>
    <row r="38" spans="2:11" ht="12.75" customHeight="1">
      <c r="B38" s="990" t="s">
        <v>90</v>
      </c>
      <c r="C38" s="962" t="s">
        <v>90</v>
      </c>
      <c r="D38" s="235" t="s">
        <v>67</v>
      </c>
      <c r="E38" s="245">
        <v>409</v>
      </c>
      <c r="F38" s="246"/>
      <c r="G38" s="246">
        <f>E38+F38</f>
        <v>409</v>
      </c>
      <c r="H38" s="617">
        <v>156.34800000000001</v>
      </c>
      <c r="I38" s="246">
        <f>G38-H38</f>
        <v>252.65199999999999</v>
      </c>
      <c r="J38" s="248">
        <f>H38/G38</f>
        <v>0.38226894865525674</v>
      </c>
      <c r="K38" s="286" t="s">
        <v>71</v>
      </c>
    </row>
    <row r="39" spans="2:11">
      <c r="B39" s="991"/>
      <c r="C39" s="963"/>
      <c r="D39" s="279" t="s">
        <v>67</v>
      </c>
      <c r="E39" s="281">
        <f>SUM(E38:E38)</f>
        <v>409</v>
      </c>
      <c r="F39" s="282">
        <f>SUM(F38:F38)</f>
        <v>0</v>
      </c>
      <c r="G39" s="283">
        <f>E39+F39</f>
        <v>409</v>
      </c>
      <c r="H39" s="244">
        <f>H38</f>
        <v>156.34800000000001</v>
      </c>
      <c r="I39" s="283">
        <f t="shared" ref="I39" si="8">G39-H39</f>
        <v>252.65199999999999</v>
      </c>
      <c r="J39" s="284">
        <f t="shared" ref="J39" si="9">H39/G39</f>
        <v>0.38226894865525674</v>
      </c>
      <c r="K39" s="289" t="s">
        <v>71</v>
      </c>
    </row>
    <row r="40" spans="2:11">
      <c r="B40" s="12"/>
      <c r="C40" s="13"/>
      <c r="E40" s="288"/>
      <c r="F40" s="10"/>
      <c r="G40" s="10"/>
      <c r="H40" s="82"/>
      <c r="I40" s="10"/>
      <c r="J40" s="11"/>
      <c r="K40" s="239"/>
    </row>
    <row r="41" spans="2:11" ht="15.75" customHeight="1">
      <c r="B41" s="12"/>
      <c r="C41" s="13"/>
      <c r="E41" s="10"/>
      <c r="F41" s="10"/>
      <c r="G41" s="10"/>
      <c r="H41" s="82"/>
      <c r="I41" s="10"/>
      <c r="J41" s="11"/>
    </row>
    <row r="42" spans="2:11" ht="12" customHeight="1">
      <c r="B42" s="967" t="s">
        <v>91</v>
      </c>
      <c r="C42" s="962" t="s">
        <v>92</v>
      </c>
      <c r="D42" s="235" t="s">
        <v>67</v>
      </c>
      <c r="E42" s="290">
        <v>26656</v>
      </c>
      <c r="F42" s="246"/>
      <c r="G42" s="246">
        <f>E42+F42</f>
        <v>26656</v>
      </c>
      <c r="H42" s="617">
        <v>26656</v>
      </c>
      <c r="I42" s="246">
        <f>G42-H42</f>
        <v>0</v>
      </c>
      <c r="J42" s="248">
        <f>H42/G42</f>
        <v>1</v>
      </c>
      <c r="K42" s="259">
        <v>46059</v>
      </c>
    </row>
    <row r="43" spans="2:11" ht="15.75" customHeight="1">
      <c r="B43" s="968"/>
      <c r="C43" s="963"/>
      <c r="D43" s="279" t="s">
        <v>67</v>
      </c>
      <c r="E43" s="291">
        <f>SUM(E42:E42)</f>
        <v>26656</v>
      </c>
      <c r="F43" s="292">
        <f>SUM(F42:F42)</f>
        <v>0</v>
      </c>
      <c r="G43" s="283">
        <f>E43+F43</f>
        <v>26656</v>
      </c>
      <c r="H43" s="244">
        <f>H42</f>
        <v>26656</v>
      </c>
      <c r="I43" s="283">
        <f>G43-H43</f>
        <v>0</v>
      </c>
      <c r="J43" s="284">
        <f>H43/G43</f>
        <v>1</v>
      </c>
      <c r="K43" s="293">
        <v>46059</v>
      </c>
    </row>
    <row r="44" spans="2:11" ht="15.75" customHeight="1">
      <c r="B44" s="12"/>
      <c r="C44" s="13"/>
      <c r="E44" s="10"/>
      <c r="F44" s="10"/>
      <c r="G44" s="10"/>
      <c r="H44" s="82"/>
      <c r="I44" s="10"/>
      <c r="J44" s="11"/>
    </row>
    <row r="45" spans="2:11" ht="15.75" customHeight="1">
      <c r="B45" s="12"/>
      <c r="C45" s="13"/>
      <c r="E45" s="10"/>
      <c r="F45" s="10"/>
      <c r="G45" s="10"/>
      <c r="H45" s="82"/>
      <c r="I45" s="10"/>
      <c r="J45" s="11"/>
    </row>
    <row r="46" spans="2:11" ht="12.75" customHeight="1">
      <c r="B46" s="969" t="s">
        <v>93</v>
      </c>
      <c r="C46" s="962" t="s">
        <v>94</v>
      </c>
      <c r="D46" s="235" t="s">
        <v>67</v>
      </c>
      <c r="E46" s="245">
        <v>601</v>
      </c>
      <c r="F46" s="246"/>
      <c r="G46" s="246">
        <f>E46+F46</f>
        <v>601</v>
      </c>
      <c r="H46" s="617">
        <v>48.375999999999998</v>
      </c>
      <c r="I46" s="246">
        <f>G46-H46</f>
        <v>552.62400000000002</v>
      </c>
      <c r="J46" s="248">
        <f>H46/G46</f>
        <v>8.0492512479201334E-2</v>
      </c>
      <c r="K46" s="277" t="s">
        <v>71</v>
      </c>
    </row>
    <row r="47" spans="2:11">
      <c r="B47" s="970"/>
      <c r="C47" s="963"/>
      <c r="D47" s="279" t="s">
        <v>67</v>
      </c>
      <c r="E47" s="281">
        <f>SUM(E46:E46)</f>
        <v>601</v>
      </c>
      <c r="F47" s="282">
        <f>SUM(F46:F46)</f>
        <v>0</v>
      </c>
      <c r="G47" s="283">
        <f t="shared" ref="G47" si="10">E47+F47</f>
        <v>601</v>
      </c>
      <c r="H47" s="282">
        <f>H46</f>
        <v>48.375999999999998</v>
      </c>
      <c r="I47" s="283">
        <f t="shared" ref="I47" si="11">G47-H47</f>
        <v>552.62400000000002</v>
      </c>
      <c r="J47" s="284">
        <f>H47/G47</f>
        <v>8.0492512479201334E-2</v>
      </c>
      <c r="K47" s="285" t="s">
        <v>71</v>
      </c>
    </row>
    <row r="48" spans="2:11">
      <c r="B48" s="12"/>
      <c r="C48" s="13"/>
      <c r="E48" s="288"/>
      <c r="F48" s="10"/>
      <c r="G48" s="10"/>
      <c r="H48" s="82"/>
      <c r="I48" s="10"/>
      <c r="J48" s="11"/>
    </row>
    <row r="49" spans="1:13" ht="12.75" customHeight="1">
      <c r="B49" s="992" t="s">
        <v>95</v>
      </c>
      <c r="C49" s="962" t="s">
        <v>96</v>
      </c>
      <c r="D49" s="235" t="s">
        <v>67</v>
      </c>
      <c r="E49" s="245">
        <v>3117</v>
      </c>
      <c r="F49" s="246"/>
      <c r="G49" s="246">
        <f>E49+F49</f>
        <v>3117</v>
      </c>
      <c r="H49" s="617">
        <v>1353.15</v>
      </c>
      <c r="I49" s="246">
        <f>G49-H49</f>
        <v>1763.85</v>
      </c>
      <c r="J49" s="248">
        <f>H49/G49</f>
        <v>0.43411934552454284</v>
      </c>
      <c r="K49" s="286" t="s">
        <v>71</v>
      </c>
    </row>
    <row r="50" spans="1:13">
      <c r="B50" s="993"/>
      <c r="C50" s="963"/>
      <c r="D50" s="279" t="s">
        <v>67</v>
      </c>
      <c r="E50" s="258">
        <f>SUM(E49:E49)</f>
        <v>3117</v>
      </c>
      <c r="F50" s="243">
        <f>F49</f>
        <v>0</v>
      </c>
      <c r="G50" s="243">
        <f t="shared" ref="G50" si="12">E50+F50</f>
        <v>3117</v>
      </c>
      <c r="H50" s="282">
        <f>H49</f>
        <v>1353.15</v>
      </c>
      <c r="I50" s="243">
        <f t="shared" ref="I50" si="13">G50-H50</f>
        <v>1763.85</v>
      </c>
      <c r="J50" s="280">
        <f t="shared" ref="J50" si="14">H50/G50</f>
        <v>0.43411934552454284</v>
      </c>
      <c r="K50" s="287" t="s">
        <v>71</v>
      </c>
    </row>
    <row r="51" spans="1:13">
      <c r="B51" s="12"/>
      <c r="C51" s="13"/>
      <c r="E51" s="288"/>
      <c r="F51" s="10"/>
      <c r="G51" s="10"/>
      <c r="H51" s="82"/>
      <c r="I51" s="10"/>
      <c r="J51" s="11"/>
      <c r="K51" s="239"/>
    </row>
    <row r="52" spans="1:13" ht="15.75" customHeight="1">
      <c r="B52" s="12"/>
      <c r="C52" s="13"/>
      <c r="E52" s="10"/>
      <c r="F52" s="10"/>
      <c r="G52" s="10"/>
      <c r="H52" s="82"/>
      <c r="I52" s="10"/>
      <c r="J52" s="11"/>
    </row>
    <row r="53" spans="1:13" ht="12" customHeight="1">
      <c r="A53" s="25">
        <v>11</v>
      </c>
      <c r="B53" s="971" t="s">
        <v>97</v>
      </c>
      <c r="C53" s="882" t="s">
        <v>98</v>
      </c>
      <c r="D53" s="235" t="s">
        <v>67</v>
      </c>
      <c r="E53" s="245">
        <v>165.51900000000001</v>
      </c>
      <c r="F53" s="246">
        <f>-158</f>
        <v>-158</v>
      </c>
      <c r="G53" s="246">
        <f>E53+F53</f>
        <v>7.5190000000000055</v>
      </c>
      <c r="H53" s="247">
        <v>0.5</v>
      </c>
      <c r="I53" s="246">
        <f>G53-H53</f>
        <v>7.0190000000000055</v>
      </c>
      <c r="J53" s="248">
        <f>H53/G53</f>
        <v>6.6498204548477144E-2</v>
      </c>
      <c r="K53" s="277" t="s">
        <v>71</v>
      </c>
    </row>
    <row r="54" spans="1:13" ht="12" customHeight="1">
      <c r="A54" s="25">
        <v>12</v>
      </c>
      <c r="B54" s="972"/>
      <c r="C54" s="881" t="s">
        <v>99</v>
      </c>
      <c r="D54" s="235" t="s">
        <v>67</v>
      </c>
      <c r="E54" s="240">
        <v>782.04700000000003</v>
      </c>
      <c r="F54" s="241">
        <v>-750</v>
      </c>
      <c r="G54" s="241">
        <f t="shared" ref="G54" si="15">E54+F54</f>
        <v>32.047000000000025</v>
      </c>
      <c r="H54" s="242"/>
      <c r="I54" s="241">
        <f t="shared" ref="I54:I61" si="16">G54-H54</f>
        <v>32.047000000000025</v>
      </c>
      <c r="J54" s="276">
        <f t="shared" ref="J54:J62" si="17">H54/G54</f>
        <v>0</v>
      </c>
      <c r="K54" s="278" t="s">
        <v>71</v>
      </c>
    </row>
    <row r="55" spans="1:13" ht="12" customHeight="1">
      <c r="A55" s="25">
        <v>13</v>
      </c>
      <c r="B55" s="972"/>
      <c r="C55" s="881" t="s">
        <v>100</v>
      </c>
      <c r="D55" s="235" t="s">
        <v>67</v>
      </c>
      <c r="E55" s="240">
        <v>4773.9480000000003</v>
      </c>
      <c r="F55" s="241">
        <v>-4580</v>
      </c>
      <c r="G55" s="241">
        <f>E55+F55</f>
        <v>193.94800000000032</v>
      </c>
      <c r="H55" s="242"/>
      <c r="I55" s="241">
        <f t="shared" si="16"/>
        <v>193.94800000000032</v>
      </c>
      <c r="J55" s="276">
        <f t="shared" si="17"/>
        <v>0</v>
      </c>
      <c r="K55" s="278" t="s">
        <v>71</v>
      </c>
    </row>
    <row r="56" spans="1:13" ht="23.25" customHeight="1">
      <c r="A56" s="25">
        <v>14</v>
      </c>
      <c r="B56" s="972"/>
      <c r="C56" s="881" t="s">
        <v>101</v>
      </c>
      <c r="D56" s="235" t="s">
        <v>67</v>
      </c>
      <c r="E56" s="240">
        <v>797.74900000000002</v>
      </c>
      <c r="F56" s="241">
        <v>-765</v>
      </c>
      <c r="G56" s="241">
        <f t="shared" ref="G56" si="18">E56+F56</f>
        <v>32.749000000000024</v>
      </c>
      <c r="H56" s="242"/>
      <c r="I56" s="241">
        <f t="shared" si="16"/>
        <v>32.749000000000024</v>
      </c>
      <c r="J56" s="276">
        <f t="shared" si="17"/>
        <v>0</v>
      </c>
      <c r="K56" s="278" t="s">
        <v>71</v>
      </c>
      <c r="M56" s="239">
        <v>43992</v>
      </c>
    </row>
    <row r="57" spans="1:13" ht="24" customHeight="1">
      <c r="A57" s="25">
        <v>15</v>
      </c>
      <c r="B57" s="972"/>
      <c r="C57" s="883" t="s">
        <v>102</v>
      </c>
      <c r="D57" s="235" t="s">
        <v>67</v>
      </c>
      <c r="E57" s="240">
        <v>2529.4380000000001</v>
      </c>
      <c r="F57" s="241">
        <f>-2400</f>
        <v>-2400</v>
      </c>
      <c r="G57" s="241">
        <f t="shared" ref="G57" si="19">E57+F57</f>
        <v>129.4380000000001</v>
      </c>
      <c r="H57" s="635">
        <v>10.4</v>
      </c>
      <c r="I57" s="241">
        <f t="shared" si="16"/>
        <v>119.0380000000001</v>
      </c>
      <c r="J57" s="276">
        <f t="shared" si="17"/>
        <v>8.0347347764953045E-2</v>
      </c>
      <c r="K57" s="278" t="s">
        <v>71</v>
      </c>
    </row>
    <row r="58" spans="1:13" ht="24" customHeight="1">
      <c r="A58" s="25">
        <v>16</v>
      </c>
      <c r="B58" s="972"/>
      <c r="C58" s="881" t="s">
        <v>103</v>
      </c>
      <c r="D58" s="235" t="s">
        <v>67</v>
      </c>
      <c r="E58" s="240">
        <v>1202.009</v>
      </c>
      <c r="F58" s="241">
        <f>-1153.32</f>
        <v>-1153.32</v>
      </c>
      <c r="G58" s="241">
        <f t="shared" ref="G58" si="20">E58+F58</f>
        <v>48.689000000000078</v>
      </c>
      <c r="H58" s="242"/>
      <c r="I58" s="241">
        <f t="shared" si="16"/>
        <v>48.689000000000078</v>
      </c>
      <c r="J58" s="276">
        <f t="shared" si="17"/>
        <v>0</v>
      </c>
      <c r="K58" s="260">
        <v>46183</v>
      </c>
    </row>
    <row r="59" spans="1:13" ht="24" customHeight="1">
      <c r="A59" s="25"/>
      <c r="B59" s="972"/>
      <c r="C59" s="881" t="s">
        <v>104</v>
      </c>
      <c r="D59" s="235" t="s">
        <v>67</v>
      </c>
      <c r="E59" s="305">
        <v>4.3470000000000004</v>
      </c>
      <c r="F59" s="241"/>
      <c r="G59" s="241">
        <f t="shared" ref="G59" si="21">E59+F59</f>
        <v>4.3470000000000004</v>
      </c>
      <c r="H59" s="242"/>
      <c r="I59" s="241">
        <f t="shared" si="16"/>
        <v>4.3470000000000004</v>
      </c>
      <c r="J59" s="276">
        <f t="shared" si="17"/>
        <v>0</v>
      </c>
      <c r="K59" s="260" t="s">
        <v>71</v>
      </c>
    </row>
    <row r="60" spans="1:13" ht="24" customHeight="1">
      <c r="A60" s="25">
        <v>17</v>
      </c>
      <c r="B60" s="972"/>
      <c r="C60" s="881" t="s">
        <v>105</v>
      </c>
      <c r="D60" s="235" t="s">
        <v>67</v>
      </c>
      <c r="E60" s="240">
        <v>291.03699999999998</v>
      </c>
      <c r="F60" s="241">
        <v>-273.5</v>
      </c>
      <c r="G60" s="241">
        <f t="shared" ref="G60" si="22">E60+F60</f>
        <v>17.536999999999978</v>
      </c>
      <c r="H60" s="242">
        <v>4.7750000000000004</v>
      </c>
      <c r="I60" s="241">
        <f t="shared" si="16"/>
        <v>12.761999999999977</v>
      </c>
      <c r="J60" s="276">
        <f t="shared" si="17"/>
        <v>0.27228146205166259</v>
      </c>
      <c r="K60" s="306" t="s">
        <v>71</v>
      </c>
    </row>
    <row r="61" spans="1:13" ht="12" customHeight="1">
      <c r="A61" s="25">
        <v>18</v>
      </c>
      <c r="B61" s="972"/>
      <c r="C61" s="881" t="s">
        <v>81</v>
      </c>
      <c r="D61" s="235" t="s">
        <v>67</v>
      </c>
      <c r="E61" s="240">
        <v>267.90600000000001</v>
      </c>
      <c r="F61" s="241"/>
      <c r="G61" s="241">
        <f t="shared" ref="G61" si="23">E61+F61</f>
        <v>267.90600000000001</v>
      </c>
      <c r="H61" s="635">
        <v>267.90600000000001</v>
      </c>
      <c r="I61" s="241">
        <f t="shared" si="16"/>
        <v>0</v>
      </c>
      <c r="J61" s="276">
        <f t="shared" si="17"/>
        <v>1</v>
      </c>
      <c r="K61" s="260">
        <v>46262</v>
      </c>
    </row>
    <row r="62" spans="1:13" ht="13">
      <c r="B62" s="973"/>
      <c r="C62" s="307" t="s">
        <v>49</v>
      </c>
      <c r="D62" s="279" t="s">
        <v>67</v>
      </c>
      <c r="E62" s="281">
        <f>SUM(E53:E61)</f>
        <v>10814.000000000002</v>
      </c>
      <c r="F62" s="283">
        <f>SUM(F53:F61)</f>
        <v>-10079.82</v>
      </c>
      <c r="G62" s="283">
        <f>E62+F62</f>
        <v>734.18000000000211</v>
      </c>
      <c r="H62" s="308">
        <f>SUM(H53:H61)</f>
        <v>283.58100000000002</v>
      </c>
      <c r="I62" s="283">
        <f>G62-H62</f>
        <v>450.59900000000209</v>
      </c>
      <c r="J62" s="284">
        <f t="shared" si="17"/>
        <v>0.38625541420360021</v>
      </c>
      <c r="K62" s="285" t="s">
        <v>71</v>
      </c>
    </row>
    <row r="63" spans="1:13" ht="15.75" customHeight="1">
      <c r="B63" s="13"/>
      <c r="C63" s="13"/>
      <c r="E63" s="10"/>
      <c r="F63" s="10"/>
      <c r="G63" s="10"/>
      <c r="H63" s="82"/>
      <c r="I63" s="10"/>
      <c r="J63" s="11"/>
    </row>
    <row r="64" spans="1:13">
      <c r="B64" s="117"/>
      <c r="C64" s="117"/>
      <c r="D64" s="161"/>
      <c r="E64" s="288"/>
      <c r="F64" s="288"/>
      <c r="G64" s="288"/>
      <c r="H64" s="82"/>
      <c r="I64" s="288"/>
      <c r="J64" s="294"/>
      <c r="K64" s="161"/>
    </row>
    <row r="65" spans="2:11">
      <c r="B65" s="117"/>
      <c r="C65" s="117"/>
      <c r="D65" s="161"/>
      <c r="E65" s="288"/>
      <c r="F65" s="288"/>
      <c r="G65" s="288"/>
      <c r="H65" s="82"/>
      <c r="I65" s="288"/>
      <c r="J65" s="294"/>
      <c r="K65" s="161"/>
    </row>
    <row r="66" spans="2:11">
      <c r="B66" s="117"/>
      <c r="C66" s="117"/>
      <c r="D66" s="161"/>
      <c r="E66" s="288"/>
      <c r="F66" s="288"/>
      <c r="G66" s="288"/>
      <c r="H66" s="82"/>
      <c r="I66" s="288"/>
      <c r="J66" s="294"/>
      <c r="K66" s="161"/>
    </row>
    <row r="67" spans="2:11">
      <c r="B67" s="375" t="s">
        <v>106</v>
      </c>
      <c r="C67" s="376" t="s">
        <v>107</v>
      </c>
      <c r="D67" s="377" t="s">
        <v>67</v>
      </c>
      <c r="E67" s="378">
        <v>350</v>
      </c>
      <c r="F67" s="378"/>
      <c r="G67" s="378">
        <f>E67+F67</f>
        <v>350</v>
      </c>
      <c r="H67" s="633">
        <v>5.5030000000000001</v>
      </c>
      <c r="I67" s="378">
        <f>G67-H67</f>
        <v>344.49700000000001</v>
      </c>
      <c r="J67" s="379">
        <f>H67/G67</f>
        <v>1.5722857142857143E-2</v>
      </c>
      <c r="K67" s="380" t="s">
        <v>71</v>
      </c>
    </row>
    <row r="68" spans="2:11">
      <c r="B68" s="375" t="s">
        <v>108</v>
      </c>
      <c r="C68" s="376" t="s">
        <v>109</v>
      </c>
      <c r="D68" s="377" t="s">
        <v>67</v>
      </c>
      <c r="E68" s="378">
        <v>50</v>
      </c>
      <c r="F68" s="378"/>
      <c r="G68" s="378">
        <f>E68+F68</f>
        <v>50</v>
      </c>
      <c r="H68" s="633">
        <v>4.7750000000000004</v>
      </c>
      <c r="I68" s="378">
        <f>G68-H68</f>
        <v>45.225000000000001</v>
      </c>
      <c r="J68" s="379">
        <f>H68/G68</f>
        <v>9.5500000000000002E-2</v>
      </c>
      <c r="K68" s="380" t="s">
        <v>71</v>
      </c>
    </row>
    <row r="69" spans="2:11">
      <c r="B69" s="117"/>
      <c r="C69" s="117"/>
      <c r="D69" s="161"/>
      <c r="E69" s="288"/>
      <c r="F69" s="288"/>
      <c r="G69" s="288"/>
      <c r="H69" s="82"/>
      <c r="I69" s="288"/>
      <c r="J69" s="294"/>
      <c r="K69" s="161"/>
    </row>
    <row r="70" spans="2:11">
      <c r="B70" s="299" t="s">
        <v>110</v>
      </c>
      <c r="C70" s="300" t="s">
        <v>111</v>
      </c>
      <c r="D70" s="301" t="s">
        <v>67</v>
      </c>
      <c r="E70" s="725">
        <v>442</v>
      </c>
      <c r="F70" s="302"/>
      <c r="G70" s="302">
        <f>E70+F70</f>
        <v>442</v>
      </c>
      <c r="H70" s="633">
        <v>141.13</v>
      </c>
      <c r="I70" s="302">
        <f>G70-H70</f>
        <v>300.87</v>
      </c>
      <c r="J70" s="303">
        <f>H70/G70</f>
        <v>0.31929864253393664</v>
      </c>
      <c r="K70" s="304" t="s">
        <v>71</v>
      </c>
    </row>
    <row r="71" spans="2:11">
      <c r="B71" s="117"/>
      <c r="C71" s="117"/>
      <c r="D71" s="161"/>
      <c r="E71" s="288"/>
      <c r="F71" s="288"/>
      <c r="G71" s="288"/>
      <c r="H71" s="82"/>
      <c r="I71" s="288"/>
      <c r="J71" s="294"/>
      <c r="K71" s="161"/>
    </row>
    <row r="72" spans="2:11">
      <c r="B72" s="161"/>
      <c r="C72" s="161"/>
      <c r="D72" s="161"/>
      <c r="E72" s="161"/>
      <c r="F72" s="161"/>
      <c r="G72" s="161"/>
      <c r="H72" s="117"/>
      <c r="I72" s="161"/>
      <c r="J72" s="297"/>
      <c r="K72" s="161"/>
    </row>
    <row r="73" spans="2:11" ht="14">
      <c r="B73" s="298" t="s">
        <v>112</v>
      </c>
      <c r="C73" s="161"/>
      <c r="D73" s="161"/>
      <c r="E73" s="161"/>
      <c r="F73" s="161"/>
      <c r="G73" s="161"/>
      <c r="H73" s="117"/>
      <c r="I73" s="161"/>
      <c r="J73" s="161"/>
      <c r="K73" s="161"/>
    </row>
    <row r="74" spans="2:11">
      <c r="B74" s="161"/>
      <c r="C74" s="161"/>
      <c r="D74" s="161"/>
      <c r="E74" s="161"/>
      <c r="F74" s="161"/>
      <c r="G74" s="161"/>
      <c r="H74" s="82"/>
      <c r="I74" s="161"/>
      <c r="J74" s="161"/>
      <c r="K74" s="161"/>
    </row>
    <row r="75" spans="2:11">
      <c r="B75" s="161"/>
      <c r="C75" s="161"/>
      <c r="D75" s="161"/>
      <c r="E75" s="161"/>
      <c r="F75" s="161"/>
      <c r="G75" s="161"/>
      <c r="H75" s="117"/>
      <c r="I75" s="161"/>
      <c r="J75" s="161"/>
      <c r="K75" s="161"/>
    </row>
    <row r="76" spans="2:11" ht="16.5" customHeight="1">
      <c r="B76" s="161"/>
      <c r="C76" s="161"/>
      <c r="D76" s="161"/>
      <c r="E76" s="161"/>
      <c r="F76" s="161"/>
      <c r="G76" s="161"/>
      <c r="H76" s="117"/>
      <c r="I76" s="161"/>
      <c r="J76" s="161"/>
      <c r="K76" s="161"/>
    </row>
    <row r="77" spans="2:11" ht="15" customHeight="1"/>
    <row r="78" spans="2:11" ht="15.75" customHeight="1"/>
    <row r="79" spans="2:11" ht="15.75" customHeight="1"/>
    <row r="87" ht="15" customHeight="1"/>
    <row r="97" spans="2:10" ht="15" customHeight="1"/>
    <row r="109" spans="2:10" ht="12" customHeight="1"/>
    <row r="110" spans="2:10" ht="12.75" customHeight="1">
      <c r="B110" s="8"/>
      <c r="D110" s="22"/>
      <c r="H110" s="118"/>
      <c r="I110" s="22"/>
    </row>
    <row r="111" spans="2:10" ht="21">
      <c r="B111" s="22"/>
      <c r="J111" s="23"/>
    </row>
  </sheetData>
  <mergeCells count="22">
    <mergeCell ref="B53:B62"/>
    <mergeCell ref="B2:J2"/>
    <mergeCell ref="B3:J3"/>
    <mergeCell ref="C6:C7"/>
    <mergeCell ref="B6:B7"/>
    <mergeCell ref="B18:B22"/>
    <mergeCell ref="B9:B10"/>
    <mergeCell ref="C9:C10"/>
    <mergeCell ref="C15:C16"/>
    <mergeCell ref="B15:B16"/>
    <mergeCell ref="B4:J4"/>
    <mergeCell ref="B35:B36"/>
    <mergeCell ref="C35:C36"/>
    <mergeCell ref="B38:B39"/>
    <mergeCell ref="C38:C39"/>
    <mergeCell ref="B49:B50"/>
    <mergeCell ref="C49:C50"/>
    <mergeCell ref="B25:B31"/>
    <mergeCell ref="B42:B43"/>
    <mergeCell ref="C42:C43"/>
    <mergeCell ref="B46:B47"/>
    <mergeCell ref="C46:C47"/>
  </mergeCells>
  <phoneticPr fontId="62" type="noConversion"/>
  <conditionalFormatting sqref="I6:I7 I9:I10 I15:I16 I18:I23 I25:I33 I35:I36 I38:I40 I42:I43 I46:I51 I53:I62 I64:I68 I70:I71">
    <cfRule type="cellIs" dxfId="13" priority="89" operator="lessThan">
      <formula>0</formula>
    </cfRule>
  </conditionalFormatting>
  <conditionalFormatting sqref="I12:I13">
    <cfRule type="cellIs" dxfId="12" priority="57" operator="lessThan">
      <formula>0</formula>
    </cfRule>
  </conditionalFormatting>
  <pageMargins left="0.7" right="0.7" top="0.75" bottom="0.75" header="0.3" footer="0.3"/>
  <pageSetup paperSize="17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24"/>
  <sheetViews>
    <sheetView workbookViewId="0">
      <pane ySplit="6" topLeftCell="A7" activePane="bottomLeft" state="frozen"/>
      <selection pane="bottomLeft" activeCell="G19" sqref="G19"/>
    </sheetView>
  </sheetViews>
  <sheetFormatPr baseColWidth="10" defaultColWidth="11.5" defaultRowHeight="15"/>
  <cols>
    <col min="1" max="1" width="11.5" style="372"/>
    <col min="2" max="2" width="47" style="372" customWidth="1"/>
    <col min="3" max="3" width="11.5" style="372"/>
    <col min="4" max="4" width="19.5" style="372" customWidth="1"/>
    <col min="5" max="5" width="18.83203125" style="372" customWidth="1"/>
    <col min="6" max="6" width="25.1640625" style="372" customWidth="1"/>
    <col min="7" max="7" width="18.5" style="372" customWidth="1"/>
    <col min="8" max="8" width="20.33203125" style="372" customWidth="1"/>
    <col min="9" max="9" width="19.83203125" style="372" customWidth="1"/>
    <col min="10" max="16384" width="11.5" style="372"/>
  </cols>
  <sheetData>
    <row r="1" spans="2:9">
      <c r="B1" s="997" t="s">
        <v>113</v>
      </c>
      <c r="C1" s="998"/>
      <c r="D1" s="998"/>
      <c r="E1" s="998"/>
      <c r="F1" s="998"/>
      <c r="G1" s="998"/>
      <c r="H1" s="998"/>
      <c r="I1" s="999"/>
    </row>
    <row r="2" spans="2:9">
      <c r="B2" s="1000"/>
      <c r="C2" s="1001"/>
      <c r="D2" s="1001"/>
      <c r="E2" s="1001"/>
      <c r="F2" s="1001"/>
      <c r="G2" s="1001"/>
      <c r="H2" s="1001"/>
      <c r="I2" s="1002"/>
    </row>
    <row r="3" spans="2:9">
      <c r="B3" s="1003">
        <f>RESUMEN!B3</f>
        <v>46272</v>
      </c>
      <c r="C3" s="1004"/>
      <c r="D3" s="1004"/>
      <c r="E3" s="1004"/>
      <c r="F3" s="1004"/>
      <c r="G3" s="1004"/>
      <c r="H3" s="1004"/>
      <c r="I3" s="1005"/>
    </row>
    <row r="4" spans="2:9">
      <c r="B4" s="389"/>
    </row>
    <row r="5" spans="2:9" ht="5.25" customHeight="1"/>
    <row r="6" spans="2:9" ht="36.75" customHeight="1">
      <c r="B6" s="385" t="s">
        <v>61</v>
      </c>
      <c r="C6" s="386" t="s">
        <v>63</v>
      </c>
      <c r="D6" s="386" t="s">
        <v>5</v>
      </c>
      <c r="E6" s="386" t="s">
        <v>8</v>
      </c>
      <c r="F6" s="386" t="s">
        <v>9</v>
      </c>
      <c r="G6" s="386" t="s">
        <v>10</v>
      </c>
      <c r="H6" s="387" t="s">
        <v>64</v>
      </c>
    </row>
    <row r="7" spans="2:9">
      <c r="B7" s="994" t="s">
        <v>114</v>
      </c>
      <c r="C7" s="390" t="s">
        <v>67</v>
      </c>
      <c r="D7" s="388">
        <v>8163</v>
      </c>
      <c r="E7" s="634">
        <v>8163</v>
      </c>
      <c r="F7" s="388">
        <f>D7-E7</f>
        <v>0</v>
      </c>
      <c r="G7" s="706">
        <f>E7/D7</f>
        <v>1</v>
      </c>
      <c r="H7" s="558">
        <v>45708</v>
      </c>
    </row>
    <row r="8" spans="2:9">
      <c r="B8" s="995"/>
      <c r="C8" s="381" t="s">
        <v>49</v>
      </c>
      <c r="D8" s="382">
        <f>SUM(D7:D7)</f>
        <v>8163</v>
      </c>
      <c r="E8" s="382">
        <f>E7</f>
        <v>8163</v>
      </c>
      <c r="F8" s="382">
        <f t="shared" ref="F8" si="0">D8-E8</f>
        <v>0</v>
      </c>
      <c r="G8" s="707">
        <f>E8/D8</f>
        <v>1</v>
      </c>
      <c r="H8" s="384" t="s">
        <v>71</v>
      </c>
    </row>
    <row r="10" spans="2:9">
      <c r="B10" s="996" t="s">
        <v>115</v>
      </c>
      <c r="C10" s="390" t="s">
        <v>67</v>
      </c>
      <c r="D10" s="391">
        <v>8163</v>
      </c>
      <c r="E10" s="632">
        <v>8129.7039999999997</v>
      </c>
      <c r="F10" s="391">
        <f>D10-E10</f>
        <v>33.296000000000276</v>
      </c>
      <c r="G10" s="705">
        <f>E10/D10</f>
        <v>0.9959211074359916</v>
      </c>
      <c r="H10" s="393" t="s">
        <v>71</v>
      </c>
    </row>
    <row r="11" spans="2:9">
      <c r="B11" s="995"/>
      <c r="C11" s="381" t="s">
        <v>49</v>
      </c>
      <c r="D11" s="382">
        <f>SUM(D10:D10)</f>
        <v>8163</v>
      </c>
      <c r="E11" s="382">
        <f>E10</f>
        <v>8129.7039999999997</v>
      </c>
      <c r="F11" s="382">
        <f t="shared" ref="F11" si="1">D11-E11</f>
        <v>33.296000000000276</v>
      </c>
      <c r="G11" s="707">
        <f t="shared" ref="G11" si="2">E11/D11</f>
        <v>0.9959211074359916</v>
      </c>
      <c r="H11" s="384" t="s">
        <v>71</v>
      </c>
    </row>
    <row r="13" spans="2:9">
      <c r="B13" s="996" t="s">
        <v>116</v>
      </c>
      <c r="C13" s="390" t="s">
        <v>67</v>
      </c>
      <c r="D13" s="391">
        <v>40056</v>
      </c>
      <c r="E13" s="391"/>
      <c r="F13" s="391">
        <f>D13-E13</f>
        <v>40056</v>
      </c>
      <c r="G13" s="392">
        <f>E13/D13</f>
        <v>0</v>
      </c>
      <c r="H13" s="393" t="s">
        <v>71</v>
      </c>
    </row>
    <row r="14" spans="2:9">
      <c r="B14" s="995"/>
      <c r="C14" s="381" t="s">
        <v>49</v>
      </c>
      <c r="D14" s="382">
        <f>SUM(D13:D13)</f>
        <v>40056</v>
      </c>
      <c r="E14" s="382">
        <f>E13</f>
        <v>0</v>
      </c>
      <c r="F14" s="382">
        <f t="shared" ref="F14" si="3">D14-E14</f>
        <v>40056</v>
      </c>
      <c r="G14" s="383">
        <f t="shared" ref="G14" si="4">E14/D14</f>
        <v>0</v>
      </c>
      <c r="H14" s="384" t="s">
        <v>71</v>
      </c>
    </row>
    <row r="16" spans="2:9">
      <c r="B16" s="996" t="s">
        <v>117</v>
      </c>
      <c r="C16" s="390" t="s">
        <v>67</v>
      </c>
      <c r="D16" s="391">
        <v>41090</v>
      </c>
      <c r="E16" s="391"/>
      <c r="F16" s="391">
        <f>D16-E16</f>
        <v>41090</v>
      </c>
      <c r="G16" s="392">
        <f>E16/D16</f>
        <v>0</v>
      </c>
      <c r="H16" s="393" t="s">
        <v>71</v>
      </c>
    </row>
    <row r="17" spans="2:8">
      <c r="B17" s="995"/>
      <c r="C17" s="381" t="s">
        <v>49</v>
      </c>
      <c r="D17" s="382">
        <f>SUM(D16:D16)</f>
        <v>41090</v>
      </c>
      <c r="E17" s="382">
        <f>E16</f>
        <v>0</v>
      </c>
      <c r="F17" s="382">
        <f t="shared" ref="F17" si="5">D17-E17</f>
        <v>41090</v>
      </c>
      <c r="G17" s="383">
        <f t="shared" ref="G17" si="6">E17/D17</f>
        <v>0</v>
      </c>
      <c r="H17" s="384" t="s">
        <v>71</v>
      </c>
    </row>
    <row r="19" spans="2:8">
      <c r="B19" s="996" t="s">
        <v>118</v>
      </c>
      <c r="C19" s="390" t="s">
        <v>67</v>
      </c>
      <c r="D19" s="391">
        <v>6521</v>
      </c>
      <c r="E19" s="391"/>
      <c r="F19" s="391">
        <f>D19-E19</f>
        <v>6521</v>
      </c>
      <c r="G19" s="392">
        <f>E19/D19</f>
        <v>0</v>
      </c>
      <c r="H19" s="393" t="s">
        <v>71</v>
      </c>
    </row>
    <row r="20" spans="2:8">
      <c r="B20" s="995"/>
      <c r="C20" s="381" t="s">
        <v>49</v>
      </c>
      <c r="D20" s="382">
        <f>SUM(D19:D19)</f>
        <v>6521</v>
      </c>
      <c r="E20" s="382">
        <f>E19</f>
        <v>0</v>
      </c>
      <c r="F20" s="382">
        <f t="shared" ref="F20" si="7">D20-E20</f>
        <v>6521</v>
      </c>
      <c r="G20" s="383">
        <f t="shared" ref="G20" si="8">E20/D20</f>
        <v>0</v>
      </c>
      <c r="H20" s="384" t="s">
        <v>71</v>
      </c>
    </row>
    <row r="22" spans="2:8">
      <c r="B22" s="1006" t="s">
        <v>89</v>
      </c>
      <c r="C22" s="390" t="s">
        <v>67</v>
      </c>
      <c r="D22" s="391">
        <v>74</v>
      </c>
      <c r="E22" s="391"/>
      <c r="F22" s="391">
        <f>D22-E22</f>
        <v>74</v>
      </c>
      <c r="G22" s="392">
        <f>E22/D22</f>
        <v>0</v>
      </c>
      <c r="H22" s="393" t="s">
        <v>71</v>
      </c>
    </row>
    <row r="23" spans="2:8">
      <c r="B23" s="1007"/>
      <c r="C23" s="381" t="s">
        <v>49</v>
      </c>
      <c r="D23" s="382">
        <f>SUM(D22:D22)</f>
        <v>74</v>
      </c>
      <c r="E23" s="382">
        <f>E22</f>
        <v>0</v>
      </c>
      <c r="F23" s="382">
        <f t="shared" ref="F23" si="9">D23-E23</f>
        <v>74</v>
      </c>
      <c r="G23" s="383">
        <f t="shared" ref="G23" si="10">E23/D23</f>
        <v>0</v>
      </c>
      <c r="H23" s="384" t="s">
        <v>71</v>
      </c>
    </row>
    <row r="25" spans="2:8">
      <c r="B25" s="996" t="s">
        <v>119</v>
      </c>
      <c r="C25" s="390" t="s">
        <v>67</v>
      </c>
      <c r="D25" s="391">
        <v>1248</v>
      </c>
      <c r="E25" s="391"/>
      <c r="F25" s="391">
        <f>D25-E25</f>
        <v>1248</v>
      </c>
      <c r="G25" s="392">
        <f>E25/D25</f>
        <v>0</v>
      </c>
      <c r="H25" s="393" t="s">
        <v>71</v>
      </c>
    </row>
    <row r="26" spans="2:8">
      <c r="B26" s="995"/>
      <c r="C26" s="381" t="s">
        <v>49</v>
      </c>
      <c r="D26" s="382">
        <f>SUM(D25:D25)</f>
        <v>1248</v>
      </c>
      <c r="E26" s="382">
        <f>E25</f>
        <v>0</v>
      </c>
      <c r="F26" s="382">
        <f t="shared" ref="F26" si="11">D26-E26</f>
        <v>1248</v>
      </c>
      <c r="G26" s="383">
        <f t="shared" ref="G26" si="12">E26/D26</f>
        <v>0</v>
      </c>
      <c r="H26" s="384" t="s">
        <v>71</v>
      </c>
    </row>
    <row r="27" spans="2:8">
      <c r="E27" s="374"/>
      <c r="F27" s="373"/>
    </row>
    <row r="28" spans="2:8">
      <c r="B28" s="996" t="s">
        <v>120</v>
      </c>
      <c r="C28" s="390" t="s">
        <v>67</v>
      </c>
      <c r="D28" s="391">
        <v>68464</v>
      </c>
      <c r="E28" s="632">
        <v>61021.856</v>
      </c>
      <c r="F28" s="391">
        <f>D28-E28</f>
        <v>7442.1440000000002</v>
      </c>
      <c r="G28" s="705">
        <f>E28/D28</f>
        <v>0.89129843421360133</v>
      </c>
      <c r="H28" s="393" t="s">
        <v>71</v>
      </c>
    </row>
    <row r="29" spans="2:8">
      <c r="B29" s="995"/>
      <c r="C29" s="381" t="s">
        <v>49</v>
      </c>
      <c r="D29" s="382">
        <f>SUM(D28:D28)</f>
        <v>68464</v>
      </c>
      <c r="E29" s="382">
        <f>E28</f>
        <v>61021.856</v>
      </c>
      <c r="F29" s="382">
        <f t="shared" ref="F29" si="13">D29-E29</f>
        <v>7442.1440000000002</v>
      </c>
      <c r="G29" s="707">
        <f t="shared" ref="G29" si="14">E29/D29</f>
        <v>0.89129843421360133</v>
      </c>
      <c r="H29" s="384" t="s">
        <v>71</v>
      </c>
    </row>
    <row r="31" spans="2:8">
      <c r="B31" s="996" t="s">
        <v>121</v>
      </c>
      <c r="C31" s="390" t="s">
        <v>67</v>
      </c>
      <c r="D31" s="391">
        <v>1985</v>
      </c>
      <c r="E31" s="391"/>
      <c r="F31" s="391">
        <f>D31-E31</f>
        <v>1985</v>
      </c>
      <c r="G31" s="392">
        <f>E31/D31</f>
        <v>0</v>
      </c>
      <c r="H31" s="393" t="s">
        <v>71</v>
      </c>
    </row>
    <row r="32" spans="2:8">
      <c r="B32" s="995"/>
      <c r="C32" s="381" t="s">
        <v>49</v>
      </c>
      <c r="D32" s="382">
        <f>SUM(D31:D31)</f>
        <v>1985</v>
      </c>
      <c r="E32" s="382">
        <f>E31</f>
        <v>0</v>
      </c>
      <c r="F32" s="382">
        <f t="shared" ref="F32" si="15">D32-E32</f>
        <v>1985</v>
      </c>
      <c r="G32" s="383">
        <f t="shared" ref="G32" si="16">E32/D32</f>
        <v>0</v>
      </c>
      <c r="H32" s="384" t="s">
        <v>71</v>
      </c>
    </row>
    <row r="34" spans="2:8">
      <c r="B34" s="996" t="s">
        <v>96</v>
      </c>
      <c r="C34" s="390" t="s">
        <v>67</v>
      </c>
      <c r="D34" s="391">
        <v>3864</v>
      </c>
      <c r="E34" s="391"/>
      <c r="F34" s="391">
        <f>D34-E34</f>
        <v>3864</v>
      </c>
      <c r="G34" s="392">
        <f>E34/D34</f>
        <v>0</v>
      </c>
      <c r="H34" s="393" t="s">
        <v>71</v>
      </c>
    </row>
    <row r="35" spans="2:8">
      <c r="B35" s="995"/>
      <c r="C35" s="381" t="s">
        <v>49</v>
      </c>
      <c r="D35" s="382">
        <f>SUM(D34:D34)</f>
        <v>3864</v>
      </c>
      <c r="E35" s="382">
        <f>E34</f>
        <v>0</v>
      </c>
      <c r="F35" s="382">
        <f t="shared" ref="F35" si="17">D35-E35</f>
        <v>3864</v>
      </c>
      <c r="G35" s="383">
        <f t="shared" ref="G35" si="18">E35/D35</f>
        <v>0</v>
      </c>
      <c r="H35" s="384" t="s">
        <v>71</v>
      </c>
    </row>
    <row r="37" spans="2:8">
      <c r="B37" s="996" t="s">
        <v>122</v>
      </c>
      <c r="C37" s="390" t="s">
        <v>67</v>
      </c>
      <c r="D37" s="391">
        <v>5431</v>
      </c>
      <c r="E37" s="632">
        <v>2952.1605</v>
      </c>
      <c r="F37" s="391">
        <f>D37-E37</f>
        <v>2478.8395</v>
      </c>
      <c r="G37" s="705">
        <f>E37/D37</f>
        <v>0.54357586079911613</v>
      </c>
      <c r="H37" s="393" t="s">
        <v>71</v>
      </c>
    </row>
    <row r="38" spans="2:8">
      <c r="B38" s="995"/>
      <c r="C38" s="381" t="s">
        <v>49</v>
      </c>
      <c r="D38" s="382">
        <f>D37</f>
        <v>5431</v>
      </c>
      <c r="E38" s="382">
        <f>E37</f>
        <v>2952.1605</v>
      </c>
      <c r="F38" s="382">
        <f t="shared" ref="F38" si="19">D38-E38</f>
        <v>2478.8395</v>
      </c>
      <c r="G38" s="707">
        <f t="shared" ref="G38" si="20">E38/D38</f>
        <v>0.54357586079911613</v>
      </c>
      <c r="H38" s="384" t="s">
        <v>71</v>
      </c>
    </row>
    <row r="65" spans="5:6">
      <c r="E65" s="374"/>
      <c r="F65" s="374"/>
    </row>
    <row r="66" spans="5:6">
      <c r="E66" s="374"/>
      <c r="F66" s="373"/>
    </row>
    <row r="67" spans="5:6">
      <c r="E67" s="373"/>
      <c r="F67" s="373"/>
    </row>
    <row r="68" spans="5:6">
      <c r="E68" s="373"/>
      <c r="F68" s="373"/>
    </row>
    <row r="69" spans="5:6">
      <c r="E69" s="373"/>
      <c r="F69" s="373"/>
    </row>
    <row r="70" spans="5:6">
      <c r="E70" s="374"/>
      <c r="F70" s="373"/>
    </row>
    <row r="71" spans="5:6">
      <c r="E71" s="373"/>
      <c r="F71" s="373"/>
    </row>
    <row r="72" spans="5:6">
      <c r="E72" s="373"/>
      <c r="F72" s="373"/>
    </row>
    <row r="73" spans="5:6">
      <c r="E73" s="374"/>
      <c r="F73" s="373"/>
    </row>
    <row r="74" spans="5:6">
      <c r="E74" s="373"/>
      <c r="F74" s="373"/>
    </row>
    <row r="75" spans="5:6">
      <c r="E75" s="374"/>
      <c r="F75" s="373"/>
    </row>
    <row r="76" spans="5:6">
      <c r="E76" s="373"/>
      <c r="F76" s="373"/>
    </row>
    <row r="77" spans="5:6">
      <c r="E77" s="373"/>
      <c r="F77" s="373"/>
    </row>
    <row r="78" spans="5:6">
      <c r="E78" s="374"/>
      <c r="F78" s="373"/>
    </row>
    <row r="79" spans="5:6">
      <c r="E79" s="373"/>
      <c r="F79" s="373"/>
    </row>
    <row r="80" spans="5:6">
      <c r="E80" s="374"/>
      <c r="F80" s="373"/>
    </row>
    <row r="81" spans="5:6">
      <c r="E81" s="373"/>
      <c r="F81" s="373"/>
    </row>
    <row r="82" spans="5:6">
      <c r="E82" s="373"/>
      <c r="F82" s="373"/>
    </row>
    <row r="83" spans="5:6">
      <c r="E83" s="374"/>
      <c r="F83" s="373"/>
    </row>
    <row r="84" spans="5:6">
      <c r="E84" s="373"/>
      <c r="F84" s="373"/>
    </row>
    <row r="85" spans="5:6">
      <c r="E85" s="374"/>
      <c r="F85" s="373"/>
    </row>
    <row r="86" spans="5:6">
      <c r="E86" s="373"/>
      <c r="F86" s="373"/>
    </row>
    <row r="87" spans="5:6">
      <c r="E87" s="373"/>
      <c r="F87" s="373"/>
    </row>
    <row r="88" spans="5:6">
      <c r="E88" s="374"/>
      <c r="F88" s="373"/>
    </row>
    <row r="89" spans="5:6">
      <c r="E89" s="373"/>
      <c r="F89" s="373"/>
    </row>
    <row r="90" spans="5:6">
      <c r="E90" s="373"/>
      <c r="F90" s="373"/>
    </row>
    <row r="91" spans="5:6">
      <c r="E91" s="373"/>
      <c r="F91" s="373"/>
    </row>
    <row r="92" spans="5:6">
      <c r="E92" s="373"/>
      <c r="F92" s="373"/>
    </row>
    <row r="93" spans="5:6">
      <c r="E93" s="373"/>
      <c r="F93" s="373"/>
    </row>
    <row r="94" spans="5:6">
      <c r="E94" s="373"/>
      <c r="F94" s="373"/>
    </row>
    <row r="95" spans="5:6">
      <c r="E95" s="373"/>
      <c r="F95" s="373"/>
    </row>
    <row r="96" spans="5:6">
      <c r="E96" s="373"/>
      <c r="F96" s="373"/>
    </row>
    <row r="97" spans="5:6">
      <c r="E97" s="373"/>
      <c r="F97" s="373"/>
    </row>
    <row r="98" spans="5:6">
      <c r="E98" s="373"/>
      <c r="F98" s="373"/>
    </row>
    <row r="99" spans="5:6">
      <c r="E99" s="373"/>
      <c r="F99" s="373"/>
    </row>
    <row r="100" spans="5:6">
      <c r="E100" s="373"/>
      <c r="F100" s="373"/>
    </row>
    <row r="101" spans="5:6">
      <c r="E101" s="373"/>
      <c r="F101" s="373"/>
    </row>
    <row r="102" spans="5:6">
      <c r="E102" s="373"/>
      <c r="F102" s="373"/>
    </row>
    <row r="103" spans="5:6">
      <c r="E103" s="373"/>
      <c r="F103" s="373"/>
    </row>
    <row r="104" spans="5:6">
      <c r="E104" s="373"/>
      <c r="F104" s="373"/>
    </row>
    <row r="105" spans="5:6">
      <c r="E105" s="373"/>
      <c r="F105" s="373"/>
    </row>
    <row r="106" spans="5:6">
      <c r="E106" s="373"/>
      <c r="F106" s="373"/>
    </row>
    <row r="107" spans="5:6">
      <c r="E107" s="373"/>
      <c r="F107" s="373"/>
    </row>
    <row r="108" spans="5:6">
      <c r="E108" s="373"/>
      <c r="F108" s="373"/>
    </row>
    <row r="109" spans="5:6">
      <c r="E109" s="373"/>
      <c r="F109" s="373"/>
    </row>
    <row r="110" spans="5:6">
      <c r="E110" s="373"/>
      <c r="F110" s="373"/>
    </row>
    <row r="111" spans="5:6">
      <c r="E111" s="373"/>
      <c r="F111" s="373"/>
    </row>
    <row r="112" spans="5:6">
      <c r="E112" s="373"/>
      <c r="F112" s="373"/>
    </row>
    <row r="113" spans="5:6">
      <c r="E113" s="373"/>
      <c r="F113" s="373"/>
    </row>
    <row r="114" spans="5:6">
      <c r="E114" s="373"/>
      <c r="F114" s="373"/>
    </row>
    <row r="115" spans="5:6">
      <c r="E115" s="373"/>
      <c r="F115" s="373"/>
    </row>
    <row r="116" spans="5:6">
      <c r="E116" s="373"/>
      <c r="F116" s="373"/>
    </row>
    <row r="117" spans="5:6">
      <c r="E117" s="373"/>
      <c r="F117" s="373"/>
    </row>
    <row r="118" spans="5:6">
      <c r="E118" s="373"/>
      <c r="F118" s="373"/>
    </row>
    <row r="119" spans="5:6">
      <c r="E119" s="373"/>
      <c r="F119" s="373"/>
    </row>
    <row r="120" spans="5:6">
      <c r="E120" s="373"/>
      <c r="F120" s="373"/>
    </row>
    <row r="121" spans="5:6">
      <c r="E121" s="373"/>
      <c r="F121" s="373"/>
    </row>
    <row r="122" spans="5:6">
      <c r="E122" s="373"/>
      <c r="F122" s="373"/>
    </row>
    <row r="123" spans="5:6">
      <c r="E123" s="373"/>
      <c r="F123" s="373"/>
    </row>
    <row r="124" spans="5:6">
      <c r="E124" s="373"/>
      <c r="F124" s="373"/>
    </row>
  </sheetData>
  <sortState xmlns:xlrd2="http://schemas.microsoft.com/office/spreadsheetml/2017/richdata2" ref="F4:F124">
    <sortCondition ref="F3"/>
  </sortState>
  <mergeCells count="13">
    <mergeCell ref="B34:B35"/>
    <mergeCell ref="B37:B38"/>
    <mergeCell ref="B13:B14"/>
    <mergeCell ref="B16:B17"/>
    <mergeCell ref="B19:B20"/>
    <mergeCell ref="B22:B23"/>
    <mergeCell ref="B25:B26"/>
    <mergeCell ref="B28:B29"/>
    <mergeCell ref="B7:B8"/>
    <mergeCell ref="B10:B11"/>
    <mergeCell ref="B1:I2"/>
    <mergeCell ref="B3:I3"/>
    <mergeCell ref="B31:B32"/>
  </mergeCells>
  <conditionalFormatting sqref="F42:F124 F4:F5">
    <cfRule type="duplicateValues" dxfId="11" priority="325"/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FD162"/>
  <sheetViews>
    <sheetView showGridLines="0" zoomScale="110" zoomScaleNormal="110" workbookViewId="0">
      <selection activeCell="I8" sqref="I8"/>
    </sheetView>
  </sheetViews>
  <sheetFormatPr baseColWidth="10" defaultColWidth="11.5" defaultRowHeight="14"/>
  <cols>
    <col min="1" max="1" width="1.5" style="31" customWidth="1"/>
    <col min="2" max="2" width="20.33203125" style="31" customWidth="1"/>
    <col min="3" max="3" width="44" style="31" customWidth="1"/>
    <col min="4" max="4" width="11.5" style="134" customWidth="1"/>
    <col min="5" max="5" width="8.1640625" style="32" bestFit="1" customWidth="1"/>
    <col min="6" max="6" width="15" style="33" customWidth="1"/>
    <col min="7" max="7" width="13.6640625" style="33" customWidth="1"/>
    <col min="8" max="8" width="13.1640625" style="869" bestFit="1" customWidth="1"/>
    <col min="9" max="9" width="11.5" style="33" customWidth="1"/>
    <col min="10" max="10" width="11.5" style="869" bestFit="1" customWidth="1"/>
    <col min="11" max="11" width="13.33203125" style="33" bestFit="1" customWidth="1"/>
    <col min="12" max="12" width="15.5" style="33" customWidth="1"/>
    <col min="13" max="13" width="12.5" style="33" customWidth="1"/>
    <col min="14" max="14" width="14.5" style="33" customWidth="1"/>
    <col min="15" max="15" width="10.5" style="33" customWidth="1"/>
    <col min="16" max="16" width="10.1640625" style="33" customWidth="1"/>
    <col min="17" max="17" width="12.6640625" style="33" bestFit="1" customWidth="1"/>
    <col min="18" max="16384" width="11.5" style="31"/>
  </cols>
  <sheetData>
    <row r="1" spans="2:17">
      <c r="G1" s="31"/>
      <c r="H1" s="851"/>
      <c r="K1" s="31"/>
      <c r="L1" s="31"/>
      <c r="M1" s="31"/>
      <c r="N1" s="31"/>
      <c r="O1" s="31"/>
      <c r="P1" s="31"/>
      <c r="Q1" s="31"/>
    </row>
    <row r="2" spans="2:17" s="34" customFormat="1" ht="20" customHeight="1">
      <c r="B2" s="918" t="s">
        <v>123</v>
      </c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19"/>
      <c r="Q2" s="920"/>
    </row>
    <row r="3" spans="2:17" ht="15" customHeight="1">
      <c r="B3" s="922">
        <f>RESUMEN!B3</f>
        <v>46272</v>
      </c>
      <c r="C3" s="923"/>
      <c r="D3" s="923"/>
      <c r="E3" s="923"/>
      <c r="F3" s="923"/>
      <c r="G3" s="923"/>
      <c r="H3" s="923"/>
      <c r="I3" s="923"/>
      <c r="J3" s="923"/>
      <c r="K3" s="923"/>
      <c r="L3" s="923"/>
      <c r="M3" s="923"/>
      <c r="N3" s="923"/>
      <c r="O3" s="923"/>
      <c r="P3" s="923"/>
      <c r="Q3" s="924"/>
    </row>
    <row r="4" spans="2:17" ht="17.5" customHeight="1">
      <c r="B4" s="921"/>
      <c r="C4" s="921"/>
      <c r="D4" s="921"/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  <c r="P4" s="921"/>
      <c r="Q4" s="921"/>
    </row>
    <row r="5" spans="2:17" ht="59.25" customHeight="1">
      <c r="B5" s="210" t="s">
        <v>2</v>
      </c>
      <c r="C5" s="211" t="s">
        <v>124</v>
      </c>
      <c r="D5" s="212" t="s">
        <v>125</v>
      </c>
      <c r="E5" s="211" t="s">
        <v>63</v>
      </c>
      <c r="F5" s="211" t="s">
        <v>5</v>
      </c>
      <c r="G5" s="211" t="s">
        <v>6</v>
      </c>
      <c r="H5" s="852" t="s">
        <v>7</v>
      </c>
      <c r="I5" s="211" t="s">
        <v>8</v>
      </c>
      <c r="J5" s="852" t="s">
        <v>9</v>
      </c>
      <c r="K5" s="211" t="s">
        <v>10</v>
      </c>
      <c r="L5" s="211" t="s">
        <v>5</v>
      </c>
      <c r="M5" s="211" t="s">
        <v>6</v>
      </c>
      <c r="N5" s="211" t="s">
        <v>7</v>
      </c>
      <c r="O5" s="211" t="s">
        <v>8</v>
      </c>
      <c r="P5" s="211" t="s">
        <v>9</v>
      </c>
      <c r="Q5" s="213" t="s">
        <v>10</v>
      </c>
    </row>
    <row r="6" spans="2:17" ht="15" customHeight="1">
      <c r="B6" s="927" t="s">
        <v>126</v>
      </c>
      <c r="C6" s="748" t="s">
        <v>127</v>
      </c>
      <c r="D6" s="746">
        <v>0.19505510000000001</v>
      </c>
      <c r="E6" s="235" t="s">
        <v>67</v>
      </c>
      <c r="F6" s="236">
        <v>27067.991000000002</v>
      </c>
      <c r="G6" s="641">
        <f>-1050-3000-9300-1050-150-350+12000+1200+100+5100</f>
        <v>3500</v>
      </c>
      <c r="H6" s="853">
        <f t="shared" ref="H6:H14" si="0">SUM(F6:G6)</f>
        <v>30567.991000000002</v>
      </c>
      <c r="I6" s="650">
        <v>19269.896000000001</v>
      </c>
      <c r="J6" s="853">
        <f t="shared" ref="J6" si="1">H6-I6</f>
        <v>11298.095000000001</v>
      </c>
      <c r="K6" s="237">
        <f t="shared" ref="K6" si="2">I6/H6</f>
        <v>0.63039458497616019</v>
      </c>
      <c r="L6" s="238">
        <f t="shared" ref="L6:M13" si="3">F6</f>
        <v>27067.991000000002</v>
      </c>
      <c r="M6" s="740">
        <f t="shared" si="3"/>
        <v>3500</v>
      </c>
      <c r="N6" s="740">
        <f>L6+M6</f>
        <v>30567.991000000002</v>
      </c>
      <c r="O6" s="740">
        <f t="shared" ref="O6:O13" si="4">I6</f>
        <v>19269.896000000001</v>
      </c>
      <c r="P6" s="739">
        <f>N6-O6</f>
        <v>11298.095000000001</v>
      </c>
      <c r="Q6" s="741">
        <f>O6/N6</f>
        <v>0.63039458497616019</v>
      </c>
    </row>
    <row r="7" spans="2:17" ht="14.25" customHeight="1">
      <c r="B7" s="928"/>
      <c r="C7" s="742" t="s">
        <v>128</v>
      </c>
      <c r="D7" s="747">
        <v>0.4950985</v>
      </c>
      <c r="E7" s="235" t="s">
        <v>67</v>
      </c>
      <c r="F7" s="94">
        <v>68705.313999999998</v>
      </c>
      <c r="G7" s="641">
        <f>-8000-12000-1000+3456.8</f>
        <v>-17543.2</v>
      </c>
      <c r="H7" s="853">
        <f>SUM(F7:G7)</f>
        <v>51162.114000000001</v>
      </c>
      <c r="I7" s="650">
        <v>33620.014999999999</v>
      </c>
      <c r="J7" s="853">
        <f t="shared" ref="J7:J11" si="5">H7-I7</f>
        <v>17542.099000000002</v>
      </c>
      <c r="K7" s="237">
        <f t="shared" ref="K7:K13" si="6">I7/H7</f>
        <v>0.65712716640285818</v>
      </c>
      <c r="L7" s="238">
        <f t="shared" si="3"/>
        <v>68705.313999999998</v>
      </c>
      <c r="M7" s="740">
        <f t="shared" si="3"/>
        <v>-17543.2</v>
      </c>
      <c r="N7" s="740">
        <f t="shared" ref="N7" si="7">L7+M7</f>
        <v>51162.114000000001</v>
      </c>
      <c r="O7" s="740">
        <f t="shared" si="4"/>
        <v>33620.014999999999</v>
      </c>
      <c r="P7" s="739">
        <f>N7-O7</f>
        <v>17542.099000000002</v>
      </c>
      <c r="Q7" s="741">
        <f t="shared" ref="Q7" si="8">O7/N7</f>
        <v>0.65712716640285818</v>
      </c>
    </row>
    <row r="8" spans="2:17" ht="15.75" customHeight="1">
      <c r="B8" s="928"/>
      <c r="C8" s="742" t="s">
        <v>129</v>
      </c>
      <c r="D8" s="755">
        <v>3.2000000000000003E-4</v>
      </c>
      <c r="E8" s="235" t="s">
        <v>67</v>
      </c>
      <c r="F8" s="94">
        <v>44.406999999999996</v>
      </c>
      <c r="G8" s="137"/>
      <c r="H8" s="853">
        <f>SUM(F8:G8)</f>
        <v>44.406999999999996</v>
      </c>
      <c r="I8" s="137"/>
      <c r="J8" s="853">
        <f t="shared" si="5"/>
        <v>44.406999999999996</v>
      </c>
      <c r="K8" s="237">
        <f t="shared" si="6"/>
        <v>0</v>
      </c>
      <c r="L8" s="238">
        <f t="shared" si="3"/>
        <v>44.406999999999996</v>
      </c>
      <c r="M8" s="740">
        <f t="shared" si="3"/>
        <v>0</v>
      </c>
      <c r="N8" s="740">
        <f t="shared" ref="N8" si="9">L8+M8</f>
        <v>44.406999999999996</v>
      </c>
      <c r="O8" s="740">
        <f t="shared" si="4"/>
        <v>0</v>
      </c>
      <c r="P8" s="739">
        <f t="shared" ref="P8" si="10">N8-O8</f>
        <v>44.406999999999996</v>
      </c>
      <c r="Q8" s="741">
        <f t="shared" ref="Q8" si="11">O8/N8</f>
        <v>0</v>
      </c>
    </row>
    <row r="9" spans="2:17" ht="15" customHeight="1">
      <c r="B9" s="928"/>
      <c r="C9" s="742" t="s">
        <v>130</v>
      </c>
      <c r="D9" s="743">
        <v>2.818E-2</v>
      </c>
      <c r="E9" s="235" t="s">
        <v>67</v>
      </c>
      <c r="F9" s="94">
        <v>3910.567</v>
      </c>
      <c r="G9" s="641">
        <f>-3751.153-159</f>
        <v>-3910.1529999999998</v>
      </c>
      <c r="H9" s="853">
        <f t="shared" si="0"/>
        <v>0.41400000000021464</v>
      </c>
      <c r="I9" s="137"/>
      <c r="J9" s="853">
        <f t="shared" si="5"/>
        <v>0.41400000000021464</v>
      </c>
      <c r="K9" s="237">
        <v>0</v>
      </c>
      <c r="L9" s="238">
        <f t="shared" si="3"/>
        <v>3910.567</v>
      </c>
      <c r="M9" s="740">
        <f t="shared" si="3"/>
        <v>-3910.1529999999998</v>
      </c>
      <c r="N9" s="740">
        <f t="shared" ref="N9" si="12">L9+M9</f>
        <v>0.41400000000021464</v>
      </c>
      <c r="O9" s="740">
        <f t="shared" si="4"/>
        <v>0</v>
      </c>
      <c r="P9" s="739">
        <f t="shared" ref="P9" si="13">N9-O9</f>
        <v>0.41400000000021464</v>
      </c>
      <c r="Q9" s="741">
        <f t="shared" ref="Q9" si="14">O9/N9</f>
        <v>0</v>
      </c>
    </row>
    <row r="10" spans="2:17" ht="16.5" customHeight="1">
      <c r="B10" s="928"/>
      <c r="C10" s="742" t="s">
        <v>131</v>
      </c>
      <c r="D10" s="743">
        <v>3.3739999999999999E-2</v>
      </c>
      <c r="E10" s="235" t="s">
        <v>67</v>
      </c>
      <c r="F10" s="94">
        <v>4682.134</v>
      </c>
      <c r="G10" s="641">
        <f>-3549.696-1427.274</f>
        <v>-4976.9699999999993</v>
      </c>
      <c r="H10" s="888">
        <f t="shared" si="0"/>
        <v>-294.83599999999933</v>
      </c>
      <c r="I10" s="137"/>
      <c r="J10" s="888">
        <f t="shared" si="5"/>
        <v>-294.83599999999933</v>
      </c>
      <c r="K10" s="237">
        <f t="shared" si="6"/>
        <v>0</v>
      </c>
      <c r="L10" s="238">
        <f t="shared" si="3"/>
        <v>4682.134</v>
      </c>
      <c r="M10" s="740">
        <f t="shared" si="3"/>
        <v>-4976.9699999999993</v>
      </c>
      <c r="N10" s="740">
        <f t="shared" ref="N10" si="15">L10+M10</f>
        <v>-294.83599999999933</v>
      </c>
      <c r="O10" s="740">
        <f t="shared" si="4"/>
        <v>0</v>
      </c>
      <c r="P10" s="739">
        <f t="shared" ref="P10" si="16">N10-O10</f>
        <v>-294.83599999999933</v>
      </c>
      <c r="Q10" s="741">
        <f t="shared" ref="Q10" si="17">O10/N10</f>
        <v>0</v>
      </c>
    </row>
    <row r="11" spans="2:17" ht="12" customHeight="1">
      <c r="B11" s="928"/>
      <c r="C11" s="742" t="s">
        <v>132</v>
      </c>
      <c r="D11" s="743">
        <v>0.23058999999999999</v>
      </c>
      <c r="E11" s="235" t="s">
        <v>67</v>
      </c>
      <c r="F11" s="94">
        <v>31999.205000000002</v>
      </c>
      <c r="G11" s="641">
        <f>-30000.847</f>
        <v>-30000.847000000002</v>
      </c>
      <c r="H11" s="853">
        <f t="shared" si="0"/>
        <v>1998.3580000000002</v>
      </c>
      <c r="I11" s="650">
        <v>1312.5909999999999</v>
      </c>
      <c r="J11" s="853">
        <f t="shared" si="5"/>
        <v>685.76700000000028</v>
      </c>
      <c r="K11" s="237">
        <f t="shared" si="6"/>
        <v>0.65683476133905927</v>
      </c>
      <c r="L11" s="592">
        <f t="shared" si="3"/>
        <v>31999.205000000002</v>
      </c>
      <c r="M11" s="756">
        <f t="shared" si="3"/>
        <v>-30000.847000000002</v>
      </c>
      <c r="N11" s="756">
        <f t="shared" ref="N11" si="18">L11+M11</f>
        <v>1998.3580000000002</v>
      </c>
      <c r="O11" s="756">
        <f t="shared" si="4"/>
        <v>1312.5909999999999</v>
      </c>
      <c r="P11" s="757">
        <f t="shared" ref="P11" si="19">N11-O11</f>
        <v>685.76700000000028</v>
      </c>
      <c r="Q11" s="758">
        <f t="shared" ref="Q11" si="20">O11/N11</f>
        <v>0.65683476133905927</v>
      </c>
    </row>
    <row r="12" spans="2:17" ht="15" customHeight="1">
      <c r="B12" s="928"/>
      <c r="C12" s="742" t="s">
        <v>133</v>
      </c>
      <c r="D12" s="743">
        <v>1.35E-2</v>
      </c>
      <c r="E12" s="235" t="s">
        <v>67</v>
      </c>
      <c r="F12" s="94">
        <v>1873.4090000000001</v>
      </c>
      <c r="G12" s="767"/>
      <c r="H12" s="853">
        <f t="shared" ref="H12" si="21">SUM(F12:G12)</f>
        <v>1873.4090000000001</v>
      </c>
      <c r="I12" s="137"/>
      <c r="J12" s="853">
        <f t="shared" ref="J12" si="22">H12-I12</f>
        <v>1873.4090000000001</v>
      </c>
      <c r="K12" s="237">
        <v>0</v>
      </c>
      <c r="L12" s="592">
        <f t="shared" si="3"/>
        <v>1873.4090000000001</v>
      </c>
      <c r="M12" s="756">
        <f t="shared" si="3"/>
        <v>0</v>
      </c>
      <c r="N12" s="756">
        <f t="shared" ref="N12" si="23">L12+M12</f>
        <v>1873.4090000000001</v>
      </c>
      <c r="O12" s="756">
        <f t="shared" si="4"/>
        <v>0</v>
      </c>
      <c r="P12" s="757">
        <f t="shared" ref="P12" si="24">N12-O12</f>
        <v>1873.4090000000001</v>
      </c>
      <c r="Q12" s="758">
        <v>0</v>
      </c>
    </row>
    <row r="13" spans="2:17" ht="15.75" customHeight="1">
      <c r="B13" s="928"/>
      <c r="C13" s="742" t="s">
        <v>134</v>
      </c>
      <c r="D13" s="743">
        <v>1.0000000000000001E-5</v>
      </c>
      <c r="E13" s="235" t="s">
        <v>67</v>
      </c>
      <c r="F13" s="94">
        <v>1.3879999999999999</v>
      </c>
      <c r="G13" s="641">
        <v>5000</v>
      </c>
      <c r="H13" s="853">
        <f t="shared" si="0"/>
        <v>5001.3879999999999</v>
      </c>
      <c r="I13" s="650">
        <v>1252.81</v>
      </c>
      <c r="J13" s="853">
        <f>H13-I13</f>
        <v>3748.578</v>
      </c>
      <c r="K13" s="237">
        <f t="shared" si="6"/>
        <v>0.2504924632921901</v>
      </c>
      <c r="L13" s="238">
        <f t="shared" si="3"/>
        <v>1.3879999999999999</v>
      </c>
      <c r="M13" s="740">
        <f t="shared" si="3"/>
        <v>5000</v>
      </c>
      <c r="N13" s="740">
        <f t="shared" ref="N13" si="25">L13+M13</f>
        <v>5001.3879999999999</v>
      </c>
      <c r="O13" s="740">
        <f t="shared" si="4"/>
        <v>1252.81</v>
      </c>
      <c r="P13" s="739">
        <f t="shared" ref="P13" si="26">N13-O13</f>
        <v>3748.578</v>
      </c>
      <c r="Q13" s="741">
        <f t="shared" ref="Q13" si="27">O13/N13</f>
        <v>0.2504924632921901</v>
      </c>
    </row>
    <row r="14" spans="2:17" ht="16.5" customHeight="1">
      <c r="B14" s="928"/>
      <c r="C14" s="742" t="s">
        <v>135</v>
      </c>
      <c r="D14" s="743">
        <v>3.5063999999999998E-3</v>
      </c>
      <c r="E14" s="235" t="s">
        <v>67</v>
      </c>
      <c r="F14" s="94">
        <v>486.58699999999999</v>
      </c>
      <c r="G14" s="641">
        <f>-518.611</f>
        <v>-518.61099999999999</v>
      </c>
      <c r="H14" s="888">
        <f t="shared" si="0"/>
        <v>-32.024000000000001</v>
      </c>
      <c r="I14" s="650"/>
      <c r="J14" s="888">
        <f t="shared" ref="J14" si="28">H14-I14</f>
        <v>-32.024000000000001</v>
      </c>
      <c r="K14" s="237">
        <f t="shared" ref="K14" si="29">I14/H14</f>
        <v>0</v>
      </c>
      <c r="L14" s="238">
        <f>F14</f>
        <v>486.58699999999999</v>
      </c>
      <c r="M14" s="740">
        <f t="shared" ref="M14:P14" si="30">G14</f>
        <v>-518.61099999999999</v>
      </c>
      <c r="N14" s="740">
        <f t="shared" si="30"/>
        <v>-32.024000000000001</v>
      </c>
      <c r="O14" s="740">
        <f t="shared" si="30"/>
        <v>0</v>
      </c>
      <c r="P14" s="739">
        <f t="shared" si="30"/>
        <v>-32.024000000000001</v>
      </c>
      <c r="Q14" s="741">
        <f t="shared" ref="Q14" si="31">O14/N14</f>
        <v>0</v>
      </c>
    </row>
    <row r="15" spans="2:17" ht="18" customHeight="1" thickBot="1">
      <c r="B15" s="929"/>
      <c r="C15" s="925" t="s">
        <v>49</v>
      </c>
      <c r="D15" s="926"/>
      <c r="E15" s="214" t="s">
        <v>71</v>
      </c>
      <c r="F15" s="215">
        <f>SUM(F6:F14)</f>
        <v>138771.00200000004</v>
      </c>
      <c r="G15" s="784">
        <f>SUM(G6:G14)</f>
        <v>-48449.780999999995</v>
      </c>
      <c r="H15" s="854">
        <f>F15+G15</f>
        <v>90321.221000000049</v>
      </c>
      <c r="I15" s="649">
        <f>SUM(I6:I14)</f>
        <v>55455.311999999998</v>
      </c>
      <c r="J15" s="854">
        <f>H15-I15</f>
        <v>34865.909000000051</v>
      </c>
      <c r="K15" s="227">
        <f>I15/H15</f>
        <v>0.61397876806824803</v>
      </c>
      <c r="L15" s="226">
        <f>SUM(L6:L14)</f>
        <v>138771.00200000004</v>
      </c>
      <c r="M15" s="226">
        <f>SUM(M6:M14)</f>
        <v>-48449.780999999995</v>
      </c>
      <c r="N15" s="226">
        <f>L15+M15</f>
        <v>90321.221000000049</v>
      </c>
      <c r="O15" s="226">
        <f>SUM(O6:O14)</f>
        <v>55455.311999999998</v>
      </c>
      <c r="P15" s="228">
        <f>N15-O15</f>
        <v>34865.909000000051</v>
      </c>
      <c r="Q15" s="229">
        <f>O15/N15</f>
        <v>0.61397876806824803</v>
      </c>
    </row>
    <row r="16" spans="2:17" hidden="1">
      <c r="B16" s="24"/>
      <c r="C16" s="80"/>
      <c r="D16" s="135"/>
      <c r="E16" s="38"/>
      <c r="F16" s="44"/>
      <c r="G16" s="38"/>
      <c r="H16" s="855"/>
      <c r="I16" s="38"/>
      <c r="J16" s="855"/>
      <c r="K16" s="39"/>
      <c r="L16" s="38"/>
      <c r="M16" s="38"/>
      <c r="N16" s="38"/>
      <c r="O16" s="38"/>
      <c r="P16" s="40"/>
      <c r="Q16" s="41">
        <v>1</v>
      </c>
    </row>
    <row r="17" spans="2:17">
      <c r="B17" s="24"/>
      <c r="C17" s="80"/>
      <c r="D17" s="400">
        <f>SUM(D6:D14)</f>
        <v>0.99999999999999989</v>
      </c>
      <c r="E17" s="38"/>
      <c r="F17" s="164"/>
      <c r="G17" s="38"/>
      <c r="H17" s="855"/>
      <c r="I17" s="38"/>
      <c r="J17" s="855"/>
      <c r="K17" s="39"/>
      <c r="L17" s="38"/>
      <c r="M17" s="38"/>
      <c r="N17" s="38"/>
      <c r="O17" s="38"/>
      <c r="P17" s="40"/>
      <c r="Q17" s="41"/>
    </row>
    <row r="18" spans="2:17" ht="15" thickBot="1">
      <c r="B18" s="24"/>
      <c r="C18" s="37"/>
      <c r="D18" s="135"/>
      <c r="E18" s="24"/>
      <c r="F18" s="38"/>
      <c r="G18" s="38"/>
      <c r="H18" s="855"/>
      <c r="I18" s="38"/>
      <c r="J18" s="855"/>
      <c r="K18" s="39"/>
      <c r="L18" s="38"/>
      <c r="M18" s="38"/>
      <c r="N18" s="38"/>
      <c r="O18" s="38"/>
      <c r="P18" s="40"/>
      <c r="Q18" s="41"/>
    </row>
    <row r="19" spans="2:17" ht="30">
      <c r="B19" s="210" t="s">
        <v>2</v>
      </c>
      <c r="C19" s="220" t="s">
        <v>124</v>
      </c>
      <c r="D19" s="212" t="s">
        <v>125</v>
      </c>
      <c r="E19" s="211" t="s">
        <v>63</v>
      </c>
      <c r="F19" s="211" t="s">
        <v>5</v>
      </c>
      <c r="G19" s="211" t="s">
        <v>6</v>
      </c>
      <c r="H19" s="852" t="s">
        <v>7</v>
      </c>
      <c r="I19" s="211" t="s">
        <v>8</v>
      </c>
      <c r="J19" s="852" t="s">
        <v>9</v>
      </c>
      <c r="K19" s="211" t="s">
        <v>10</v>
      </c>
      <c r="L19" s="211" t="s">
        <v>5</v>
      </c>
      <c r="M19" s="211" t="s">
        <v>6</v>
      </c>
      <c r="N19" s="211" t="s">
        <v>7</v>
      </c>
      <c r="O19" s="211" t="s">
        <v>8</v>
      </c>
      <c r="P19" s="211" t="s">
        <v>9</v>
      </c>
      <c r="Q19" s="414" t="s">
        <v>10</v>
      </c>
    </row>
    <row r="20" spans="2:17" ht="15" customHeight="1">
      <c r="B20" s="909" t="s">
        <v>136</v>
      </c>
      <c r="C20" s="744" t="s">
        <v>137</v>
      </c>
      <c r="D20" s="745">
        <v>8.3848300000000001E-2</v>
      </c>
      <c r="E20" s="235" t="s">
        <v>67</v>
      </c>
      <c r="F20" s="95">
        <v>2134.5259999999998</v>
      </c>
      <c r="G20" s="36"/>
      <c r="H20" s="856">
        <f>F20+G20</f>
        <v>2134.5259999999998</v>
      </c>
      <c r="I20" s="36">
        <v>5017.0919999999996</v>
      </c>
      <c r="J20" s="889">
        <f>H20-I20</f>
        <v>-2882.5659999999998</v>
      </c>
      <c r="K20" s="890">
        <f t="shared" ref="K20" si="32">I20/H20</f>
        <v>2.3504478277612924</v>
      </c>
      <c r="L20" s="592">
        <f>F20</f>
        <v>2134.5259999999998</v>
      </c>
      <c r="M20" s="592">
        <f>G20</f>
        <v>0</v>
      </c>
      <c r="N20" s="592">
        <f>L20+M20</f>
        <v>2134.5259999999998</v>
      </c>
      <c r="O20" s="592">
        <f>I20</f>
        <v>5017.0919999999996</v>
      </c>
      <c r="P20" s="891">
        <f>N20-O20</f>
        <v>-2882.5659999999998</v>
      </c>
      <c r="Q20" s="892">
        <f>O20/N20</f>
        <v>2.3504478277612924</v>
      </c>
    </row>
    <row r="21" spans="2:17" ht="15" customHeight="1">
      <c r="B21" s="910"/>
      <c r="C21" s="744" t="s">
        <v>138</v>
      </c>
      <c r="D21" s="745">
        <v>2.586E-4</v>
      </c>
      <c r="E21" s="235" t="s">
        <v>67</v>
      </c>
      <c r="F21" s="95">
        <v>6.5830000000000002</v>
      </c>
      <c r="G21" s="36"/>
      <c r="H21" s="856">
        <f t="shared" ref="H21" si="33">F21+G21</f>
        <v>6.5830000000000002</v>
      </c>
      <c r="I21" s="36"/>
      <c r="J21" s="856">
        <f t="shared" ref="J21:J30" si="34">H21-I21</f>
        <v>6.5830000000000002</v>
      </c>
      <c r="K21" s="614">
        <f t="shared" ref="K21:K30" si="35">I21/H21</f>
        <v>0</v>
      </c>
      <c r="L21" s="592">
        <f t="shared" ref="L21:L32" si="36">F21</f>
        <v>6.5830000000000002</v>
      </c>
      <c r="M21" s="592">
        <f t="shared" ref="M21:M32" si="37">G21</f>
        <v>0</v>
      </c>
      <c r="N21" s="592">
        <f t="shared" ref="N21" si="38">L21+M21</f>
        <v>6.5830000000000002</v>
      </c>
      <c r="O21" s="592">
        <f t="shared" ref="O21:O32" si="39">I21</f>
        <v>0</v>
      </c>
      <c r="P21" s="750">
        <f t="shared" ref="P21" si="40">N21-O21</f>
        <v>6.5830000000000002</v>
      </c>
      <c r="Q21" s="761">
        <f t="shared" ref="Q21" si="41">O21/N21</f>
        <v>0</v>
      </c>
    </row>
    <row r="22" spans="2:17" ht="15" customHeight="1">
      <c r="B22" s="910"/>
      <c r="C22" s="744" t="s">
        <v>139</v>
      </c>
      <c r="D22" s="745">
        <v>3.7678999999999998E-3</v>
      </c>
      <c r="E22" s="235" t="s">
        <v>67</v>
      </c>
      <c r="F22" s="94">
        <v>95.918999999999997</v>
      </c>
      <c r="G22" s="36"/>
      <c r="H22" s="856">
        <f>F22+G22</f>
        <v>95.918999999999997</v>
      </c>
      <c r="I22" s="36"/>
      <c r="J22" s="856">
        <f t="shared" si="34"/>
        <v>95.918999999999997</v>
      </c>
      <c r="K22" s="614">
        <f t="shared" si="35"/>
        <v>0</v>
      </c>
      <c r="L22" s="592">
        <f t="shared" si="36"/>
        <v>95.918999999999997</v>
      </c>
      <c r="M22" s="592">
        <f t="shared" si="37"/>
        <v>0</v>
      </c>
      <c r="N22" s="592">
        <f t="shared" ref="N22" si="42">L22+M22</f>
        <v>95.918999999999997</v>
      </c>
      <c r="O22" s="592">
        <f t="shared" si="39"/>
        <v>0</v>
      </c>
      <c r="P22" s="750">
        <f t="shared" ref="P22" si="43">N22-O22</f>
        <v>95.918999999999997</v>
      </c>
      <c r="Q22" s="761">
        <f t="shared" ref="Q22" si="44">O22/N22</f>
        <v>0</v>
      </c>
    </row>
    <row r="23" spans="2:17" ht="15" customHeight="1">
      <c r="B23" s="910"/>
      <c r="C23" s="744" t="s">
        <v>134</v>
      </c>
      <c r="D23" s="749">
        <v>0.22824359999999999</v>
      </c>
      <c r="E23" s="235" t="s">
        <v>67</v>
      </c>
      <c r="F23" s="95">
        <v>5810.3969999999999</v>
      </c>
      <c r="G23" s="613"/>
      <c r="H23" s="856">
        <f>F23+G23</f>
        <v>5810.3969999999999</v>
      </c>
      <c r="I23" s="36">
        <v>5052.3950000000004</v>
      </c>
      <c r="J23" s="856">
        <f t="shared" si="34"/>
        <v>758.0019999999995</v>
      </c>
      <c r="K23" s="614">
        <f t="shared" si="35"/>
        <v>0.86954385388812516</v>
      </c>
      <c r="L23" s="592">
        <f t="shared" si="36"/>
        <v>5810.3969999999999</v>
      </c>
      <c r="M23" s="592">
        <f t="shared" si="37"/>
        <v>0</v>
      </c>
      <c r="N23" s="592">
        <f t="shared" ref="N23" si="45">L23+M23</f>
        <v>5810.3969999999999</v>
      </c>
      <c r="O23" s="592">
        <f t="shared" si="39"/>
        <v>5052.3950000000004</v>
      </c>
      <c r="P23" s="750">
        <f>N23-O23</f>
        <v>758.0019999999995</v>
      </c>
      <c r="Q23" s="761">
        <f t="shared" ref="Q23" si="46">O23/N23</f>
        <v>0.86954385388812516</v>
      </c>
    </row>
    <row r="24" spans="2:17" ht="15" customHeight="1">
      <c r="B24" s="910"/>
      <c r="C24" s="744" t="s">
        <v>130</v>
      </c>
      <c r="D24" s="745">
        <v>4.77898E-2</v>
      </c>
      <c r="E24" s="235" t="s">
        <v>67</v>
      </c>
      <c r="F24" s="94">
        <v>1216.5849390000001</v>
      </c>
      <c r="G24" s="643">
        <f>-1166.971-49+470</f>
        <v>-745.971</v>
      </c>
      <c r="H24" s="856">
        <f t="shared" ref="H24" si="47">F24+G24</f>
        <v>470.61393900000007</v>
      </c>
      <c r="I24" s="36">
        <v>469.5</v>
      </c>
      <c r="J24" s="856">
        <f t="shared" si="34"/>
        <v>1.1139390000000731</v>
      </c>
      <c r="K24" s="614">
        <f t="shared" si="35"/>
        <v>0.99763300891094076</v>
      </c>
      <c r="L24" s="592">
        <f t="shared" si="36"/>
        <v>1216.5849390000001</v>
      </c>
      <c r="M24" s="592">
        <f t="shared" si="37"/>
        <v>-745.971</v>
      </c>
      <c r="N24" s="592">
        <f t="shared" ref="N24" si="48">L24+M24</f>
        <v>470.61393900000007</v>
      </c>
      <c r="O24" s="592">
        <f t="shared" si="39"/>
        <v>469.5</v>
      </c>
      <c r="P24" s="750">
        <f t="shared" ref="P24" si="49">N24-O24</f>
        <v>1.1139390000000731</v>
      </c>
      <c r="Q24" s="761">
        <f t="shared" ref="Q24" si="50">O24/N24</f>
        <v>0.99763300891094076</v>
      </c>
    </row>
    <row r="25" spans="2:17" ht="15" customHeight="1">
      <c r="B25" s="910"/>
      <c r="C25" s="744" t="s">
        <v>140</v>
      </c>
      <c r="D25" s="745">
        <v>9.5560000000000003E-4</v>
      </c>
      <c r="E25" s="235" t="s">
        <v>67</v>
      </c>
      <c r="F25" s="94">
        <v>24.327000000000002</v>
      </c>
      <c r="G25" s="36"/>
      <c r="H25" s="856">
        <f t="shared" ref="H25" si="51">F25+G25</f>
        <v>24.327000000000002</v>
      </c>
      <c r="I25" s="36"/>
      <c r="J25" s="856">
        <f t="shared" si="34"/>
        <v>24.327000000000002</v>
      </c>
      <c r="K25" s="614">
        <f t="shared" si="35"/>
        <v>0</v>
      </c>
      <c r="L25" s="592">
        <f t="shared" si="36"/>
        <v>24.327000000000002</v>
      </c>
      <c r="M25" s="592">
        <f t="shared" si="37"/>
        <v>0</v>
      </c>
      <c r="N25" s="592">
        <f t="shared" ref="N25" si="52">L25+M25</f>
        <v>24.327000000000002</v>
      </c>
      <c r="O25" s="592">
        <f t="shared" si="39"/>
        <v>0</v>
      </c>
      <c r="P25" s="750">
        <f t="shared" ref="P25" si="53">N25-O25</f>
        <v>24.327000000000002</v>
      </c>
      <c r="Q25" s="761">
        <f t="shared" ref="Q25" si="54">O25/N25</f>
        <v>0</v>
      </c>
    </row>
    <row r="26" spans="2:17" s="167" customFormat="1" ht="15" customHeight="1">
      <c r="B26" s="910"/>
      <c r="C26" s="744" t="s">
        <v>131</v>
      </c>
      <c r="D26" s="749">
        <v>4.3041000000000003E-2</v>
      </c>
      <c r="E26" s="235" t="s">
        <v>67</v>
      </c>
      <c r="F26" s="95">
        <v>1095.694737</v>
      </c>
      <c r="G26" s="644">
        <f>-972.392+3000</f>
        <v>2027.6079999999999</v>
      </c>
      <c r="H26" s="856">
        <f t="shared" ref="H26" si="55">F26+G26</f>
        <v>3123.302737</v>
      </c>
      <c r="I26" s="36">
        <v>926.12</v>
      </c>
      <c r="J26" s="856">
        <f t="shared" si="34"/>
        <v>2197.1827370000001</v>
      </c>
      <c r="K26" s="614">
        <f t="shared" si="35"/>
        <v>0.29651944687550791</v>
      </c>
      <c r="L26" s="592">
        <f t="shared" si="36"/>
        <v>1095.694737</v>
      </c>
      <c r="M26" s="592">
        <f t="shared" si="37"/>
        <v>2027.6079999999999</v>
      </c>
      <c r="N26" s="592">
        <f t="shared" ref="N26" si="56">L26+M26</f>
        <v>3123.302737</v>
      </c>
      <c r="O26" s="592">
        <f t="shared" si="39"/>
        <v>926.12</v>
      </c>
      <c r="P26" s="750">
        <f t="shared" ref="P26" si="57">N26-O26</f>
        <v>2197.1827370000001</v>
      </c>
      <c r="Q26" s="761">
        <f t="shared" ref="Q26" si="58">O26/N26</f>
        <v>0.29651944687550791</v>
      </c>
    </row>
    <row r="27" spans="2:17" ht="15" customHeight="1">
      <c r="B27" s="910"/>
      <c r="C27" s="744" t="s">
        <v>132</v>
      </c>
      <c r="D27" s="760">
        <v>0.46457009999999999</v>
      </c>
      <c r="E27" s="235" t="s">
        <v>67</v>
      </c>
      <c r="F27" s="598">
        <v>11826.561040000001</v>
      </c>
      <c r="G27" s="94"/>
      <c r="H27" s="856">
        <f t="shared" ref="H27" si="59">F27+G27</f>
        <v>11826.561040000001</v>
      </c>
      <c r="I27" s="36">
        <v>3406.0819999999999</v>
      </c>
      <c r="J27" s="856">
        <f t="shared" si="34"/>
        <v>8420.4790400000002</v>
      </c>
      <c r="K27" s="614">
        <f t="shared" si="35"/>
        <v>0.28800274132775283</v>
      </c>
      <c r="L27" s="592">
        <f t="shared" si="36"/>
        <v>11826.561040000001</v>
      </c>
      <c r="M27" s="592">
        <f t="shared" si="37"/>
        <v>0</v>
      </c>
      <c r="N27" s="592">
        <f t="shared" ref="N27" si="60">L27+M27</f>
        <v>11826.561040000001</v>
      </c>
      <c r="O27" s="592">
        <f t="shared" si="39"/>
        <v>3406.0819999999999</v>
      </c>
      <c r="P27" s="750">
        <f t="shared" ref="P27" si="61">N27-O27</f>
        <v>8420.4790400000002</v>
      </c>
      <c r="Q27" s="761">
        <f t="shared" ref="Q27" si="62">O27/N27</f>
        <v>0.28800274132775283</v>
      </c>
    </row>
    <row r="28" spans="2:17" ht="15" customHeight="1">
      <c r="B28" s="910"/>
      <c r="C28" s="744" t="s">
        <v>141</v>
      </c>
      <c r="D28" s="745">
        <v>3.6707799999999999E-2</v>
      </c>
      <c r="E28" s="235" t="s">
        <v>67</v>
      </c>
      <c r="F28" s="94">
        <v>934.47046460000001</v>
      </c>
      <c r="G28" s="643">
        <f>114.557+2577.978+2577.978</f>
        <v>5270.5129999999999</v>
      </c>
      <c r="H28" s="856">
        <f>F28+G28</f>
        <v>6204.9834645999999</v>
      </c>
      <c r="I28" s="36">
        <v>1107.864</v>
      </c>
      <c r="J28" s="856">
        <f t="shared" si="34"/>
        <v>5097.1194646000004</v>
      </c>
      <c r="K28" s="614">
        <f t="shared" si="35"/>
        <v>0.17854423083002008</v>
      </c>
      <c r="L28" s="592">
        <f t="shared" si="36"/>
        <v>934.47046460000001</v>
      </c>
      <c r="M28" s="592">
        <f t="shared" si="37"/>
        <v>5270.5129999999999</v>
      </c>
      <c r="N28" s="592">
        <f t="shared" ref="N28" si="63">L28+M28</f>
        <v>6204.9834645999999</v>
      </c>
      <c r="O28" s="592">
        <f t="shared" si="39"/>
        <v>1107.864</v>
      </c>
      <c r="P28" s="750">
        <f t="shared" ref="P28" si="64">N28-O28</f>
        <v>5097.1194646000004</v>
      </c>
      <c r="Q28" s="761">
        <f t="shared" ref="Q28" si="65">O28/N28</f>
        <v>0.17854423083002008</v>
      </c>
    </row>
    <row r="29" spans="2:17" ht="15" customHeight="1">
      <c r="B29" s="910"/>
      <c r="C29" s="744" t="s">
        <v>127</v>
      </c>
      <c r="D29" s="745">
        <v>7.4307399999999996E-2</v>
      </c>
      <c r="E29" s="235" t="s">
        <v>67</v>
      </c>
      <c r="F29" s="94">
        <v>1891.643</v>
      </c>
      <c r="G29" s="643">
        <v>6000</v>
      </c>
      <c r="H29" s="856">
        <f t="shared" ref="H29" si="66">F29+G29</f>
        <v>7891.643</v>
      </c>
      <c r="I29" s="36">
        <v>3340.913</v>
      </c>
      <c r="J29" s="856">
        <f t="shared" si="34"/>
        <v>4550.7299999999996</v>
      </c>
      <c r="K29" s="614">
        <f t="shared" si="35"/>
        <v>0.42334821785526788</v>
      </c>
      <c r="L29" s="592">
        <f t="shared" si="36"/>
        <v>1891.643</v>
      </c>
      <c r="M29" s="592">
        <f t="shared" si="37"/>
        <v>6000</v>
      </c>
      <c r="N29" s="592">
        <f t="shared" ref="N29" si="67">L29+M29</f>
        <v>7891.643</v>
      </c>
      <c r="O29" s="592">
        <f t="shared" si="39"/>
        <v>3340.913</v>
      </c>
      <c r="P29" s="750">
        <f t="shared" ref="P29" si="68">N29-O29</f>
        <v>4550.7299999999996</v>
      </c>
      <c r="Q29" s="761">
        <f t="shared" ref="Q29" si="69">O29/N29</f>
        <v>0.42334821785526788</v>
      </c>
    </row>
    <row r="30" spans="2:17" ht="15" customHeight="1">
      <c r="B30" s="910"/>
      <c r="C30" s="744" t="s">
        <v>142</v>
      </c>
      <c r="D30" s="745">
        <v>1.0000000000000001E-5</v>
      </c>
      <c r="E30" s="235" t="s">
        <v>67</v>
      </c>
      <c r="F30" s="94">
        <v>0.255</v>
      </c>
      <c r="G30" s="399"/>
      <c r="H30" s="856">
        <f t="shared" ref="H30" si="70">F30+G30</f>
        <v>0.255</v>
      </c>
      <c r="I30" s="36"/>
      <c r="J30" s="856">
        <f t="shared" si="34"/>
        <v>0.255</v>
      </c>
      <c r="K30" s="614">
        <f t="shared" si="35"/>
        <v>0</v>
      </c>
      <c r="L30" s="592">
        <f t="shared" si="36"/>
        <v>0.255</v>
      </c>
      <c r="M30" s="592">
        <f t="shared" si="37"/>
        <v>0</v>
      </c>
      <c r="N30" s="592">
        <f t="shared" ref="N30" si="71">L30+M30</f>
        <v>0.255</v>
      </c>
      <c r="O30" s="592">
        <f t="shared" si="39"/>
        <v>0</v>
      </c>
      <c r="P30" s="750">
        <f t="shared" ref="P30" si="72">N30-O30</f>
        <v>0.255</v>
      </c>
      <c r="Q30" s="761">
        <f>O30/N30</f>
        <v>0</v>
      </c>
    </row>
    <row r="31" spans="2:17" ht="15" customHeight="1">
      <c r="B31" s="910"/>
      <c r="C31" s="744" t="s">
        <v>143</v>
      </c>
      <c r="D31" s="745">
        <v>1.2E-2</v>
      </c>
      <c r="E31" s="235" t="s">
        <v>67</v>
      </c>
      <c r="F31" s="94">
        <v>305.48399999999998</v>
      </c>
      <c r="G31" s="642"/>
      <c r="H31" s="856">
        <f t="shared" ref="H31" si="73">F31+G31</f>
        <v>305.48399999999998</v>
      </c>
      <c r="I31" s="36"/>
      <c r="J31" s="856">
        <f t="shared" ref="J31" si="74">H31-I31</f>
        <v>305.48399999999998</v>
      </c>
      <c r="K31" s="614">
        <f t="shared" ref="K31" si="75">I31/H31</f>
        <v>0</v>
      </c>
      <c r="L31" s="592">
        <f t="shared" si="36"/>
        <v>305.48399999999998</v>
      </c>
      <c r="M31" s="592">
        <f t="shared" si="37"/>
        <v>0</v>
      </c>
      <c r="N31" s="592">
        <f t="shared" ref="N31" si="76">L31+M31</f>
        <v>305.48399999999998</v>
      </c>
      <c r="O31" s="592">
        <f t="shared" si="39"/>
        <v>0</v>
      </c>
      <c r="P31" s="768">
        <f t="shared" ref="P31" si="77">N31-O31</f>
        <v>305.48399999999998</v>
      </c>
      <c r="Q31" s="769">
        <f>O31/N31</f>
        <v>0</v>
      </c>
    </row>
    <row r="32" spans="2:17" ht="15" customHeight="1" thickBot="1">
      <c r="B32" s="910"/>
      <c r="C32" s="762" t="s">
        <v>144</v>
      </c>
      <c r="D32" s="759">
        <v>4.4999999999999997E-3</v>
      </c>
      <c r="E32" s="235" t="s">
        <v>67</v>
      </c>
      <c r="F32" s="615">
        <v>114.557</v>
      </c>
      <c r="G32" s="645">
        <v>-114.557</v>
      </c>
      <c r="H32" s="857">
        <f t="shared" ref="H32" si="78">F32+G32</f>
        <v>0</v>
      </c>
      <c r="I32" s="36"/>
      <c r="J32" s="856">
        <f t="shared" ref="J32" si="79">H32-I32</f>
        <v>0</v>
      </c>
      <c r="K32" s="614">
        <v>0</v>
      </c>
      <c r="L32" s="592">
        <f t="shared" si="36"/>
        <v>114.557</v>
      </c>
      <c r="M32" s="592">
        <f t="shared" si="37"/>
        <v>-114.557</v>
      </c>
      <c r="N32" s="592">
        <f t="shared" ref="N32" si="80">L32+M32</f>
        <v>0</v>
      </c>
      <c r="O32" s="592">
        <f t="shared" si="39"/>
        <v>0</v>
      </c>
      <c r="P32" s="750">
        <f t="shared" ref="P32" si="81">N32-O32</f>
        <v>0</v>
      </c>
      <c r="Q32" s="761">
        <v>0</v>
      </c>
    </row>
    <row r="33" spans="2:16384" ht="12.75" customHeight="1" thickBot="1">
      <c r="B33" s="911"/>
      <c r="C33" s="906" t="s">
        <v>49</v>
      </c>
      <c r="D33" s="907"/>
      <c r="E33" s="908"/>
      <c r="F33" s="412">
        <f>SUM(F20:F32)</f>
        <v>25457.0021806</v>
      </c>
      <c r="G33" s="785">
        <f>SUM(G20:G32)</f>
        <v>12437.592999999999</v>
      </c>
      <c r="H33" s="858">
        <f>F33+G33</f>
        <v>37894.595180600001</v>
      </c>
      <c r="I33" s="408">
        <f>SUM(I20:I31)</f>
        <v>19319.966</v>
      </c>
      <c r="J33" s="858">
        <f>H33-I33</f>
        <v>18574.629180600001</v>
      </c>
      <c r="K33" s="409">
        <f>I33/H33</f>
        <v>0.50983434201959188</v>
      </c>
      <c r="L33" s="410">
        <f>SUM(L20:L32)</f>
        <v>25457.0021806</v>
      </c>
      <c r="M33" s="410">
        <f>SUM(M20:M32)</f>
        <v>12437.592999999999</v>
      </c>
      <c r="N33" s="410">
        <f>L33+M33</f>
        <v>37894.595180600001</v>
      </c>
      <c r="O33" s="410">
        <f>SUM(O20:O32)</f>
        <v>19319.966</v>
      </c>
      <c r="P33" s="411">
        <f>N33-O33</f>
        <v>18574.629180600001</v>
      </c>
      <c r="Q33" s="413">
        <f>O33/N33</f>
        <v>0.50983434201959188</v>
      </c>
    </row>
    <row r="34" spans="2:16384" ht="14" hidden="1" customHeight="1">
      <c r="B34" s="401"/>
      <c r="C34" s="402"/>
      <c r="D34" s="405"/>
      <c r="E34" s="403"/>
      <c r="F34" s="404">
        <f>SUM(F33)</f>
        <v>25457.0021806</v>
      </c>
      <c r="G34" s="406"/>
      <c r="H34" s="859"/>
      <c r="I34" s="221"/>
      <c r="J34" s="859"/>
      <c r="K34" s="222"/>
      <c r="L34" s="223"/>
      <c r="M34" s="223"/>
      <c r="N34" s="223"/>
      <c r="O34" s="223"/>
      <c r="P34" s="224"/>
      <c r="Q34" s="225">
        <v>1</v>
      </c>
    </row>
    <row r="35" spans="2:16384">
      <c r="B35" s="24"/>
      <c r="C35" s="80"/>
      <c r="D35" s="140">
        <f>SUM(D20:D34)</f>
        <v>1.0000001000000001</v>
      </c>
      <c r="E35" s="24"/>
      <c r="F35" s="38"/>
      <c r="G35" s="38"/>
      <c r="H35" s="855" t="s">
        <v>145</v>
      </c>
      <c r="I35" s="38"/>
      <c r="J35" s="855"/>
      <c r="K35" s="39"/>
      <c r="L35" s="44"/>
      <c r="M35" s="44"/>
      <c r="N35" s="44"/>
      <c r="O35" s="44"/>
      <c r="P35" s="45"/>
      <c r="Q35" s="41"/>
    </row>
    <row r="36" spans="2:16384">
      <c r="B36" s="24"/>
      <c r="C36" s="80"/>
      <c r="D36" s="140"/>
      <c r="E36" s="24"/>
      <c r="F36" s="38"/>
      <c r="G36" s="38"/>
      <c r="H36" s="855"/>
      <c r="I36" s="38"/>
      <c r="J36" s="855"/>
      <c r="K36" s="39"/>
      <c r="L36" s="44"/>
      <c r="M36" s="44"/>
      <c r="N36" s="44"/>
      <c r="O36" s="44"/>
      <c r="P36" s="45"/>
      <c r="Q36" s="41"/>
    </row>
    <row r="37" spans="2:16384">
      <c r="B37" s="24"/>
      <c r="C37" s="80"/>
      <c r="D37" s="135"/>
      <c r="E37" s="24"/>
      <c r="F37" s="38"/>
      <c r="G37" s="38"/>
      <c r="H37" s="855"/>
      <c r="I37" s="38"/>
      <c r="J37" s="855"/>
      <c r="K37" s="39"/>
      <c r="L37" s="44"/>
      <c r="M37" s="44"/>
      <c r="N37" s="44"/>
      <c r="O37" s="44"/>
      <c r="P37" s="45"/>
      <c r="Q37" s="41"/>
    </row>
    <row r="38" spans="2:16384" ht="45">
      <c r="B38" s="210" t="s">
        <v>2</v>
      </c>
      <c r="C38" s="211" t="s">
        <v>124</v>
      </c>
      <c r="D38" s="419" t="s">
        <v>125</v>
      </c>
      <c r="E38" s="420" t="s">
        <v>63</v>
      </c>
      <c r="F38" s="420" t="s">
        <v>5</v>
      </c>
      <c r="G38" s="420" t="s">
        <v>6</v>
      </c>
      <c r="H38" s="860" t="s">
        <v>7</v>
      </c>
      <c r="I38" s="420" t="s">
        <v>8</v>
      </c>
      <c r="J38" s="860" t="s">
        <v>9</v>
      </c>
      <c r="K38" s="420" t="s">
        <v>10</v>
      </c>
      <c r="L38" s="211" t="s">
        <v>5</v>
      </c>
      <c r="M38" s="211" t="s">
        <v>6</v>
      </c>
      <c r="N38" s="211" t="s">
        <v>7</v>
      </c>
      <c r="O38" s="211" t="s">
        <v>8</v>
      </c>
      <c r="P38" s="211" t="s">
        <v>9</v>
      </c>
      <c r="Q38" s="213" t="s">
        <v>10</v>
      </c>
      <c r="T38" s="32"/>
      <c r="U38" s="33"/>
      <c r="V38" s="33"/>
      <c r="W38" s="33"/>
      <c r="X38" s="33"/>
      <c r="Y38" s="33"/>
      <c r="Z38" s="33"/>
      <c r="AA38" s="35" t="s">
        <v>5</v>
      </c>
      <c r="AB38" s="35" t="s">
        <v>6</v>
      </c>
      <c r="AC38" s="35" t="s">
        <v>7</v>
      </c>
      <c r="AD38" s="35" t="s">
        <v>8</v>
      </c>
      <c r="AE38" s="35" t="s">
        <v>9</v>
      </c>
      <c r="AF38" s="35" t="s">
        <v>10</v>
      </c>
      <c r="AG38" s="35" t="s">
        <v>2</v>
      </c>
      <c r="AH38" s="35" t="s">
        <v>124</v>
      </c>
      <c r="AI38" s="35" t="s">
        <v>63</v>
      </c>
      <c r="AJ38" s="32"/>
      <c r="AK38" s="33"/>
      <c r="AL38" s="33"/>
      <c r="AM38" s="33"/>
      <c r="AN38" s="33"/>
      <c r="AO38" s="33"/>
      <c r="AP38" s="33"/>
      <c r="AQ38" s="35" t="s">
        <v>5</v>
      </c>
      <c r="AR38" s="35" t="s">
        <v>6</v>
      </c>
      <c r="AS38" s="35" t="s">
        <v>7</v>
      </c>
      <c r="AT38" s="35" t="s">
        <v>8</v>
      </c>
      <c r="AU38" s="35" t="s">
        <v>9</v>
      </c>
      <c r="AV38" s="35" t="s">
        <v>10</v>
      </c>
      <c r="AW38" s="35" t="s">
        <v>2</v>
      </c>
      <c r="AX38" s="35" t="s">
        <v>124</v>
      </c>
      <c r="AY38" s="35" t="s">
        <v>63</v>
      </c>
      <c r="AZ38" s="32"/>
      <c r="BA38" s="33"/>
      <c r="BB38" s="33"/>
      <c r="BC38" s="33"/>
      <c r="BD38" s="33"/>
      <c r="BE38" s="33"/>
      <c r="BF38" s="33"/>
      <c r="BG38" s="35" t="s">
        <v>5</v>
      </c>
      <c r="BH38" s="35" t="s">
        <v>6</v>
      </c>
      <c r="BI38" s="35" t="s">
        <v>7</v>
      </c>
      <c r="BJ38" s="35" t="s">
        <v>8</v>
      </c>
      <c r="BK38" s="35" t="s">
        <v>9</v>
      </c>
      <c r="BL38" s="35" t="s">
        <v>10</v>
      </c>
      <c r="BM38" s="35" t="s">
        <v>2</v>
      </c>
      <c r="BN38" s="35" t="s">
        <v>124</v>
      </c>
      <c r="BO38" s="35" t="s">
        <v>63</v>
      </c>
      <c r="BP38" s="32"/>
      <c r="BQ38" s="33"/>
      <c r="BR38" s="33"/>
      <c r="BS38" s="33"/>
      <c r="BT38" s="33"/>
      <c r="BU38" s="33"/>
      <c r="BV38" s="33"/>
      <c r="BW38" s="35" t="s">
        <v>5</v>
      </c>
      <c r="BX38" s="35" t="s">
        <v>6</v>
      </c>
      <c r="BY38" s="35" t="s">
        <v>7</v>
      </c>
      <c r="BZ38" s="35" t="s">
        <v>8</v>
      </c>
      <c r="CA38" s="35" t="s">
        <v>9</v>
      </c>
      <c r="CB38" s="35" t="s">
        <v>10</v>
      </c>
      <c r="CC38" s="35" t="s">
        <v>2</v>
      </c>
      <c r="CD38" s="35" t="s">
        <v>124</v>
      </c>
      <c r="CE38" s="35" t="s">
        <v>63</v>
      </c>
      <c r="CF38" s="32"/>
      <c r="CG38" s="33"/>
      <c r="CH38" s="33"/>
      <c r="CI38" s="33"/>
      <c r="CJ38" s="33"/>
      <c r="CK38" s="33"/>
      <c r="CL38" s="33"/>
      <c r="CM38" s="35" t="s">
        <v>5</v>
      </c>
      <c r="CN38" s="35" t="s">
        <v>6</v>
      </c>
      <c r="CO38" s="35" t="s">
        <v>7</v>
      </c>
      <c r="CP38" s="35" t="s">
        <v>8</v>
      </c>
      <c r="CQ38" s="35" t="s">
        <v>9</v>
      </c>
      <c r="CR38" s="35" t="s">
        <v>10</v>
      </c>
      <c r="CS38" s="35" t="s">
        <v>2</v>
      </c>
      <c r="CT38" s="35" t="s">
        <v>124</v>
      </c>
      <c r="CU38" s="35" t="s">
        <v>63</v>
      </c>
      <c r="CV38" s="32"/>
      <c r="CW38" s="33"/>
      <c r="CX38" s="33"/>
      <c r="CY38" s="33"/>
      <c r="CZ38" s="33"/>
      <c r="DA38" s="33"/>
      <c r="DB38" s="33"/>
      <c r="DC38" s="35" t="s">
        <v>5</v>
      </c>
      <c r="DD38" s="35" t="s">
        <v>6</v>
      </c>
      <c r="DE38" s="35" t="s">
        <v>7</v>
      </c>
      <c r="DF38" s="35" t="s">
        <v>8</v>
      </c>
      <c r="DG38" s="35" t="s">
        <v>9</v>
      </c>
      <c r="DH38" s="35" t="s">
        <v>10</v>
      </c>
      <c r="DI38" s="35" t="s">
        <v>2</v>
      </c>
      <c r="DJ38" s="35" t="s">
        <v>124</v>
      </c>
      <c r="DK38" s="35" t="s">
        <v>63</v>
      </c>
      <c r="DL38" s="32"/>
      <c r="DM38" s="33"/>
      <c r="DN38" s="33"/>
      <c r="DO38" s="33"/>
      <c r="DP38" s="33"/>
      <c r="DQ38" s="33"/>
      <c r="DR38" s="33"/>
      <c r="DS38" s="35" t="s">
        <v>5</v>
      </c>
      <c r="DT38" s="35" t="s">
        <v>6</v>
      </c>
      <c r="DU38" s="35" t="s">
        <v>7</v>
      </c>
      <c r="DV38" s="35" t="s">
        <v>8</v>
      </c>
      <c r="DW38" s="35" t="s">
        <v>9</v>
      </c>
      <c r="DX38" s="35" t="s">
        <v>10</v>
      </c>
      <c r="DY38" s="35" t="s">
        <v>2</v>
      </c>
      <c r="DZ38" s="35" t="s">
        <v>124</v>
      </c>
      <c r="EA38" s="35" t="s">
        <v>63</v>
      </c>
      <c r="EB38" s="32"/>
      <c r="EC38" s="33"/>
      <c r="ED38" s="33"/>
      <c r="EE38" s="33"/>
      <c r="EF38" s="33"/>
      <c r="EG38" s="33"/>
      <c r="EH38" s="33"/>
      <c r="EI38" s="35" t="s">
        <v>5</v>
      </c>
      <c r="EJ38" s="35" t="s">
        <v>6</v>
      </c>
      <c r="EK38" s="35" t="s">
        <v>7</v>
      </c>
      <c r="EL38" s="35" t="s">
        <v>8</v>
      </c>
      <c r="EM38" s="35" t="s">
        <v>9</v>
      </c>
      <c r="EN38" s="35" t="s">
        <v>10</v>
      </c>
      <c r="EO38" s="35" t="s">
        <v>2</v>
      </c>
      <c r="EP38" s="35" t="s">
        <v>124</v>
      </c>
      <c r="EQ38" s="35" t="s">
        <v>63</v>
      </c>
      <c r="ER38" s="32"/>
      <c r="ES38" s="33"/>
      <c r="ET38" s="33"/>
      <c r="EU38" s="33"/>
      <c r="EV38" s="33"/>
      <c r="EW38" s="33"/>
      <c r="EX38" s="33"/>
      <c r="EY38" s="35" t="s">
        <v>5</v>
      </c>
      <c r="EZ38" s="35" t="s">
        <v>6</v>
      </c>
      <c r="FA38" s="35" t="s">
        <v>7</v>
      </c>
      <c r="FB38" s="35" t="s">
        <v>8</v>
      </c>
      <c r="FC38" s="35" t="s">
        <v>9</v>
      </c>
      <c r="FD38" s="35" t="s">
        <v>10</v>
      </c>
      <c r="FE38" s="35" t="s">
        <v>2</v>
      </c>
      <c r="FF38" s="35" t="s">
        <v>124</v>
      </c>
      <c r="FG38" s="35" t="s">
        <v>63</v>
      </c>
      <c r="FH38" s="32"/>
      <c r="FI38" s="33"/>
      <c r="FJ38" s="33"/>
      <c r="FK38" s="33"/>
      <c r="FL38" s="33"/>
      <c r="FM38" s="33"/>
      <c r="FN38" s="33"/>
      <c r="FO38" s="35" t="s">
        <v>5</v>
      </c>
      <c r="FP38" s="35" t="s">
        <v>6</v>
      </c>
      <c r="FQ38" s="35" t="s">
        <v>7</v>
      </c>
      <c r="FR38" s="35" t="s">
        <v>8</v>
      </c>
      <c r="FS38" s="35" t="s">
        <v>9</v>
      </c>
      <c r="FT38" s="35" t="s">
        <v>10</v>
      </c>
      <c r="FU38" s="35" t="s">
        <v>2</v>
      </c>
      <c r="FV38" s="35" t="s">
        <v>124</v>
      </c>
      <c r="FW38" s="35" t="s">
        <v>63</v>
      </c>
      <c r="FX38" s="32"/>
      <c r="FY38" s="33"/>
      <c r="FZ38" s="33"/>
      <c r="GA38" s="33"/>
      <c r="GB38" s="33"/>
      <c r="GC38" s="33"/>
      <c r="GD38" s="33"/>
      <c r="GE38" s="35" t="s">
        <v>5</v>
      </c>
      <c r="GF38" s="35" t="s">
        <v>6</v>
      </c>
      <c r="GG38" s="35" t="s">
        <v>7</v>
      </c>
      <c r="GH38" s="35" t="s">
        <v>8</v>
      </c>
      <c r="GI38" s="35" t="s">
        <v>9</v>
      </c>
      <c r="GJ38" s="35" t="s">
        <v>10</v>
      </c>
      <c r="GK38" s="35" t="s">
        <v>2</v>
      </c>
      <c r="GL38" s="35" t="s">
        <v>124</v>
      </c>
      <c r="GM38" s="35" t="s">
        <v>63</v>
      </c>
      <c r="GN38" s="32"/>
      <c r="GO38" s="33"/>
      <c r="GP38" s="33"/>
      <c r="GQ38" s="33"/>
      <c r="GR38" s="33"/>
      <c r="GS38" s="33"/>
      <c r="GT38" s="33"/>
      <c r="GU38" s="35" t="s">
        <v>5</v>
      </c>
      <c r="GV38" s="35" t="s">
        <v>6</v>
      </c>
      <c r="GW38" s="35" t="s">
        <v>7</v>
      </c>
      <c r="GX38" s="35" t="s">
        <v>8</v>
      </c>
      <c r="GY38" s="35" t="s">
        <v>9</v>
      </c>
      <c r="GZ38" s="35" t="s">
        <v>10</v>
      </c>
      <c r="HA38" s="35" t="s">
        <v>2</v>
      </c>
      <c r="HB38" s="35" t="s">
        <v>124</v>
      </c>
      <c r="HC38" s="35" t="s">
        <v>63</v>
      </c>
      <c r="HD38" s="32"/>
      <c r="HE38" s="33"/>
      <c r="HF38" s="33"/>
      <c r="HG38" s="33"/>
      <c r="HH38" s="33"/>
      <c r="HI38" s="33"/>
      <c r="HJ38" s="33"/>
      <c r="HK38" s="35" t="s">
        <v>5</v>
      </c>
      <c r="HL38" s="35" t="s">
        <v>6</v>
      </c>
      <c r="HM38" s="35" t="s">
        <v>7</v>
      </c>
      <c r="HN38" s="35" t="s">
        <v>8</v>
      </c>
      <c r="HO38" s="35" t="s">
        <v>9</v>
      </c>
      <c r="HP38" s="35" t="s">
        <v>10</v>
      </c>
      <c r="HQ38" s="35" t="s">
        <v>2</v>
      </c>
      <c r="HR38" s="35" t="s">
        <v>124</v>
      </c>
      <c r="HS38" s="35" t="s">
        <v>63</v>
      </c>
      <c r="HT38" s="32"/>
      <c r="HU38" s="33"/>
      <c r="HV38" s="33"/>
      <c r="HW38" s="33"/>
      <c r="HX38" s="33"/>
      <c r="HY38" s="33"/>
      <c r="HZ38" s="33"/>
      <c r="IA38" s="35" t="s">
        <v>5</v>
      </c>
      <c r="IB38" s="35" t="s">
        <v>6</v>
      </c>
      <c r="IC38" s="35" t="s">
        <v>7</v>
      </c>
      <c r="ID38" s="35" t="s">
        <v>8</v>
      </c>
      <c r="IE38" s="35" t="s">
        <v>9</v>
      </c>
      <c r="IF38" s="35" t="s">
        <v>10</v>
      </c>
      <c r="IG38" s="35" t="s">
        <v>2</v>
      </c>
      <c r="IH38" s="35" t="s">
        <v>124</v>
      </c>
      <c r="II38" s="35" t="s">
        <v>63</v>
      </c>
      <c r="IJ38" s="32"/>
      <c r="IK38" s="33"/>
      <c r="IL38" s="33"/>
      <c r="IM38" s="33"/>
      <c r="IN38" s="33"/>
      <c r="IO38" s="33"/>
      <c r="IP38" s="33"/>
      <c r="IQ38" s="35" t="s">
        <v>5</v>
      </c>
      <c r="IR38" s="35" t="s">
        <v>6</v>
      </c>
      <c r="IS38" s="35" t="s">
        <v>7</v>
      </c>
      <c r="IT38" s="35" t="s">
        <v>8</v>
      </c>
      <c r="IU38" s="35" t="s">
        <v>9</v>
      </c>
      <c r="IV38" s="35" t="s">
        <v>10</v>
      </c>
      <c r="IW38" s="35" t="s">
        <v>2</v>
      </c>
      <c r="IX38" s="35" t="s">
        <v>124</v>
      </c>
      <c r="IY38" s="35" t="s">
        <v>63</v>
      </c>
      <c r="IZ38" s="32"/>
      <c r="JA38" s="33"/>
      <c r="JB38" s="33"/>
      <c r="JC38" s="33"/>
      <c r="JD38" s="33"/>
      <c r="JE38" s="33"/>
      <c r="JF38" s="33"/>
      <c r="JG38" s="35" t="s">
        <v>5</v>
      </c>
      <c r="JH38" s="35" t="s">
        <v>6</v>
      </c>
      <c r="JI38" s="35" t="s">
        <v>7</v>
      </c>
      <c r="JJ38" s="35" t="s">
        <v>8</v>
      </c>
      <c r="JK38" s="35" t="s">
        <v>9</v>
      </c>
      <c r="JL38" s="35" t="s">
        <v>10</v>
      </c>
      <c r="JM38" s="35" t="s">
        <v>2</v>
      </c>
      <c r="JN38" s="35" t="s">
        <v>124</v>
      </c>
      <c r="JO38" s="35" t="s">
        <v>63</v>
      </c>
      <c r="JP38" s="32"/>
      <c r="JQ38" s="33"/>
      <c r="JR38" s="33"/>
      <c r="JS38" s="33"/>
      <c r="JT38" s="33"/>
      <c r="JU38" s="33"/>
      <c r="JV38" s="33"/>
      <c r="JW38" s="35" t="s">
        <v>5</v>
      </c>
      <c r="JX38" s="35" t="s">
        <v>6</v>
      </c>
      <c r="JY38" s="35" t="s">
        <v>7</v>
      </c>
      <c r="JZ38" s="35" t="s">
        <v>8</v>
      </c>
      <c r="KA38" s="35" t="s">
        <v>9</v>
      </c>
      <c r="KB38" s="35" t="s">
        <v>10</v>
      </c>
      <c r="KC38" s="35" t="s">
        <v>2</v>
      </c>
      <c r="KD38" s="35" t="s">
        <v>124</v>
      </c>
      <c r="KE38" s="35" t="s">
        <v>63</v>
      </c>
      <c r="KF38" s="32"/>
      <c r="KG38" s="33"/>
      <c r="KH38" s="33"/>
      <c r="KI38" s="33"/>
      <c r="KJ38" s="33"/>
      <c r="KK38" s="33"/>
      <c r="KL38" s="33"/>
      <c r="KM38" s="35" t="s">
        <v>5</v>
      </c>
      <c r="KN38" s="35" t="s">
        <v>6</v>
      </c>
      <c r="KO38" s="35" t="s">
        <v>7</v>
      </c>
      <c r="KP38" s="35" t="s">
        <v>8</v>
      </c>
      <c r="KQ38" s="35" t="s">
        <v>9</v>
      </c>
      <c r="KR38" s="35" t="s">
        <v>10</v>
      </c>
      <c r="KS38" s="35" t="s">
        <v>2</v>
      </c>
      <c r="KT38" s="35" t="s">
        <v>124</v>
      </c>
      <c r="KU38" s="35" t="s">
        <v>63</v>
      </c>
      <c r="KV38" s="32"/>
      <c r="KW38" s="33"/>
      <c r="KX38" s="33"/>
      <c r="KY38" s="33"/>
      <c r="KZ38" s="33"/>
      <c r="LA38" s="33"/>
      <c r="LB38" s="33"/>
      <c r="LC38" s="35" t="s">
        <v>5</v>
      </c>
      <c r="LD38" s="35" t="s">
        <v>6</v>
      </c>
      <c r="LE38" s="35" t="s">
        <v>7</v>
      </c>
      <c r="LF38" s="35" t="s">
        <v>8</v>
      </c>
      <c r="LG38" s="35" t="s">
        <v>9</v>
      </c>
      <c r="LH38" s="35" t="s">
        <v>10</v>
      </c>
      <c r="LI38" s="35" t="s">
        <v>2</v>
      </c>
      <c r="LJ38" s="35" t="s">
        <v>124</v>
      </c>
      <c r="LK38" s="35" t="s">
        <v>63</v>
      </c>
      <c r="LL38" s="32"/>
      <c r="LM38" s="33"/>
      <c r="LN38" s="33"/>
      <c r="LO38" s="33"/>
      <c r="LP38" s="33"/>
      <c r="LQ38" s="33"/>
      <c r="LR38" s="33"/>
      <c r="LS38" s="35" t="s">
        <v>5</v>
      </c>
      <c r="LT38" s="35" t="s">
        <v>6</v>
      </c>
      <c r="LU38" s="35" t="s">
        <v>7</v>
      </c>
      <c r="LV38" s="35" t="s">
        <v>8</v>
      </c>
      <c r="LW38" s="35" t="s">
        <v>9</v>
      </c>
      <c r="LX38" s="35" t="s">
        <v>10</v>
      </c>
      <c r="LY38" s="35" t="s">
        <v>2</v>
      </c>
      <c r="LZ38" s="35" t="s">
        <v>124</v>
      </c>
      <c r="MA38" s="35" t="s">
        <v>63</v>
      </c>
      <c r="MB38" s="32"/>
      <c r="MC38" s="33"/>
      <c r="MD38" s="33"/>
      <c r="ME38" s="33"/>
      <c r="MF38" s="33"/>
      <c r="MG38" s="33"/>
      <c r="MH38" s="33"/>
      <c r="MI38" s="35" t="s">
        <v>5</v>
      </c>
      <c r="MJ38" s="35" t="s">
        <v>6</v>
      </c>
      <c r="MK38" s="35" t="s">
        <v>7</v>
      </c>
      <c r="ML38" s="35" t="s">
        <v>8</v>
      </c>
      <c r="MM38" s="35" t="s">
        <v>9</v>
      </c>
      <c r="MN38" s="35" t="s">
        <v>10</v>
      </c>
      <c r="MO38" s="35" t="s">
        <v>2</v>
      </c>
      <c r="MP38" s="35" t="s">
        <v>124</v>
      </c>
      <c r="MQ38" s="35" t="s">
        <v>63</v>
      </c>
      <c r="MR38" s="32"/>
      <c r="MS38" s="33"/>
      <c r="MT38" s="33"/>
      <c r="MU38" s="33"/>
      <c r="MV38" s="33"/>
      <c r="MW38" s="33"/>
      <c r="MX38" s="33"/>
      <c r="MY38" s="35" t="s">
        <v>5</v>
      </c>
      <c r="MZ38" s="35" t="s">
        <v>6</v>
      </c>
      <c r="NA38" s="35" t="s">
        <v>7</v>
      </c>
      <c r="NB38" s="35" t="s">
        <v>8</v>
      </c>
      <c r="NC38" s="35" t="s">
        <v>9</v>
      </c>
      <c r="ND38" s="35" t="s">
        <v>10</v>
      </c>
      <c r="NE38" s="35" t="s">
        <v>2</v>
      </c>
      <c r="NF38" s="35" t="s">
        <v>124</v>
      </c>
      <c r="NG38" s="35" t="s">
        <v>63</v>
      </c>
      <c r="NH38" s="32"/>
      <c r="NI38" s="33"/>
      <c r="NJ38" s="33"/>
      <c r="NK38" s="33"/>
      <c r="NL38" s="33"/>
      <c r="NM38" s="33"/>
      <c r="NN38" s="33"/>
      <c r="NO38" s="35" t="s">
        <v>5</v>
      </c>
      <c r="NP38" s="35" t="s">
        <v>6</v>
      </c>
      <c r="NQ38" s="35" t="s">
        <v>7</v>
      </c>
      <c r="NR38" s="35" t="s">
        <v>8</v>
      </c>
      <c r="NS38" s="35" t="s">
        <v>9</v>
      </c>
      <c r="NT38" s="35" t="s">
        <v>10</v>
      </c>
      <c r="NU38" s="35" t="s">
        <v>2</v>
      </c>
      <c r="NV38" s="35" t="s">
        <v>124</v>
      </c>
      <c r="NW38" s="35" t="s">
        <v>63</v>
      </c>
      <c r="NX38" s="32"/>
      <c r="NY38" s="33"/>
      <c r="NZ38" s="33"/>
      <c r="OA38" s="33"/>
      <c r="OB38" s="33"/>
      <c r="OC38" s="33"/>
      <c r="OD38" s="33"/>
      <c r="OE38" s="35" t="s">
        <v>5</v>
      </c>
      <c r="OF38" s="35" t="s">
        <v>6</v>
      </c>
      <c r="OG38" s="35" t="s">
        <v>7</v>
      </c>
      <c r="OH38" s="35" t="s">
        <v>8</v>
      </c>
      <c r="OI38" s="35" t="s">
        <v>9</v>
      </c>
      <c r="OJ38" s="35" t="s">
        <v>10</v>
      </c>
      <c r="OK38" s="35" t="s">
        <v>2</v>
      </c>
      <c r="OL38" s="35" t="s">
        <v>124</v>
      </c>
      <c r="OM38" s="35" t="s">
        <v>63</v>
      </c>
      <c r="ON38" s="32"/>
      <c r="OO38" s="33"/>
      <c r="OP38" s="33"/>
      <c r="OQ38" s="33"/>
      <c r="OR38" s="33"/>
      <c r="OS38" s="33"/>
      <c r="OT38" s="33"/>
      <c r="OU38" s="35" t="s">
        <v>5</v>
      </c>
      <c r="OV38" s="35" t="s">
        <v>6</v>
      </c>
      <c r="OW38" s="35" t="s">
        <v>7</v>
      </c>
      <c r="OX38" s="35" t="s">
        <v>8</v>
      </c>
      <c r="OY38" s="35" t="s">
        <v>9</v>
      </c>
      <c r="OZ38" s="35" t="s">
        <v>10</v>
      </c>
      <c r="PA38" s="35" t="s">
        <v>2</v>
      </c>
      <c r="PB38" s="35" t="s">
        <v>124</v>
      </c>
      <c r="PC38" s="35" t="s">
        <v>63</v>
      </c>
      <c r="PD38" s="32"/>
      <c r="PE38" s="33"/>
      <c r="PF38" s="33"/>
      <c r="PG38" s="33"/>
      <c r="PH38" s="33"/>
      <c r="PI38" s="33"/>
      <c r="PJ38" s="33"/>
      <c r="PK38" s="35" t="s">
        <v>5</v>
      </c>
      <c r="PL38" s="35" t="s">
        <v>6</v>
      </c>
      <c r="PM38" s="35" t="s">
        <v>7</v>
      </c>
      <c r="PN38" s="35" t="s">
        <v>8</v>
      </c>
      <c r="PO38" s="35" t="s">
        <v>9</v>
      </c>
      <c r="PP38" s="35" t="s">
        <v>10</v>
      </c>
      <c r="PQ38" s="35" t="s">
        <v>2</v>
      </c>
      <c r="PR38" s="35" t="s">
        <v>124</v>
      </c>
      <c r="PS38" s="35" t="s">
        <v>63</v>
      </c>
      <c r="PT38" s="32"/>
      <c r="PU38" s="33"/>
      <c r="PV38" s="33"/>
      <c r="PW38" s="33"/>
      <c r="PX38" s="33"/>
      <c r="PY38" s="33"/>
      <c r="PZ38" s="33"/>
      <c r="QA38" s="35" t="s">
        <v>5</v>
      </c>
      <c r="QB38" s="35" t="s">
        <v>6</v>
      </c>
      <c r="QC38" s="35" t="s">
        <v>7</v>
      </c>
      <c r="QD38" s="35" t="s">
        <v>8</v>
      </c>
      <c r="QE38" s="35" t="s">
        <v>9</v>
      </c>
      <c r="QF38" s="35" t="s">
        <v>10</v>
      </c>
      <c r="QG38" s="35" t="s">
        <v>2</v>
      </c>
      <c r="QH38" s="35" t="s">
        <v>124</v>
      </c>
      <c r="QI38" s="35" t="s">
        <v>63</v>
      </c>
      <c r="QJ38" s="32"/>
      <c r="QK38" s="33"/>
      <c r="QL38" s="33"/>
      <c r="QM38" s="33"/>
      <c r="QN38" s="33"/>
      <c r="QO38" s="33"/>
      <c r="QP38" s="33"/>
      <c r="QQ38" s="35" t="s">
        <v>5</v>
      </c>
      <c r="QR38" s="35" t="s">
        <v>6</v>
      </c>
      <c r="QS38" s="35" t="s">
        <v>7</v>
      </c>
      <c r="QT38" s="35" t="s">
        <v>8</v>
      </c>
      <c r="QU38" s="35" t="s">
        <v>9</v>
      </c>
      <c r="QV38" s="35" t="s">
        <v>10</v>
      </c>
      <c r="QW38" s="35" t="s">
        <v>2</v>
      </c>
      <c r="QX38" s="35" t="s">
        <v>124</v>
      </c>
      <c r="QY38" s="35" t="s">
        <v>63</v>
      </c>
      <c r="QZ38" s="32"/>
      <c r="RA38" s="33"/>
      <c r="RB38" s="33"/>
      <c r="RC38" s="33"/>
      <c r="RD38" s="33"/>
      <c r="RE38" s="33"/>
      <c r="RF38" s="33"/>
      <c r="RG38" s="35" t="s">
        <v>5</v>
      </c>
      <c r="RH38" s="35" t="s">
        <v>6</v>
      </c>
      <c r="RI38" s="35" t="s">
        <v>7</v>
      </c>
      <c r="RJ38" s="35" t="s">
        <v>8</v>
      </c>
      <c r="RK38" s="35" t="s">
        <v>9</v>
      </c>
      <c r="RL38" s="35" t="s">
        <v>10</v>
      </c>
      <c r="RM38" s="35" t="s">
        <v>2</v>
      </c>
      <c r="RN38" s="35" t="s">
        <v>124</v>
      </c>
      <c r="RO38" s="35" t="s">
        <v>63</v>
      </c>
      <c r="RP38" s="32"/>
      <c r="RQ38" s="33"/>
      <c r="RR38" s="33"/>
      <c r="RS38" s="33"/>
      <c r="RT38" s="33"/>
      <c r="RU38" s="33"/>
      <c r="RV38" s="33"/>
      <c r="RW38" s="35" t="s">
        <v>5</v>
      </c>
      <c r="RX38" s="35" t="s">
        <v>6</v>
      </c>
      <c r="RY38" s="35" t="s">
        <v>7</v>
      </c>
      <c r="RZ38" s="35" t="s">
        <v>8</v>
      </c>
      <c r="SA38" s="35" t="s">
        <v>9</v>
      </c>
      <c r="SB38" s="35" t="s">
        <v>10</v>
      </c>
      <c r="SC38" s="35" t="s">
        <v>2</v>
      </c>
      <c r="SD38" s="35" t="s">
        <v>124</v>
      </c>
      <c r="SE38" s="35" t="s">
        <v>63</v>
      </c>
      <c r="SF38" s="32"/>
      <c r="SG38" s="33"/>
      <c r="SH38" s="33"/>
      <c r="SI38" s="33"/>
      <c r="SJ38" s="33"/>
      <c r="SK38" s="33"/>
      <c r="SL38" s="33"/>
      <c r="SM38" s="35" t="s">
        <v>5</v>
      </c>
      <c r="SN38" s="35" t="s">
        <v>6</v>
      </c>
      <c r="SO38" s="35" t="s">
        <v>7</v>
      </c>
      <c r="SP38" s="35" t="s">
        <v>8</v>
      </c>
      <c r="SQ38" s="35" t="s">
        <v>9</v>
      </c>
      <c r="SR38" s="35" t="s">
        <v>10</v>
      </c>
      <c r="SS38" s="35" t="s">
        <v>2</v>
      </c>
      <c r="ST38" s="35" t="s">
        <v>124</v>
      </c>
      <c r="SU38" s="35" t="s">
        <v>63</v>
      </c>
      <c r="SV38" s="32"/>
      <c r="SW38" s="33"/>
      <c r="SX38" s="33"/>
      <c r="SY38" s="33"/>
      <c r="SZ38" s="33"/>
      <c r="TA38" s="33"/>
      <c r="TB38" s="33"/>
      <c r="TC38" s="35" t="s">
        <v>5</v>
      </c>
      <c r="TD38" s="35" t="s">
        <v>6</v>
      </c>
      <c r="TE38" s="35" t="s">
        <v>7</v>
      </c>
      <c r="TF38" s="35" t="s">
        <v>8</v>
      </c>
      <c r="TG38" s="35" t="s">
        <v>9</v>
      </c>
      <c r="TH38" s="35" t="s">
        <v>10</v>
      </c>
      <c r="TI38" s="35" t="s">
        <v>2</v>
      </c>
      <c r="TJ38" s="35" t="s">
        <v>124</v>
      </c>
      <c r="TK38" s="35" t="s">
        <v>63</v>
      </c>
      <c r="TL38" s="32"/>
      <c r="TM38" s="33"/>
      <c r="TN38" s="33"/>
      <c r="TO38" s="33"/>
      <c r="TP38" s="33"/>
      <c r="TQ38" s="33"/>
      <c r="TR38" s="33"/>
      <c r="TS38" s="35" t="s">
        <v>5</v>
      </c>
      <c r="TT38" s="35" t="s">
        <v>6</v>
      </c>
      <c r="TU38" s="35" t="s">
        <v>7</v>
      </c>
      <c r="TV38" s="35" t="s">
        <v>8</v>
      </c>
      <c r="TW38" s="35" t="s">
        <v>9</v>
      </c>
      <c r="TX38" s="35" t="s">
        <v>10</v>
      </c>
      <c r="TY38" s="35" t="s">
        <v>2</v>
      </c>
      <c r="TZ38" s="35" t="s">
        <v>124</v>
      </c>
      <c r="UA38" s="35" t="s">
        <v>63</v>
      </c>
      <c r="UB38" s="32"/>
      <c r="UC38" s="33"/>
      <c r="UD38" s="33"/>
      <c r="UE38" s="33"/>
      <c r="UF38" s="33"/>
      <c r="UG38" s="33"/>
      <c r="UH38" s="33"/>
      <c r="UI38" s="35" t="s">
        <v>5</v>
      </c>
      <c r="UJ38" s="35" t="s">
        <v>6</v>
      </c>
      <c r="UK38" s="35" t="s">
        <v>7</v>
      </c>
      <c r="UL38" s="35" t="s">
        <v>8</v>
      </c>
      <c r="UM38" s="35" t="s">
        <v>9</v>
      </c>
      <c r="UN38" s="35" t="s">
        <v>10</v>
      </c>
      <c r="UO38" s="35" t="s">
        <v>2</v>
      </c>
      <c r="UP38" s="35" t="s">
        <v>124</v>
      </c>
      <c r="UQ38" s="35" t="s">
        <v>63</v>
      </c>
      <c r="UR38" s="32"/>
      <c r="US38" s="33"/>
      <c r="UT38" s="33"/>
      <c r="UU38" s="33"/>
      <c r="UV38" s="33"/>
      <c r="UW38" s="33"/>
      <c r="UX38" s="33"/>
      <c r="UY38" s="35" t="s">
        <v>5</v>
      </c>
      <c r="UZ38" s="35" t="s">
        <v>6</v>
      </c>
      <c r="VA38" s="35" t="s">
        <v>7</v>
      </c>
      <c r="VB38" s="35" t="s">
        <v>8</v>
      </c>
      <c r="VC38" s="35" t="s">
        <v>9</v>
      </c>
      <c r="VD38" s="35" t="s">
        <v>10</v>
      </c>
      <c r="VE38" s="35" t="s">
        <v>2</v>
      </c>
      <c r="VF38" s="35" t="s">
        <v>124</v>
      </c>
      <c r="VG38" s="35" t="s">
        <v>63</v>
      </c>
      <c r="VH38" s="32"/>
      <c r="VI38" s="33"/>
      <c r="VJ38" s="33"/>
      <c r="VK38" s="33"/>
      <c r="VL38" s="33"/>
      <c r="VM38" s="33"/>
      <c r="VN38" s="33"/>
      <c r="VO38" s="35" t="s">
        <v>5</v>
      </c>
      <c r="VP38" s="35" t="s">
        <v>6</v>
      </c>
      <c r="VQ38" s="35" t="s">
        <v>7</v>
      </c>
      <c r="VR38" s="35" t="s">
        <v>8</v>
      </c>
      <c r="VS38" s="35" t="s">
        <v>9</v>
      </c>
      <c r="VT38" s="35" t="s">
        <v>10</v>
      </c>
      <c r="VU38" s="35" t="s">
        <v>2</v>
      </c>
      <c r="VV38" s="35" t="s">
        <v>124</v>
      </c>
      <c r="VW38" s="35" t="s">
        <v>63</v>
      </c>
      <c r="VX38" s="32"/>
      <c r="VY38" s="33"/>
      <c r="VZ38" s="33"/>
      <c r="WA38" s="33"/>
      <c r="WB38" s="33"/>
      <c r="WC38" s="33"/>
      <c r="WD38" s="33"/>
      <c r="WE38" s="35" t="s">
        <v>5</v>
      </c>
      <c r="WF38" s="35" t="s">
        <v>6</v>
      </c>
      <c r="WG38" s="35" t="s">
        <v>7</v>
      </c>
      <c r="WH38" s="35" t="s">
        <v>8</v>
      </c>
      <c r="WI38" s="35" t="s">
        <v>9</v>
      </c>
      <c r="WJ38" s="35" t="s">
        <v>10</v>
      </c>
      <c r="WK38" s="35" t="s">
        <v>2</v>
      </c>
      <c r="WL38" s="35" t="s">
        <v>124</v>
      </c>
      <c r="WM38" s="35" t="s">
        <v>63</v>
      </c>
      <c r="WN38" s="32"/>
      <c r="WO38" s="33"/>
      <c r="WP38" s="33"/>
      <c r="WQ38" s="33"/>
      <c r="WR38" s="33"/>
      <c r="WS38" s="33"/>
      <c r="WT38" s="33"/>
      <c r="WU38" s="35" t="s">
        <v>5</v>
      </c>
      <c r="WV38" s="35" t="s">
        <v>6</v>
      </c>
      <c r="WW38" s="35" t="s">
        <v>7</v>
      </c>
      <c r="WX38" s="35" t="s">
        <v>8</v>
      </c>
      <c r="WY38" s="35" t="s">
        <v>9</v>
      </c>
      <c r="WZ38" s="35" t="s">
        <v>10</v>
      </c>
      <c r="XA38" s="35" t="s">
        <v>2</v>
      </c>
      <c r="XB38" s="35" t="s">
        <v>124</v>
      </c>
      <c r="XC38" s="35" t="s">
        <v>63</v>
      </c>
      <c r="XD38" s="32"/>
      <c r="XE38" s="33"/>
      <c r="XF38" s="33"/>
      <c r="XG38" s="33"/>
      <c r="XH38" s="33"/>
      <c r="XI38" s="33"/>
      <c r="XJ38" s="33"/>
      <c r="XK38" s="35" t="s">
        <v>5</v>
      </c>
      <c r="XL38" s="35" t="s">
        <v>6</v>
      </c>
      <c r="XM38" s="35" t="s">
        <v>7</v>
      </c>
      <c r="XN38" s="35" t="s">
        <v>8</v>
      </c>
      <c r="XO38" s="35" t="s">
        <v>9</v>
      </c>
      <c r="XP38" s="35" t="s">
        <v>10</v>
      </c>
      <c r="XQ38" s="35" t="s">
        <v>2</v>
      </c>
      <c r="XR38" s="35" t="s">
        <v>124</v>
      </c>
      <c r="XS38" s="35" t="s">
        <v>63</v>
      </c>
      <c r="XT38" s="32"/>
      <c r="XU38" s="33"/>
      <c r="XV38" s="33"/>
      <c r="XW38" s="33"/>
      <c r="XX38" s="33"/>
      <c r="XY38" s="33"/>
      <c r="XZ38" s="33"/>
      <c r="YA38" s="35" t="s">
        <v>5</v>
      </c>
      <c r="YB38" s="35" t="s">
        <v>6</v>
      </c>
      <c r="YC38" s="35" t="s">
        <v>7</v>
      </c>
      <c r="YD38" s="35" t="s">
        <v>8</v>
      </c>
      <c r="YE38" s="35" t="s">
        <v>9</v>
      </c>
      <c r="YF38" s="35" t="s">
        <v>10</v>
      </c>
      <c r="YG38" s="35" t="s">
        <v>2</v>
      </c>
      <c r="YH38" s="35" t="s">
        <v>124</v>
      </c>
      <c r="YI38" s="35" t="s">
        <v>63</v>
      </c>
      <c r="YJ38" s="32"/>
      <c r="YK38" s="33"/>
      <c r="YL38" s="33"/>
      <c r="YM38" s="33"/>
      <c r="YN38" s="33"/>
      <c r="YO38" s="33"/>
      <c r="YP38" s="33"/>
      <c r="YQ38" s="35" t="s">
        <v>5</v>
      </c>
      <c r="YR38" s="35" t="s">
        <v>6</v>
      </c>
      <c r="YS38" s="35" t="s">
        <v>7</v>
      </c>
      <c r="YT38" s="35" t="s">
        <v>8</v>
      </c>
      <c r="YU38" s="35" t="s">
        <v>9</v>
      </c>
      <c r="YV38" s="35" t="s">
        <v>10</v>
      </c>
      <c r="YW38" s="35" t="s">
        <v>2</v>
      </c>
      <c r="YX38" s="35" t="s">
        <v>124</v>
      </c>
      <c r="YY38" s="35" t="s">
        <v>63</v>
      </c>
      <c r="YZ38" s="32"/>
      <c r="ZA38" s="33"/>
      <c r="ZB38" s="33"/>
      <c r="ZC38" s="33"/>
      <c r="ZD38" s="33"/>
      <c r="ZE38" s="33"/>
      <c r="ZF38" s="33"/>
      <c r="ZG38" s="35" t="s">
        <v>5</v>
      </c>
      <c r="ZH38" s="35" t="s">
        <v>6</v>
      </c>
      <c r="ZI38" s="35" t="s">
        <v>7</v>
      </c>
      <c r="ZJ38" s="35" t="s">
        <v>8</v>
      </c>
      <c r="ZK38" s="35" t="s">
        <v>9</v>
      </c>
      <c r="ZL38" s="35" t="s">
        <v>10</v>
      </c>
      <c r="ZM38" s="35" t="s">
        <v>2</v>
      </c>
      <c r="ZN38" s="35" t="s">
        <v>124</v>
      </c>
      <c r="ZO38" s="35" t="s">
        <v>63</v>
      </c>
      <c r="ZP38" s="32"/>
      <c r="ZQ38" s="33"/>
      <c r="ZR38" s="33"/>
      <c r="ZS38" s="33"/>
      <c r="ZT38" s="33"/>
      <c r="ZU38" s="33"/>
      <c r="ZV38" s="33"/>
      <c r="ZW38" s="35" t="s">
        <v>5</v>
      </c>
      <c r="ZX38" s="35" t="s">
        <v>6</v>
      </c>
      <c r="ZY38" s="35" t="s">
        <v>7</v>
      </c>
      <c r="ZZ38" s="35" t="s">
        <v>8</v>
      </c>
      <c r="AAA38" s="35" t="s">
        <v>9</v>
      </c>
      <c r="AAB38" s="35" t="s">
        <v>10</v>
      </c>
      <c r="AAC38" s="35" t="s">
        <v>2</v>
      </c>
      <c r="AAD38" s="35" t="s">
        <v>124</v>
      </c>
      <c r="AAE38" s="35" t="s">
        <v>63</v>
      </c>
      <c r="AAF38" s="32"/>
      <c r="AAG38" s="33"/>
      <c r="AAH38" s="33"/>
      <c r="AAI38" s="33"/>
      <c r="AAJ38" s="33"/>
      <c r="AAK38" s="33"/>
      <c r="AAL38" s="33"/>
      <c r="AAM38" s="35" t="s">
        <v>5</v>
      </c>
      <c r="AAN38" s="35" t="s">
        <v>6</v>
      </c>
      <c r="AAO38" s="35" t="s">
        <v>7</v>
      </c>
      <c r="AAP38" s="35" t="s">
        <v>8</v>
      </c>
      <c r="AAQ38" s="35" t="s">
        <v>9</v>
      </c>
      <c r="AAR38" s="35" t="s">
        <v>10</v>
      </c>
      <c r="AAS38" s="35" t="s">
        <v>2</v>
      </c>
      <c r="AAT38" s="35" t="s">
        <v>124</v>
      </c>
      <c r="AAU38" s="35" t="s">
        <v>63</v>
      </c>
      <c r="AAV38" s="32"/>
      <c r="AAW38" s="33"/>
      <c r="AAX38" s="33"/>
      <c r="AAY38" s="33"/>
      <c r="AAZ38" s="33"/>
      <c r="ABA38" s="33"/>
      <c r="ABB38" s="33"/>
      <c r="ABC38" s="35" t="s">
        <v>5</v>
      </c>
      <c r="ABD38" s="35" t="s">
        <v>6</v>
      </c>
      <c r="ABE38" s="35" t="s">
        <v>7</v>
      </c>
      <c r="ABF38" s="35" t="s">
        <v>8</v>
      </c>
      <c r="ABG38" s="35" t="s">
        <v>9</v>
      </c>
      <c r="ABH38" s="35" t="s">
        <v>10</v>
      </c>
      <c r="ABI38" s="35" t="s">
        <v>2</v>
      </c>
      <c r="ABJ38" s="35" t="s">
        <v>124</v>
      </c>
      <c r="ABK38" s="35" t="s">
        <v>63</v>
      </c>
      <c r="ABL38" s="32"/>
      <c r="ABM38" s="33"/>
      <c r="ABN38" s="33"/>
      <c r="ABO38" s="33"/>
      <c r="ABP38" s="33"/>
      <c r="ABQ38" s="33"/>
      <c r="ABR38" s="33"/>
      <c r="ABS38" s="35" t="s">
        <v>5</v>
      </c>
      <c r="ABT38" s="35" t="s">
        <v>6</v>
      </c>
      <c r="ABU38" s="35" t="s">
        <v>7</v>
      </c>
      <c r="ABV38" s="35" t="s">
        <v>8</v>
      </c>
      <c r="ABW38" s="35" t="s">
        <v>9</v>
      </c>
      <c r="ABX38" s="35" t="s">
        <v>10</v>
      </c>
      <c r="ABY38" s="35" t="s">
        <v>2</v>
      </c>
      <c r="ABZ38" s="35" t="s">
        <v>124</v>
      </c>
      <c r="ACA38" s="35" t="s">
        <v>63</v>
      </c>
      <c r="ACB38" s="32"/>
      <c r="ACC38" s="33"/>
      <c r="ACD38" s="33"/>
      <c r="ACE38" s="33"/>
      <c r="ACF38" s="33"/>
      <c r="ACG38" s="33"/>
      <c r="ACH38" s="33"/>
      <c r="ACI38" s="35" t="s">
        <v>5</v>
      </c>
      <c r="ACJ38" s="35" t="s">
        <v>6</v>
      </c>
      <c r="ACK38" s="35" t="s">
        <v>7</v>
      </c>
      <c r="ACL38" s="35" t="s">
        <v>8</v>
      </c>
      <c r="ACM38" s="35" t="s">
        <v>9</v>
      </c>
      <c r="ACN38" s="35" t="s">
        <v>10</v>
      </c>
      <c r="ACO38" s="35" t="s">
        <v>2</v>
      </c>
      <c r="ACP38" s="35" t="s">
        <v>124</v>
      </c>
      <c r="ACQ38" s="35" t="s">
        <v>63</v>
      </c>
      <c r="ACR38" s="32"/>
      <c r="ACS38" s="33"/>
      <c r="ACT38" s="33"/>
      <c r="ACU38" s="33"/>
      <c r="ACV38" s="33"/>
      <c r="ACW38" s="33"/>
      <c r="ACX38" s="33"/>
      <c r="ACY38" s="35" t="s">
        <v>5</v>
      </c>
      <c r="ACZ38" s="35" t="s">
        <v>6</v>
      </c>
      <c r="ADA38" s="35" t="s">
        <v>7</v>
      </c>
      <c r="ADB38" s="35" t="s">
        <v>8</v>
      </c>
      <c r="ADC38" s="35" t="s">
        <v>9</v>
      </c>
      <c r="ADD38" s="35" t="s">
        <v>10</v>
      </c>
      <c r="ADE38" s="35" t="s">
        <v>2</v>
      </c>
      <c r="ADF38" s="35" t="s">
        <v>124</v>
      </c>
      <c r="ADG38" s="35" t="s">
        <v>63</v>
      </c>
      <c r="ADH38" s="32"/>
      <c r="ADI38" s="33"/>
      <c r="ADJ38" s="33"/>
      <c r="ADK38" s="33"/>
      <c r="ADL38" s="33"/>
      <c r="ADM38" s="33"/>
      <c r="ADN38" s="33"/>
      <c r="ADO38" s="35" t="s">
        <v>5</v>
      </c>
      <c r="ADP38" s="35" t="s">
        <v>6</v>
      </c>
      <c r="ADQ38" s="35" t="s">
        <v>7</v>
      </c>
      <c r="ADR38" s="35" t="s">
        <v>8</v>
      </c>
      <c r="ADS38" s="35" t="s">
        <v>9</v>
      </c>
      <c r="ADT38" s="35" t="s">
        <v>10</v>
      </c>
      <c r="ADU38" s="35" t="s">
        <v>2</v>
      </c>
      <c r="ADV38" s="35" t="s">
        <v>124</v>
      </c>
      <c r="ADW38" s="35" t="s">
        <v>63</v>
      </c>
      <c r="ADX38" s="32"/>
      <c r="ADY38" s="33"/>
      <c r="ADZ38" s="33"/>
      <c r="AEA38" s="33"/>
      <c r="AEB38" s="33"/>
      <c r="AEC38" s="33"/>
      <c r="AED38" s="33"/>
      <c r="AEE38" s="35" t="s">
        <v>5</v>
      </c>
      <c r="AEF38" s="35" t="s">
        <v>6</v>
      </c>
      <c r="AEG38" s="35" t="s">
        <v>7</v>
      </c>
      <c r="AEH38" s="35" t="s">
        <v>8</v>
      </c>
      <c r="AEI38" s="35" t="s">
        <v>9</v>
      </c>
      <c r="AEJ38" s="35" t="s">
        <v>10</v>
      </c>
      <c r="AEK38" s="35" t="s">
        <v>2</v>
      </c>
      <c r="AEL38" s="35" t="s">
        <v>124</v>
      </c>
      <c r="AEM38" s="35" t="s">
        <v>63</v>
      </c>
      <c r="AEN38" s="32"/>
      <c r="AEO38" s="33"/>
      <c r="AEP38" s="33"/>
      <c r="AEQ38" s="33"/>
      <c r="AER38" s="33"/>
      <c r="AES38" s="33"/>
      <c r="AET38" s="33"/>
      <c r="AEU38" s="35" t="s">
        <v>5</v>
      </c>
      <c r="AEV38" s="35" t="s">
        <v>6</v>
      </c>
      <c r="AEW38" s="35" t="s">
        <v>7</v>
      </c>
      <c r="AEX38" s="35" t="s">
        <v>8</v>
      </c>
      <c r="AEY38" s="35" t="s">
        <v>9</v>
      </c>
      <c r="AEZ38" s="35" t="s">
        <v>10</v>
      </c>
      <c r="AFA38" s="35" t="s">
        <v>2</v>
      </c>
      <c r="AFB38" s="35" t="s">
        <v>124</v>
      </c>
      <c r="AFC38" s="35" t="s">
        <v>63</v>
      </c>
      <c r="AFD38" s="32"/>
      <c r="AFE38" s="33"/>
      <c r="AFF38" s="33"/>
      <c r="AFG38" s="33"/>
      <c r="AFH38" s="33"/>
      <c r="AFI38" s="33"/>
      <c r="AFJ38" s="33"/>
      <c r="AFK38" s="35" t="s">
        <v>5</v>
      </c>
      <c r="AFL38" s="35" t="s">
        <v>6</v>
      </c>
      <c r="AFM38" s="35" t="s">
        <v>7</v>
      </c>
      <c r="AFN38" s="35" t="s">
        <v>8</v>
      </c>
      <c r="AFO38" s="35" t="s">
        <v>9</v>
      </c>
      <c r="AFP38" s="35" t="s">
        <v>10</v>
      </c>
      <c r="AFQ38" s="35" t="s">
        <v>2</v>
      </c>
      <c r="AFR38" s="35" t="s">
        <v>124</v>
      </c>
      <c r="AFS38" s="35" t="s">
        <v>63</v>
      </c>
      <c r="AFT38" s="32"/>
      <c r="AFU38" s="33"/>
      <c r="AFV38" s="33"/>
      <c r="AFW38" s="33"/>
      <c r="AFX38" s="33"/>
      <c r="AFY38" s="33"/>
      <c r="AFZ38" s="33"/>
      <c r="AGA38" s="35" t="s">
        <v>5</v>
      </c>
      <c r="AGB38" s="35" t="s">
        <v>6</v>
      </c>
      <c r="AGC38" s="35" t="s">
        <v>7</v>
      </c>
      <c r="AGD38" s="35" t="s">
        <v>8</v>
      </c>
      <c r="AGE38" s="35" t="s">
        <v>9</v>
      </c>
      <c r="AGF38" s="35" t="s">
        <v>10</v>
      </c>
      <c r="AGG38" s="35" t="s">
        <v>2</v>
      </c>
      <c r="AGH38" s="35" t="s">
        <v>124</v>
      </c>
      <c r="AGI38" s="35" t="s">
        <v>63</v>
      </c>
      <c r="AGJ38" s="32"/>
      <c r="AGK38" s="33"/>
      <c r="AGL38" s="33"/>
      <c r="AGM38" s="33"/>
      <c r="AGN38" s="33"/>
      <c r="AGO38" s="33"/>
      <c r="AGP38" s="33"/>
      <c r="AGQ38" s="35" t="s">
        <v>5</v>
      </c>
      <c r="AGR38" s="35" t="s">
        <v>6</v>
      </c>
      <c r="AGS38" s="35" t="s">
        <v>7</v>
      </c>
      <c r="AGT38" s="35" t="s">
        <v>8</v>
      </c>
      <c r="AGU38" s="35" t="s">
        <v>9</v>
      </c>
      <c r="AGV38" s="35" t="s">
        <v>10</v>
      </c>
      <c r="AGW38" s="35" t="s">
        <v>2</v>
      </c>
      <c r="AGX38" s="35" t="s">
        <v>124</v>
      </c>
      <c r="AGY38" s="35" t="s">
        <v>63</v>
      </c>
      <c r="AGZ38" s="32"/>
      <c r="AHA38" s="33"/>
      <c r="AHB38" s="33"/>
      <c r="AHC38" s="33"/>
      <c r="AHD38" s="33"/>
      <c r="AHE38" s="33"/>
      <c r="AHF38" s="33"/>
      <c r="AHG38" s="35" t="s">
        <v>5</v>
      </c>
      <c r="AHH38" s="35" t="s">
        <v>6</v>
      </c>
      <c r="AHI38" s="35" t="s">
        <v>7</v>
      </c>
      <c r="AHJ38" s="35" t="s">
        <v>8</v>
      </c>
      <c r="AHK38" s="35" t="s">
        <v>9</v>
      </c>
      <c r="AHL38" s="35" t="s">
        <v>10</v>
      </c>
      <c r="AHM38" s="35" t="s">
        <v>2</v>
      </c>
      <c r="AHN38" s="35" t="s">
        <v>124</v>
      </c>
      <c r="AHO38" s="35" t="s">
        <v>63</v>
      </c>
      <c r="AHP38" s="32"/>
      <c r="AHQ38" s="33"/>
      <c r="AHR38" s="33"/>
      <c r="AHS38" s="33"/>
      <c r="AHT38" s="33"/>
      <c r="AHU38" s="33"/>
      <c r="AHV38" s="33"/>
      <c r="AHW38" s="35" t="s">
        <v>5</v>
      </c>
      <c r="AHX38" s="35" t="s">
        <v>6</v>
      </c>
      <c r="AHY38" s="35" t="s">
        <v>7</v>
      </c>
      <c r="AHZ38" s="35" t="s">
        <v>8</v>
      </c>
      <c r="AIA38" s="35" t="s">
        <v>9</v>
      </c>
      <c r="AIB38" s="35" t="s">
        <v>10</v>
      </c>
      <c r="AIC38" s="35" t="s">
        <v>2</v>
      </c>
      <c r="AID38" s="35" t="s">
        <v>124</v>
      </c>
      <c r="AIE38" s="35" t="s">
        <v>63</v>
      </c>
      <c r="AIF38" s="32"/>
      <c r="AIG38" s="33"/>
      <c r="AIH38" s="33"/>
      <c r="AII38" s="33"/>
      <c r="AIJ38" s="33"/>
      <c r="AIK38" s="33"/>
      <c r="AIL38" s="33"/>
      <c r="AIM38" s="35" t="s">
        <v>5</v>
      </c>
      <c r="AIN38" s="35" t="s">
        <v>6</v>
      </c>
      <c r="AIO38" s="35" t="s">
        <v>7</v>
      </c>
      <c r="AIP38" s="35" t="s">
        <v>8</v>
      </c>
      <c r="AIQ38" s="35" t="s">
        <v>9</v>
      </c>
      <c r="AIR38" s="35" t="s">
        <v>10</v>
      </c>
      <c r="AIS38" s="35" t="s">
        <v>2</v>
      </c>
      <c r="AIT38" s="35" t="s">
        <v>124</v>
      </c>
      <c r="AIU38" s="35" t="s">
        <v>63</v>
      </c>
      <c r="AIV38" s="32"/>
      <c r="AIW38" s="33"/>
      <c r="AIX38" s="33"/>
      <c r="AIY38" s="33"/>
      <c r="AIZ38" s="33"/>
      <c r="AJA38" s="33"/>
      <c r="AJB38" s="33"/>
      <c r="AJC38" s="35" t="s">
        <v>5</v>
      </c>
      <c r="AJD38" s="35" t="s">
        <v>6</v>
      </c>
      <c r="AJE38" s="35" t="s">
        <v>7</v>
      </c>
      <c r="AJF38" s="35" t="s">
        <v>8</v>
      </c>
      <c r="AJG38" s="35" t="s">
        <v>9</v>
      </c>
      <c r="AJH38" s="35" t="s">
        <v>10</v>
      </c>
      <c r="AJI38" s="35" t="s">
        <v>2</v>
      </c>
      <c r="AJJ38" s="35" t="s">
        <v>124</v>
      </c>
      <c r="AJK38" s="35" t="s">
        <v>63</v>
      </c>
      <c r="AJL38" s="32"/>
      <c r="AJM38" s="33"/>
      <c r="AJN38" s="33"/>
      <c r="AJO38" s="33"/>
      <c r="AJP38" s="33"/>
      <c r="AJQ38" s="33"/>
      <c r="AJR38" s="33"/>
      <c r="AJS38" s="35" t="s">
        <v>5</v>
      </c>
      <c r="AJT38" s="35" t="s">
        <v>6</v>
      </c>
      <c r="AJU38" s="35" t="s">
        <v>7</v>
      </c>
      <c r="AJV38" s="35" t="s">
        <v>8</v>
      </c>
      <c r="AJW38" s="35" t="s">
        <v>9</v>
      </c>
      <c r="AJX38" s="35" t="s">
        <v>10</v>
      </c>
      <c r="AJY38" s="35" t="s">
        <v>2</v>
      </c>
      <c r="AJZ38" s="35" t="s">
        <v>124</v>
      </c>
      <c r="AKA38" s="35" t="s">
        <v>63</v>
      </c>
      <c r="AKB38" s="32"/>
      <c r="AKC38" s="33"/>
      <c r="AKD38" s="33"/>
      <c r="AKE38" s="33"/>
      <c r="AKF38" s="33"/>
      <c r="AKG38" s="33"/>
      <c r="AKH38" s="33"/>
      <c r="AKI38" s="35" t="s">
        <v>5</v>
      </c>
      <c r="AKJ38" s="35" t="s">
        <v>6</v>
      </c>
      <c r="AKK38" s="35" t="s">
        <v>7</v>
      </c>
      <c r="AKL38" s="35" t="s">
        <v>8</v>
      </c>
      <c r="AKM38" s="35" t="s">
        <v>9</v>
      </c>
      <c r="AKN38" s="35" t="s">
        <v>10</v>
      </c>
      <c r="AKO38" s="35" t="s">
        <v>2</v>
      </c>
      <c r="AKP38" s="35" t="s">
        <v>124</v>
      </c>
      <c r="AKQ38" s="35" t="s">
        <v>63</v>
      </c>
      <c r="AKR38" s="32"/>
      <c r="AKS38" s="33"/>
      <c r="AKT38" s="33"/>
      <c r="AKU38" s="33"/>
      <c r="AKV38" s="33"/>
      <c r="AKW38" s="33"/>
      <c r="AKX38" s="33"/>
      <c r="AKY38" s="35" t="s">
        <v>5</v>
      </c>
      <c r="AKZ38" s="35" t="s">
        <v>6</v>
      </c>
      <c r="ALA38" s="35" t="s">
        <v>7</v>
      </c>
      <c r="ALB38" s="35" t="s">
        <v>8</v>
      </c>
      <c r="ALC38" s="35" t="s">
        <v>9</v>
      </c>
      <c r="ALD38" s="35" t="s">
        <v>10</v>
      </c>
      <c r="ALE38" s="35" t="s">
        <v>2</v>
      </c>
      <c r="ALF38" s="35" t="s">
        <v>124</v>
      </c>
      <c r="ALG38" s="35" t="s">
        <v>63</v>
      </c>
      <c r="ALH38" s="32"/>
      <c r="ALI38" s="33"/>
      <c r="ALJ38" s="33"/>
      <c r="ALK38" s="33"/>
      <c r="ALL38" s="33"/>
      <c r="ALM38" s="33"/>
      <c r="ALN38" s="33"/>
      <c r="ALO38" s="35" t="s">
        <v>5</v>
      </c>
      <c r="ALP38" s="35" t="s">
        <v>6</v>
      </c>
      <c r="ALQ38" s="35" t="s">
        <v>7</v>
      </c>
      <c r="ALR38" s="35" t="s">
        <v>8</v>
      </c>
      <c r="ALS38" s="35" t="s">
        <v>9</v>
      </c>
      <c r="ALT38" s="35" t="s">
        <v>10</v>
      </c>
      <c r="ALU38" s="35" t="s">
        <v>2</v>
      </c>
      <c r="ALV38" s="35" t="s">
        <v>124</v>
      </c>
      <c r="ALW38" s="35" t="s">
        <v>63</v>
      </c>
      <c r="ALX38" s="32"/>
      <c r="ALY38" s="33"/>
      <c r="ALZ38" s="33"/>
      <c r="AMA38" s="33"/>
      <c r="AMB38" s="33"/>
      <c r="AMC38" s="33"/>
      <c r="AMD38" s="33"/>
      <c r="AME38" s="35" t="s">
        <v>5</v>
      </c>
      <c r="AMF38" s="35" t="s">
        <v>6</v>
      </c>
      <c r="AMG38" s="35" t="s">
        <v>7</v>
      </c>
      <c r="AMH38" s="35" t="s">
        <v>8</v>
      </c>
      <c r="AMI38" s="35" t="s">
        <v>9</v>
      </c>
      <c r="AMJ38" s="35" t="s">
        <v>10</v>
      </c>
      <c r="AMK38" s="35" t="s">
        <v>2</v>
      </c>
      <c r="AML38" s="35" t="s">
        <v>124</v>
      </c>
      <c r="AMM38" s="35" t="s">
        <v>63</v>
      </c>
      <c r="AMN38" s="32"/>
      <c r="AMO38" s="33"/>
      <c r="AMP38" s="33"/>
      <c r="AMQ38" s="33"/>
      <c r="AMR38" s="33"/>
      <c r="AMS38" s="33"/>
      <c r="AMT38" s="33"/>
      <c r="AMU38" s="35" t="s">
        <v>5</v>
      </c>
      <c r="AMV38" s="35" t="s">
        <v>6</v>
      </c>
      <c r="AMW38" s="35" t="s">
        <v>7</v>
      </c>
      <c r="AMX38" s="35" t="s">
        <v>8</v>
      </c>
      <c r="AMY38" s="35" t="s">
        <v>9</v>
      </c>
      <c r="AMZ38" s="35" t="s">
        <v>10</v>
      </c>
      <c r="ANA38" s="35" t="s">
        <v>2</v>
      </c>
      <c r="ANB38" s="35" t="s">
        <v>124</v>
      </c>
      <c r="ANC38" s="35" t="s">
        <v>63</v>
      </c>
      <c r="AND38" s="32"/>
      <c r="ANE38" s="33"/>
      <c r="ANF38" s="33"/>
      <c r="ANG38" s="33"/>
      <c r="ANH38" s="33"/>
      <c r="ANI38" s="33"/>
      <c r="ANJ38" s="33"/>
      <c r="ANK38" s="35" t="s">
        <v>5</v>
      </c>
      <c r="ANL38" s="35" t="s">
        <v>6</v>
      </c>
      <c r="ANM38" s="35" t="s">
        <v>7</v>
      </c>
      <c r="ANN38" s="35" t="s">
        <v>8</v>
      </c>
      <c r="ANO38" s="35" t="s">
        <v>9</v>
      </c>
      <c r="ANP38" s="35" t="s">
        <v>10</v>
      </c>
      <c r="ANQ38" s="35" t="s">
        <v>2</v>
      </c>
      <c r="ANR38" s="35" t="s">
        <v>124</v>
      </c>
      <c r="ANS38" s="35" t="s">
        <v>63</v>
      </c>
      <c r="ANT38" s="32"/>
      <c r="ANU38" s="33"/>
      <c r="ANV38" s="33"/>
      <c r="ANW38" s="33"/>
      <c r="ANX38" s="33"/>
      <c r="ANY38" s="33"/>
      <c r="ANZ38" s="33"/>
      <c r="AOA38" s="35" t="s">
        <v>5</v>
      </c>
      <c r="AOB38" s="35" t="s">
        <v>6</v>
      </c>
      <c r="AOC38" s="35" t="s">
        <v>7</v>
      </c>
      <c r="AOD38" s="35" t="s">
        <v>8</v>
      </c>
      <c r="AOE38" s="35" t="s">
        <v>9</v>
      </c>
      <c r="AOF38" s="35" t="s">
        <v>10</v>
      </c>
      <c r="AOG38" s="35" t="s">
        <v>2</v>
      </c>
      <c r="AOH38" s="35" t="s">
        <v>124</v>
      </c>
      <c r="AOI38" s="35" t="s">
        <v>63</v>
      </c>
      <c r="AOJ38" s="32"/>
      <c r="AOK38" s="33"/>
      <c r="AOL38" s="33"/>
      <c r="AOM38" s="33"/>
      <c r="AON38" s="33"/>
      <c r="AOO38" s="33"/>
      <c r="AOP38" s="33"/>
      <c r="AOQ38" s="35" t="s">
        <v>5</v>
      </c>
      <c r="AOR38" s="35" t="s">
        <v>6</v>
      </c>
      <c r="AOS38" s="35" t="s">
        <v>7</v>
      </c>
      <c r="AOT38" s="35" t="s">
        <v>8</v>
      </c>
      <c r="AOU38" s="35" t="s">
        <v>9</v>
      </c>
      <c r="AOV38" s="35" t="s">
        <v>10</v>
      </c>
      <c r="AOW38" s="35" t="s">
        <v>2</v>
      </c>
      <c r="AOX38" s="35" t="s">
        <v>124</v>
      </c>
      <c r="AOY38" s="35" t="s">
        <v>63</v>
      </c>
      <c r="AOZ38" s="32"/>
      <c r="APA38" s="33"/>
      <c r="APB38" s="33"/>
      <c r="APC38" s="33"/>
      <c r="APD38" s="33"/>
      <c r="APE38" s="33"/>
      <c r="APF38" s="33"/>
      <c r="APG38" s="35" t="s">
        <v>5</v>
      </c>
      <c r="APH38" s="35" t="s">
        <v>6</v>
      </c>
      <c r="API38" s="35" t="s">
        <v>7</v>
      </c>
      <c r="APJ38" s="35" t="s">
        <v>8</v>
      </c>
      <c r="APK38" s="35" t="s">
        <v>9</v>
      </c>
      <c r="APL38" s="35" t="s">
        <v>10</v>
      </c>
      <c r="APM38" s="35" t="s">
        <v>2</v>
      </c>
      <c r="APN38" s="35" t="s">
        <v>124</v>
      </c>
      <c r="APO38" s="35" t="s">
        <v>63</v>
      </c>
      <c r="APP38" s="32"/>
      <c r="APQ38" s="33"/>
      <c r="APR38" s="33"/>
      <c r="APS38" s="33"/>
      <c r="APT38" s="33"/>
      <c r="APU38" s="33"/>
      <c r="APV38" s="33"/>
      <c r="APW38" s="35" t="s">
        <v>5</v>
      </c>
      <c r="APX38" s="35" t="s">
        <v>6</v>
      </c>
      <c r="APY38" s="35" t="s">
        <v>7</v>
      </c>
      <c r="APZ38" s="35" t="s">
        <v>8</v>
      </c>
      <c r="AQA38" s="35" t="s">
        <v>9</v>
      </c>
      <c r="AQB38" s="35" t="s">
        <v>10</v>
      </c>
      <c r="AQC38" s="35" t="s">
        <v>2</v>
      </c>
      <c r="AQD38" s="35" t="s">
        <v>124</v>
      </c>
      <c r="AQE38" s="35" t="s">
        <v>63</v>
      </c>
      <c r="AQF38" s="32"/>
      <c r="AQG38" s="33"/>
      <c r="AQH38" s="33"/>
      <c r="AQI38" s="33"/>
      <c r="AQJ38" s="33"/>
      <c r="AQK38" s="33"/>
      <c r="AQL38" s="33"/>
      <c r="AQM38" s="35" t="s">
        <v>5</v>
      </c>
      <c r="AQN38" s="35" t="s">
        <v>6</v>
      </c>
      <c r="AQO38" s="35" t="s">
        <v>7</v>
      </c>
      <c r="AQP38" s="35" t="s">
        <v>8</v>
      </c>
      <c r="AQQ38" s="35" t="s">
        <v>9</v>
      </c>
      <c r="AQR38" s="35" t="s">
        <v>10</v>
      </c>
      <c r="AQS38" s="35" t="s">
        <v>2</v>
      </c>
      <c r="AQT38" s="35" t="s">
        <v>124</v>
      </c>
      <c r="AQU38" s="35" t="s">
        <v>63</v>
      </c>
      <c r="AQV38" s="32"/>
      <c r="AQW38" s="33"/>
      <c r="AQX38" s="33"/>
      <c r="AQY38" s="33"/>
      <c r="AQZ38" s="33"/>
      <c r="ARA38" s="33"/>
      <c r="ARB38" s="33"/>
      <c r="ARC38" s="35" t="s">
        <v>5</v>
      </c>
      <c r="ARD38" s="35" t="s">
        <v>6</v>
      </c>
      <c r="ARE38" s="35" t="s">
        <v>7</v>
      </c>
      <c r="ARF38" s="35" t="s">
        <v>8</v>
      </c>
      <c r="ARG38" s="35" t="s">
        <v>9</v>
      </c>
      <c r="ARH38" s="35" t="s">
        <v>10</v>
      </c>
      <c r="ARI38" s="35" t="s">
        <v>2</v>
      </c>
      <c r="ARJ38" s="35" t="s">
        <v>124</v>
      </c>
      <c r="ARK38" s="35" t="s">
        <v>63</v>
      </c>
      <c r="ARL38" s="32"/>
      <c r="ARM38" s="33"/>
      <c r="ARN38" s="33"/>
      <c r="ARO38" s="33"/>
      <c r="ARP38" s="33"/>
      <c r="ARQ38" s="33"/>
      <c r="ARR38" s="33"/>
      <c r="ARS38" s="35" t="s">
        <v>5</v>
      </c>
      <c r="ART38" s="35" t="s">
        <v>6</v>
      </c>
      <c r="ARU38" s="35" t="s">
        <v>7</v>
      </c>
      <c r="ARV38" s="35" t="s">
        <v>8</v>
      </c>
      <c r="ARW38" s="35" t="s">
        <v>9</v>
      </c>
      <c r="ARX38" s="35" t="s">
        <v>10</v>
      </c>
      <c r="ARY38" s="35" t="s">
        <v>2</v>
      </c>
      <c r="ARZ38" s="35" t="s">
        <v>124</v>
      </c>
      <c r="ASA38" s="35" t="s">
        <v>63</v>
      </c>
      <c r="ASB38" s="32"/>
      <c r="ASC38" s="33"/>
      <c r="ASD38" s="33"/>
      <c r="ASE38" s="33"/>
      <c r="ASF38" s="33"/>
      <c r="ASG38" s="33"/>
      <c r="ASH38" s="33"/>
      <c r="ASI38" s="35" t="s">
        <v>5</v>
      </c>
      <c r="ASJ38" s="35" t="s">
        <v>6</v>
      </c>
      <c r="ASK38" s="35" t="s">
        <v>7</v>
      </c>
      <c r="ASL38" s="35" t="s">
        <v>8</v>
      </c>
      <c r="ASM38" s="35" t="s">
        <v>9</v>
      </c>
      <c r="ASN38" s="35" t="s">
        <v>10</v>
      </c>
      <c r="ASO38" s="35" t="s">
        <v>2</v>
      </c>
      <c r="ASP38" s="35" t="s">
        <v>124</v>
      </c>
      <c r="ASQ38" s="35" t="s">
        <v>63</v>
      </c>
      <c r="ASR38" s="32"/>
      <c r="ASS38" s="33"/>
      <c r="AST38" s="33"/>
      <c r="ASU38" s="33"/>
      <c r="ASV38" s="33"/>
      <c r="ASW38" s="33"/>
      <c r="ASX38" s="33"/>
      <c r="ASY38" s="35" t="s">
        <v>5</v>
      </c>
      <c r="ASZ38" s="35" t="s">
        <v>6</v>
      </c>
      <c r="ATA38" s="35" t="s">
        <v>7</v>
      </c>
      <c r="ATB38" s="35" t="s">
        <v>8</v>
      </c>
      <c r="ATC38" s="35" t="s">
        <v>9</v>
      </c>
      <c r="ATD38" s="35" t="s">
        <v>10</v>
      </c>
      <c r="ATE38" s="35" t="s">
        <v>2</v>
      </c>
      <c r="ATF38" s="35" t="s">
        <v>124</v>
      </c>
      <c r="ATG38" s="35" t="s">
        <v>63</v>
      </c>
      <c r="ATH38" s="32"/>
      <c r="ATI38" s="33"/>
      <c r="ATJ38" s="33"/>
      <c r="ATK38" s="33"/>
      <c r="ATL38" s="33"/>
      <c r="ATM38" s="33"/>
      <c r="ATN38" s="33"/>
      <c r="ATO38" s="35" t="s">
        <v>5</v>
      </c>
      <c r="ATP38" s="35" t="s">
        <v>6</v>
      </c>
      <c r="ATQ38" s="35" t="s">
        <v>7</v>
      </c>
      <c r="ATR38" s="35" t="s">
        <v>8</v>
      </c>
      <c r="ATS38" s="35" t="s">
        <v>9</v>
      </c>
      <c r="ATT38" s="35" t="s">
        <v>10</v>
      </c>
      <c r="ATU38" s="35" t="s">
        <v>2</v>
      </c>
      <c r="ATV38" s="35" t="s">
        <v>124</v>
      </c>
      <c r="ATW38" s="35" t="s">
        <v>63</v>
      </c>
      <c r="ATX38" s="32"/>
      <c r="ATY38" s="33"/>
      <c r="ATZ38" s="33"/>
      <c r="AUA38" s="33"/>
      <c r="AUB38" s="33"/>
      <c r="AUC38" s="33"/>
      <c r="AUD38" s="33"/>
      <c r="AUE38" s="35" t="s">
        <v>5</v>
      </c>
      <c r="AUF38" s="35" t="s">
        <v>6</v>
      </c>
      <c r="AUG38" s="35" t="s">
        <v>7</v>
      </c>
      <c r="AUH38" s="35" t="s">
        <v>8</v>
      </c>
      <c r="AUI38" s="35" t="s">
        <v>9</v>
      </c>
      <c r="AUJ38" s="35" t="s">
        <v>10</v>
      </c>
      <c r="AUK38" s="35" t="s">
        <v>2</v>
      </c>
      <c r="AUL38" s="35" t="s">
        <v>124</v>
      </c>
      <c r="AUM38" s="35" t="s">
        <v>63</v>
      </c>
      <c r="AUN38" s="32"/>
      <c r="AUO38" s="33"/>
      <c r="AUP38" s="33"/>
      <c r="AUQ38" s="33"/>
      <c r="AUR38" s="33"/>
      <c r="AUS38" s="33"/>
      <c r="AUT38" s="33"/>
      <c r="AUU38" s="35" t="s">
        <v>5</v>
      </c>
      <c r="AUV38" s="35" t="s">
        <v>6</v>
      </c>
      <c r="AUW38" s="35" t="s">
        <v>7</v>
      </c>
      <c r="AUX38" s="35" t="s">
        <v>8</v>
      </c>
      <c r="AUY38" s="35" t="s">
        <v>9</v>
      </c>
      <c r="AUZ38" s="35" t="s">
        <v>10</v>
      </c>
      <c r="AVA38" s="35" t="s">
        <v>2</v>
      </c>
      <c r="AVB38" s="35" t="s">
        <v>124</v>
      </c>
      <c r="AVC38" s="35" t="s">
        <v>63</v>
      </c>
      <c r="AVD38" s="32"/>
      <c r="AVE38" s="33"/>
      <c r="AVF38" s="33"/>
      <c r="AVG38" s="33"/>
      <c r="AVH38" s="33"/>
      <c r="AVI38" s="33"/>
      <c r="AVJ38" s="33"/>
      <c r="AVK38" s="35" t="s">
        <v>5</v>
      </c>
      <c r="AVL38" s="35" t="s">
        <v>6</v>
      </c>
      <c r="AVM38" s="35" t="s">
        <v>7</v>
      </c>
      <c r="AVN38" s="35" t="s">
        <v>8</v>
      </c>
      <c r="AVO38" s="35" t="s">
        <v>9</v>
      </c>
      <c r="AVP38" s="35" t="s">
        <v>10</v>
      </c>
      <c r="AVQ38" s="35" t="s">
        <v>2</v>
      </c>
      <c r="AVR38" s="35" t="s">
        <v>124</v>
      </c>
      <c r="AVS38" s="35" t="s">
        <v>63</v>
      </c>
      <c r="AVT38" s="32"/>
      <c r="AVU38" s="33"/>
      <c r="AVV38" s="33"/>
      <c r="AVW38" s="33"/>
      <c r="AVX38" s="33"/>
      <c r="AVY38" s="33"/>
      <c r="AVZ38" s="33"/>
      <c r="AWA38" s="35" t="s">
        <v>5</v>
      </c>
      <c r="AWB38" s="35" t="s">
        <v>6</v>
      </c>
      <c r="AWC38" s="35" t="s">
        <v>7</v>
      </c>
      <c r="AWD38" s="35" t="s">
        <v>8</v>
      </c>
      <c r="AWE38" s="35" t="s">
        <v>9</v>
      </c>
      <c r="AWF38" s="35" t="s">
        <v>10</v>
      </c>
      <c r="AWG38" s="35" t="s">
        <v>2</v>
      </c>
      <c r="AWH38" s="35" t="s">
        <v>124</v>
      </c>
      <c r="AWI38" s="35" t="s">
        <v>63</v>
      </c>
      <c r="AWJ38" s="32"/>
      <c r="AWK38" s="33"/>
      <c r="AWL38" s="33"/>
      <c r="AWM38" s="33"/>
      <c r="AWN38" s="33"/>
      <c r="AWO38" s="33"/>
      <c r="AWP38" s="33"/>
      <c r="AWQ38" s="35" t="s">
        <v>5</v>
      </c>
      <c r="AWR38" s="35" t="s">
        <v>6</v>
      </c>
      <c r="AWS38" s="35" t="s">
        <v>7</v>
      </c>
      <c r="AWT38" s="35" t="s">
        <v>8</v>
      </c>
      <c r="AWU38" s="35" t="s">
        <v>9</v>
      </c>
      <c r="AWV38" s="35" t="s">
        <v>10</v>
      </c>
      <c r="AWW38" s="35" t="s">
        <v>2</v>
      </c>
      <c r="AWX38" s="35" t="s">
        <v>124</v>
      </c>
      <c r="AWY38" s="35" t="s">
        <v>63</v>
      </c>
      <c r="AWZ38" s="32"/>
      <c r="AXA38" s="33"/>
      <c r="AXB38" s="33"/>
      <c r="AXC38" s="33"/>
      <c r="AXD38" s="33"/>
      <c r="AXE38" s="33"/>
      <c r="AXF38" s="33"/>
      <c r="AXG38" s="35" t="s">
        <v>5</v>
      </c>
      <c r="AXH38" s="35" t="s">
        <v>6</v>
      </c>
      <c r="AXI38" s="35" t="s">
        <v>7</v>
      </c>
      <c r="AXJ38" s="35" t="s">
        <v>8</v>
      </c>
      <c r="AXK38" s="35" t="s">
        <v>9</v>
      </c>
      <c r="AXL38" s="35" t="s">
        <v>10</v>
      </c>
      <c r="AXM38" s="35" t="s">
        <v>2</v>
      </c>
      <c r="AXN38" s="35" t="s">
        <v>124</v>
      </c>
      <c r="AXO38" s="35" t="s">
        <v>63</v>
      </c>
      <c r="AXP38" s="32"/>
      <c r="AXQ38" s="33"/>
      <c r="AXR38" s="33"/>
      <c r="AXS38" s="33"/>
      <c r="AXT38" s="33"/>
      <c r="AXU38" s="33"/>
      <c r="AXV38" s="33"/>
      <c r="AXW38" s="35" t="s">
        <v>5</v>
      </c>
      <c r="AXX38" s="35" t="s">
        <v>6</v>
      </c>
      <c r="AXY38" s="35" t="s">
        <v>7</v>
      </c>
      <c r="AXZ38" s="35" t="s">
        <v>8</v>
      </c>
      <c r="AYA38" s="35" t="s">
        <v>9</v>
      </c>
      <c r="AYB38" s="35" t="s">
        <v>10</v>
      </c>
      <c r="AYC38" s="35" t="s">
        <v>2</v>
      </c>
      <c r="AYD38" s="35" t="s">
        <v>124</v>
      </c>
      <c r="AYE38" s="35" t="s">
        <v>63</v>
      </c>
      <c r="AYF38" s="32"/>
      <c r="AYG38" s="33"/>
      <c r="AYH38" s="33"/>
      <c r="AYI38" s="33"/>
      <c r="AYJ38" s="33"/>
      <c r="AYK38" s="33"/>
      <c r="AYL38" s="33"/>
      <c r="AYM38" s="35" t="s">
        <v>5</v>
      </c>
      <c r="AYN38" s="35" t="s">
        <v>6</v>
      </c>
      <c r="AYO38" s="35" t="s">
        <v>7</v>
      </c>
      <c r="AYP38" s="35" t="s">
        <v>8</v>
      </c>
      <c r="AYQ38" s="35" t="s">
        <v>9</v>
      </c>
      <c r="AYR38" s="35" t="s">
        <v>10</v>
      </c>
      <c r="AYS38" s="35" t="s">
        <v>2</v>
      </c>
      <c r="AYT38" s="35" t="s">
        <v>124</v>
      </c>
      <c r="AYU38" s="35" t="s">
        <v>63</v>
      </c>
      <c r="AYV38" s="32"/>
      <c r="AYW38" s="33"/>
      <c r="AYX38" s="33"/>
      <c r="AYY38" s="33"/>
      <c r="AYZ38" s="33"/>
      <c r="AZA38" s="33"/>
      <c r="AZB38" s="33"/>
      <c r="AZC38" s="35" t="s">
        <v>5</v>
      </c>
      <c r="AZD38" s="35" t="s">
        <v>6</v>
      </c>
      <c r="AZE38" s="35" t="s">
        <v>7</v>
      </c>
      <c r="AZF38" s="35" t="s">
        <v>8</v>
      </c>
      <c r="AZG38" s="35" t="s">
        <v>9</v>
      </c>
      <c r="AZH38" s="35" t="s">
        <v>10</v>
      </c>
      <c r="AZI38" s="35" t="s">
        <v>2</v>
      </c>
      <c r="AZJ38" s="35" t="s">
        <v>124</v>
      </c>
      <c r="AZK38" s="35" t="s">
        <v>63</v>
      </c>
      <c r="AZL38" s="32"/>
      <c r="AZM38" s="33"/>
      <c r="AZN38" s="33"/>
      <c r="AZO38" s="33"/>
      <c r="AZP38" s="33"/>
      <c r="AZQ38" s="33"/>
      <c r="AZR38" s="33"/>
      <c r="AZS38" s="35" t="s">
        <v>5</v>
      </c>
      <c r="AZT38" s="35" t="s">
        <v>6</v>
      </c>
      <c r="AZU38" s="35" t="s">
        <v>7</v>
      </c>
      <c r="AZV38" s="35" t="s">
        <v>8</v>
      </c>
      <c r="AZW38" s="35" t="s">
        <v>9</v>
      </c>
      <c r="AZX38" s="35" t="s">
        <v>10</v>
      </c>
      <c r="AZY38" s="35" t="s">
        <v>2</v>
      </c>
      <c r="AZZ38" s="35" t="s">
        <v>124</v>
      </c>
      <c r="BAA38" s="35" t="s">
        <v>63</v>
      </c>
      <c r="BAB38" s="32"/>
      <c r="BAC38" s="33"/>
      <c r="BAD38" s="33"/>
      <c r="BAE38" s="33"/>
      <c r="BAF38" s="33"/>
      <c r="BAG38" s="33"/>
      <c r="BAH38" s="33"/>
      <c r="BAI38" s="35" t="s">
        <v>5</v>
      </c>
      <c r="BAJ38" s="35" t="s">
        <v>6</v>
      </c>
      <c r="BAK38" s="35" t="s">
        <v>7</v>
      </c>
      <c r="BAL38" s="35" t="s">
        <v>8</v>
      </c>
      <c r="BAM38" s="35" t="s">
        <v>9</v>
      </c>
      <c r="BAN38" s="35" t="s">
        <v>10</v>
      </c>
      <c r="BAO38" s="35" t="s">
        <v>2</v>
      </c>
      <c r="BAP38" s="35" t="s">
        <v>124</v>
      </c>
      <c r="BAQ38" s="35" t="s">
        <v>63</v>
      </c>
      <c r="BAR38" s="32"/>
      <c r="BAS38" s="33"/>
      <c r="BAT38" s="33"/>
      <c r="BAU38" s="33"/>
      <c r="BAV38" s="33"/>
      <c r="BAW38" s="33"/>
      <c r="BAX38" s="33"/>
      <c r="BAY38" s="35" t="s">
        <v>5</v>
      </c>
      <c r="BAZ38" s="35" t="s">
        <v>6</v>
      </c>
      <c r="BBA38" s="35" t="s">
        <v>7</v>
      </c>
      <c r="BBB38" s="35" t="s">
        <v>8</v>
      </c>
      <c r="BBC38" s="35" t="s">
        <v>9</v>
      </c>
      <c r="BBD38" s="35" t="s">
        <v>10</v>
      </c>
      <c r="BBE38" s="35" t="s">
        <v>2</v>
      </c>
      <c r="BBF38" s="35" t="s">
        <v>124</v>
      </c>
      <c r="BBG38" s="35" t="s">
        <v>63</v>
      </c>
      <c r="BBH38" s="32"/>
      <c r="BBI38" s="33"/>
      <c r="BBJ38" s="33"/>
      <c r="BBK38" s="33"/>
      <c r="BBL38" s="33"/>
      <c r="BBM38" s="33"/>
      <c r="BBN38" s="33"/>
      <c r="BBO38" s="35" t="s">
        <v>5</v>
      </c>
      <c r="BBP38" s="35" t="s">
        <v>6</v>
      </c>
      <c r="BBQ38" s="35" t="s">
        <v>7</v>
      </c>
      <c r="BBR38" s="35" t="s">
        <v>8</v>
      </c>
      <c r="BBS38" s="35" t="s">
        <v>9</v>
      </c>
      <c r="BBT38" s="35" t="s">
        <v>10</v>
      </c>
      <c r="BBU38" s="35" t="s">
        <v>2</v>
      </c>
      <c r="BBV38" s="35" t="s">
        <v>124</v>
      </c>
      <c r="BBW38" s="35" t="s">
        <v>63</v>
      </c>
      <c r="BBX38" s="32"/>
      <c r="BBY38" s="33"/>
      <c r="BBZ38" s="33"/>
      <c r="BCA38" s="33"/>
      <c r="BCB38" s="33"/>
      <c r="BCC38" s="33"/>
      <c r="BCD38" s="33"/>
      <c r="BCE38" s="35" t="s">
        <v>5</v>
      </c>
      <c r="BCF38" s="35" t="s">
        <v>6</v>
      </c>
      <c r="BCG38" s="35" t="s">
        <v>7</v>
      </c>
      <c r="BCH38" s="35" t="s">
        <v>8</v>
      </c>
      <c r="BCI38" s="35" t="s">
        <v>9</v>
      </c>
      <c r="BCJ38" s="35" t="s">
        <v>10</v>
      </c>
      <c r="BCK38" s="35" t="s">
        <v>2</v>
      </c>
      <c r="BCL38" s="35" t="s">
        <v>124</v>
      </c>
      <c r="BCM38" s="35" t="s">
        <v>63</v>
      </c>
      <c r="BCN38" s="32"/>
      <c r="BCO38" s="33"/>
      <c r="BCP38" s="33"/>
      <c r="BCQ38" s="33"/>
      <c r="BCR38" s="33"/>
      <c r="BCS38" s="33"/>
      <c r="BCT38" s="33"/>
      <c r="BCU38" s="35" t="s">
        <v>5</v>
      </c>
      <c r="BCV38" s="35" t="s">
        <v>6</v>
      </c>
      <c r="BCW38" s="35" t="s">
        <v>7</v>
      </c>
      <c r="BCX38" s="35" t="s">
        <v>8</v>
      </c>
      <c r="BCY38" s="35" t="s">
        <v>9</v>
      </c>
      <c r="BCZ38" s="35" t="s">
        <v>10</v>
      </c>
      <c r="BDA38" s="35" t="s">
        <v>2</v>
      </c>
      <c r="BDB38" s="35" t="s">
        <v>124</v>
      </c>
      <c r="BDC38" s="35" t="s">
        <v>63</v>
      </c>
      <c r="BDD38" s="32"/>
      <c r="BDE38" s="33"/>
      <c r="BDF38" s="33"/>
      <c r="BDG38" s="33"/>
      <c r="BDH38" s="33"/>
      <c r="BDI38" s="33"/>
      <c r="BDJ38" s="33"/>
      <c r="BDK38" s="35" t="s">
        <v>5</v>
      </c>
      <c r="BDL38" s="35" t="s">
        <v>6</v>
      </c>
      <c r="BDM38" s="35" t="s">
        <v>7</v>
      </c>
      <c r="BDN38" s="35" t="s">
        <v>8</v>
      </c>
      <c r="BDO38" s="35" t="s">
        <v>9</v>
      </c>
      <c r="BDP38" s="35" t="s">
        <v>10</v>
      </c>
      <c r="BDQ38" s="35" t="s">
        <v>2</v>
      </c>
      <c r="BDR38" s="35" t="s">
        <v>124</v>
      </c>
      <c r="BDS38" s="35" t="s">
        <v>63</v>
      </c>
      <c r="BDT38" s="32"/>
      <c r="BDU38" s="33"/>
      <c r="BDV38" s="33"/>
      <c r="BDW38" s="33"/>
      <c r="BDX38" s="33"/>
      <c r="BDY38" s="33"/>
      <c r="BDZ38" s="33"/>
      <c r="BEA38" s="35" t="s">
        <v>5</v>
      </c>
      <c r="BEB38" s="35" t="s">
        <v>6</v>
      </c>
      <c r="BEC38" s="35" t="s">
        <v>7</v>
      </c>
      <c r="BED38" s="35" t="s">
        <v>8</v>
      </c>
      <c r="BEE38" s="35" t="s">
        <v>9</v>
      </c>
      <c r="BEF38" s="35" t="s">
        <v>10</v>
      </c>
      <c r="BEG38" s="35" t="s">
        <v>2</v>
      </c>
      <c r="BEH38" s="35" t="s">
        <v>124</v>
      </c>
      <c r="BEI38" s="35" t="s">
        <v>63</v>
      </c>
      <c r="BEJ38" s="32"/>
      <c r="BEK38" s="33"/>
      <c r="BEL38" s="33"/>
      <c r="BEM38" s="33"/>
      <c r="BEN38" s="33"/>
      <c r="BEO38" s="33"/>
      <c r="BEP38" s="33"/>
      <c r="BEQ38" s="35" t="s">
        <v>5</v>
      </c>
      <c r="BER38" s="35" t="s">
        <v>6</v>
      </c>
      <c r="BES38" s="35" t="s">
        <v>7</v>
      </c>
      <c r="BET38" s="35" t="s">
        <v>8</v>
      </c>
      <c r="BEU38" s="35" t="s">
        <v>9</v>
      </c>
      <c r="BEV38" s="35" t="s">
        <v>10</v>
      </c>
      <c r="BEW38" s="35" t="s">
        <v>2</v>
      </c>
      <c r="BEX38" s="35" t="s">
        <v>124</v>
      </c>
      <c r="BEY38" s="35" t="s">
        <v>63</v>
      </c>
      <c r="BEZ38" s="32"/>
      <c r="BFA38" s="33"/>
      <c r="BFB38" s="33"/>
      <c r="BFC38" s="33"/>
      <c r="BFD38" s="33"/>
      <c r="BFE38" s="33"/>
      <c r="BFF38" s="33"/>
      <c r="BFG38" s="35" t="s">
        <v>5</v>
      </c>
      <c r="BFH38" s="35" t="s">
        <v>6</v>
      </c>
      <c r="BFI38" s="35" t="s">
        <v>7</v>
      </c>
      <c r="BFJ38" s="35" t="s">
        <v>8</v>
      </c>
      <c r="BFK38" s="35" t="s">
        <v>9</v>
      </c>
      <c r="BFL38" s="35" t="s">
        <v>10</v>
      </c>
      <c r="BFM38" s="35" t="s">
        <v>2</v>
      </c>
      <c r="BFN38" s="35" t="s">
        <v>124</v>
      </c>
      <c r="BFO38" s="35" t="s">
        <v>63</v>
      </c>
      <c r="BFP38" s="32"/>
      <c r="BFQ38" s="33"/>
      <c r="BFR38" s="33"/>
      <c r="BFS38" s="33"/>
      <c r="BFT38" s="33"/>
      <c r="BFU38" s="33"/>
      <c r="BFV38" s="33"/>
      <c r="BFW38" s="35" t="s">
        <v>5</v>
      </c>
      <c r="BFX38" s="35" t="s">
        <v>6</v>
      </c>
      <c r="BFY38" s="35" t="s">
        <v>7</v>
      </c>
      <c r="BFZ38" s="35" t="s">
        <v>8</v>
      </c>
      <c r="BGA38" s="35" t="s">
        <v>9</v>
      </c>
      <c r="BGB38" s="35" t="s">
        <v>10</v>
      </c>
      <c r="BGC38" s="35" t="s">
        <v>2</v>
      </c>
      <c r="BGD38" s="35" t="s">
        <v>124</v>
      </c>
      <c r="BGE38" s="35" t="s">
        <v>63</v>
      </c>
      <c r="BGF38" s="32"/>
      <c r="BGG38" s="33"/>
      <c r="BGH38" s="33"/>
      <c r="BGI38" s="33"/>
      <c r="BGJ38" s="33"/>
      <c r="BGK38" s="33"/>
      <c r="BGL38" s="33"/>
      <c r="BGM38" s="35" t="s">
        <v>5</v>
      </c>
      <c r="BGN38" s="35" t="s">
        <v>6</v>
      </c>
      <c r="BGO38" s="35" t="s">
        <v>7</v>
      </c>
      <c r="BGP38" s="35" t="s">
        <v>8</v>
      </c>
      <c r="BGQ38" s="35" t="s">
        <v>9</v>
      </c>
      <c r="BGR38" s="35" t="s">
        <v>10</v>
      </c>
      <c r="BGS38" s="35" t="s">
        <v>2</v>
      </c>
      <c r="BGT38" s="35" t="s">
        <v>124</v>
      </c>
      <c r="BGU38" s="35" t="s">
        <v>63</v>
      </c>
      <c r="BGV38" s="32"/>
      <c r="BGW38" s="33"/>
      <c r="BGX38" s="33"/>
      <c r="BGY38" s="33"/>
      <c r="BGZ38" s="33"/>
      <c r="BHA38" s="33"/>
      <c r="BHB38" s="33"/>
      <c r="BHC38" s="35" t="s">
        <v>5</v>
      </c>
      <c r="BHD38" s="35" t="s">
        <v>6</v>
      </c>
      <c r="BHE38" s="35" t="s">
        <v>7</v>
      </c>
      <c r="BHF38" s="35" t="s">
        <v>8</v>
      </c>
      <c r="BHG38" s="35" t="s">
        <v>9</v>
      </c>
      <c r="BHH38" s="35" t="s">
        <v>10</v>
      </c>
      <c r="BHI38" s="35" t="s">
        <v>2</v>
      </c>
      <c r="BHJ38" s="35" t="s">
        <v>124</v>
      </c>
      <c r="BHK38" s="35" t="s">
        <v>63</v>
      </c>
      <c r="BHL38" s="32"/>
      <c r="BHM38" s="33"/>
      <c r="BHN38" s="33"/>
      <c r="BHO38" s="33"/>
      <c r="BHP38" s="33"/>
      <c r="BHQ38" s="33"/>
      <c r="BHR38" s="33"/>
      <c r="BHS38" s="35" t="s">
        <v>5</v>
      </c>
      <c r="BHT38" s="35" t="s">
        <v>6</v>
      </c>
      <c r="BHU38" s="35" t="s">
        <v>7</v>
      </c>
      <c r="BHV38" s="35" t="s">
        <v>8</v>
      </c>
      <c r="BHW38" s="35" t="s">
        <v>9</v>
      </c>
      <c r="BHX38" s="35" t="s">
        <v>10</v>
      </c>
      <c r="BHY38" s="35" t="s">
        <v>2</v>
      </c>
      <c r="BHZ38" s="35" t="s">
        <v>124</v>
      </c>
      <c r="BIA38" s="35" t="s">
        <v>63</v>
      </c>
      <c r="BIB38" s="32"/>
      <c r="BIC38" s="33"/>
      <c r="BID38" s="33"/>
      <c r="BIE38" s="33"/>
      <c r="BIF38" s="33"/>
      <c r="BIG38" s="33"/>
      <c r="BIH38" s="33"/>
      <c r="BII38" s="35" t="s">
        <v>5</v>
      </c>
      <c r="BIJ38" s="35" t="s">
        <v>6</v>
      </c>
      <c r="BIK38" s="35" t="s">
        <v>7</v>
      </c>
      <c r="BIL38" s="35" t="s">
        <v>8</v>
      </c>
      <c r="BIM38" s="35" t="s">
        <v>9</v>
      </c>
      <c r="BIN38" s="35" t="s">
        <v>10</v>
      </c>
      <c r="BIO38" s="35" t="s">
        <v>2</v>
      </c>
      <c r="BIP38" s="35" t="s">
        <v>124</v>
      </c>
      <c r="BIQ38" s="35" t="s">
        <v>63</v>
      </c>
      <c r="BIR38" s="32"/>
      <c r="BIS38" s="33"/>
      <c r="BIT38" s="33"/>
      <c r="BIU38" s="33"/>
      <c r="BIV38" s="33"/>
      <c r="BIW38" s="33"/>
      <c r="BIX38" s="33"/>
      <c r="BIY38" s="35" t="s">
        <v>5</v>
      </c>
      <c r="BIZ38" s="35" t="s">
        <v>6</v>
      </c>
      <c r="BJA38" s="35" t="s">
        <v>7</v>
      </c>
      <c r="BJB38" s="35" t="s">
        <v>8</v>
      </c>
      <c r="BJC38" s="35" t="s">
        <v>9</v>
      </c>
      <c r="BJD38" s="35" t="s">
        <v>10</v>
      </c>
      <c r="BJE38" s="35" t="s">
        <v>2</v>
      </c>
      <c r="BJF38" s="35" t="s">
        <v>124</v>
      </c>
      <c r="BJG38" s="35" t="s">
        <v>63</v>
      </c>
      <c r="BJH38" s="32"/>
      <c r="BJI38" s="33"/>
      <c r="BJJ38" s="33"/>
      <c r="BJK38" s="33"/>
      <c r="BJL38" s="33"/>
      <c r="BJM38" s="33"/>
      <c r="BJN38" s="33"/>
      <c r="BJO38" s="35" t="s">
        <v>5</v>
      </c>
      <c r="BJP38" s="35" t="s">
        <v>6</v>
      </c>
      <c r="BJQ38" s="35" t="s">
        <v>7</v>
      </c>
      <c r="BJR38" s="35" t="s">
        <v>8</v>
      </c>
      <c r="BJS38" s="35" t="s">
        <v>9</v>
      </c>
      <c r="BJT38" s="35" t="s">
        <v>10</v>
      </c>
      <c r="BJU38" s="35" t="s">
        <v>2</v>
      </c>
      <c r="BJV38" s="35" t="s">
        <v>124</v>
      </c>
      <c r="BJW38" s="35" t="s">
        <v>63</v>
      </c>
      <c r="BJX38" s="32"/>
      <c r="BJY38" s="33"/>
      <c r="BJZ38" s="33"/>
      <c r="BKA38" s="33"/>
      <c r="BKB38" s="33"/>
      <c r="BKC38" s="33"/>
      <c r="BKD38" s="33"/>
      <c r="BKE38" s="35" t="s">
        <v>5</v>
      </c>
      <c r="BKF38" s="35" t="s">
        <v>6</v>
      </c>
      <c r="BKG38" s="35" t="s">
        <v>7</v>
      </c>
      <c r="BKH38" s="35" t="s">
        <v>8</v>
      </c>
      <c r="BKI38" s="35" t="s">
        <v>9</v>
      </c>
      <c r="BKJ38" s="35" t="s">
        <v>10</v>
      </c>
      <c r="BKK38" s="35" t="s">
        <v>2</v>
      </c>
      <c r="BKL38" s="35" t="s">
        <v>124</v>
      </c>
      <c r="BKM38" s="35" t="s">
        <v>63</v>
      </c>
      <c r="BKN38" s="32"/>
      <c r="BKO38" s="33"/>
      <c r="BKP38" s="33"/>
      <c r="BKQ38" s="33"/>
      <c r="BKR38" s="33"/>
      <c r="BKS38" s="33"/>
      <c r="BKT38" s="33"/>
      <c r="BKU38" s="35" t="s">
        <v>5</v>
      </c>
      <c r="BKV38" s="35" t="s">
        <v>6</v>
      </c>
      <c r="BKW38" s="35" t="s">
        <v>7</v>
      </c>
      <c r="BKX38" s="35" t="s">
        <v>8</v>
      </c>
      <c r="BKY38" s="35" t="s">
        <v>9</v>
      </c>
      <c r="BKZ38" s="35" t="s">
        <v>10</v>
      </c>
      <c r="BLA38" s="35" t="s">
        <v>2</v>
      </c>
      <c r="BLB38" s="35" t="s">
        <v>124</v>
      </c>
      <c r="BLC38" s="35" t="s">
        <v>63</v>
      </c>
      <c r="BLD38" s="32"/>
      <c r="BLE38" s="33"/>
      <c r="BLF38" s="33"/>
      <c r="BLG38" s="33"/>
      <c r="BLH38" s="33"/>
      <c r="BLI38" s="33"/>
      <c r="BLJ38" s="33"/>
      <c r="BLK38" s="35" t="s">
        <v>5</v>
      </c>
      <c r="BLL38" s="35" t="s">
        <v>6</v>
      </c>
      <c r="BLM38" s="35" t="s">
        <v>7</v>
      </c>
      <c r="BLN38" s="35" t="s">
        <v>8</v>
      </c>
      <c r="BLO38" s="35" t="s">
        <v>9</v>
      </c>
      <c r="BLP38" s="35" t="s">
        <v>10</v>
      </c>
      <c r="BLQ38" s="35" t="s">
        <v>2</v>
      </c>
      <c r="BLR38" s="35" t="s">
        <v>124</v>
      </c>
      <c r="BLS38" s="35" t="s">
        <v>63</v>
      </c>
      <c r="BLT38" s="32"/>
      <c r="BLU38" s="33"/>
      <c r="BLV38" s="33"/>
      <c r="BLW38" s="33"/>
      <c r="BLX38" s="33"/>
      <c r="BLY38" s="33"/>
      <c r="BLZ38" s="33"/>
      <c r="BMA38" s="35" t="s">
        <v>5</v>
      </c>
      <c r="BMB38" s="35" t="s">
        <v>6</v>
      </c>
      <c r="BMC38" s="35" t="s">
        <v>7</v>
      </c>
      <c r="BMD38" s="35" t="s">
        <v>8</v>
      </c>
      <c r="BME38" s="35" t="s">
        <v>9</v>
      </c>
      <c r="BMF38" s="35" t="s">
        <v>10</v>
      </c>
      <c r="BMG38" s="35" t="s">
        <v>2</v>
      </c>
      <c r="BMH38" s="35" t="s">
        <v>124</v>
      </c>
      <c r="BMI38" s="35" t="s">
        <v>63</v>
      </c>
      <c r="BMJ38" s="32"/>
      <c r="BMK38" s="33"/>
      <c r="BML38" s="33"/>
      <c r="BMM38" s="33"/>
      <c r="BMN38" s="33"/>
      <c r="BMO38" s="33"/>
      <c r="BMP38" s="33"/>
      <c r="BMQ38" s="35" t="s">
        <v>5</v>
      </c>
      <c r="BMR38" s="35" t="s">
        <v>6</v>
      </c>
      <c r="BMS38" s="35" t="s">
        <v>7</v>
      </c>
      <c r="BMT38" s="35" t="s">
        <v>8</v>
      </c>
      <c r="BMU38" s="35" t="s">
        <v>9</v>
      </c>
      <c r="BMV38" s="35" t="s">
        <v>10</v>
      </c>
      <c r="BMW38" s="35" t="s">
        <v>2</v>
      </c>
      <c r="BMX38" s="35" t="s">
        <v>124</v>
      </c>
      <c r="BMY38" s="35" t="s">
        <v>63</v>
      </c>
      <c r="BMZ38" s="32"/>
      <c r="BNA38" s="33"/>
      <c r="BNB38" s="33"/>
      <c r="BNC38" s="33"/>
      <c r="BND38" s="33"/>
      <c r="BNE38" s="33"/>
      <c r="BNF38" s="33"/>
      <c r="BNG38" s="35" t="s">
        <v>5</v>
      </c>
      <c r="BNH38" s="35" t="s">
        <v>6</v>
      </c>
      <c r="BNI38" s="35" t="s">
        <v>7</v>
      </c>
      <c r="BNJ38" s="35" t="s">
        <v>8</v>
      </c>
      <c r="BNK38" s="35" t="s">
        <v>9</v>
      </c>
      <c r="BNL38" s="35" t="s">
        <v>10</v>
      </c>
      <c r="BNM38" s="35" t="s">
        <v>2</v>
      </c>
      <c r="BNN38" s="35" t="s">
        <v>124</v>
      </c>
      <c r="BNO38" s="35" t="s">
        <v>63</v>
      </c>
      <c r="BNP38" s="32"/>
      <c r="BNQ38" s="33"/>
      <c r="BNR38" s="33"/>
      <c r="BNS38" s="33"/>
      <c r="BNT38" s="33"/>
      <c r="BNU38" s="33"/>
      <c r="BNV38" s="33"/>
      <c r="BNW38" s="35" t="s">
        <v>5</v>
      </c>
      <c r="BNX38" s="35" t="s">
        <v>6</v>
      </c>
      <c r="BNY38" s="35" t="s">
        <v>7</v>
      </c>
      <c r="BNZ38" s="35" t="s">
        <v>8</v>
      </c>
      <c r="BOA38" s="35" t="s">
        <v>9</v>
      </c>
      <c r="BOB38" s="35" t="s">
        <v>10</v>
      </c>
      <c r="BOC38" s="35" t="s">
        <v>2</v>
      </c>
      <c r="BOD38" s="35" t="s">
        <v>124</v>
      </c>
      <c r="BOE38" s="35" t="s">
        <v>63</v>
      </c>
      <c r="BOF38" s="32"/>
      <c r="BOG38" s="33"/>
      <c r="BOH38" s="33"/>
      <c r="BOI38" s="33"/>
      <c r="BOJ38" s="33"/>
      <c r="BOK38" s="33"/>
      <c r="BOL38" s="33"/>
      <c r="BOM38" s="35" t="s">
        <v>5</v>
      </c>
      <c r="BON38" s="35" t="s">
        <v>6</v>
      </c>
      <c r="BOO38" s="35" t="s">
        <v>7</v>
      </c>
      <c r="BOP38" s="35" t="s">
        <v>8</v>
      </c>
      <c r="BOQ38" s="35" t="s">
        <v>9</v>
      </c>
      <c r="BOR38" s="35" t="s">
        <v>10</v>
      </c>
      <c r="BOS38" s="35" t="s">
        <v>2</v>
      </c>
      <c r="BOT38" s="35" t="s">
        <v>124</v>
      </c>
      <c r="BOU38" s="35" t="s">
        <v>63</v>
      </c>
      <c r="BOV38" s="32"/>
      <c r="BOW38" s="33"/>
      <c r="BOX38" s="33"/>
      <c r="BOY38" s="33"/>
      <c r="BOZ38" s="33"/>
      <c r="BPA38" s="33"/>
      <c r="BPB38" s="33"/>
      <c r="BPC38" s="35" t="s">
        <v>5</v>
      </c>
      <c r="BPD38" s="35" t="s">
        <v>6</v>
      </c>
      <c r="BPE38" s="35" t="s">
        <v>7</v>
      </c>
      <c r="BPF38" s="35" t="s">
        <v>8</v>
      </c>
      <c r="BPG38" s="35" t="s">
        <v>9</v>
      </c>
      <c r="BPH38" s="35" t="s">
        <v>10</v>
      </c>
      <c r="BPI38" s="35" t="s">
        <v>2</v>
      </c>
      <c r="BPJ38" s="35" t="s">
        <v>124</v>
      </c>
      <c r="BPK38" s="35" t="s">
        <v>63</v>
      </c>
      <c r="BPL38" s="32"/>
      <c r="BPM38" s="33"/>
      <c r="BPN38" s="33"/>
      <c r="BPO38" s="33"/>
      <c r="BPP38" s="33"/>
      <c r="BPQ38" s="33"/>
      <c r="BPR38" s="33"/>
      <c r="BPS38" s="35" t="s">
        <v>5</v>
      </c>
      <c r="BPT38" s="35" t="s">
        <v>6</v>
      </c>
      <c r="BPU38" s="35" t="s">
        <v>7</v>
      </c>
      <c r="BPV38" s="35" t="s">
        <v>8</v>
      </c>
      <c r="BPW38" s="35" t="s">
        <v>9</v>
      </c>
      <c r="BPX38" s="35" t="s">
        <v>10</v>
      </c>
      <c r="BPY38" s="35" t="s">
        <v>2</v>
      </c>
      <c r="BPZ38" s="35" t="s">
        <v>124</v>
      </c>
      <c r="BQA38" s="35" t="s">
        <v>63</v>
      </c>
      <c r="BQB38" s="32"/>
      <c r="BQC38" s="33"/>
      <c r="BQD38" s="33"/>
      <c r="BQE38" s="33"/>
      <c r="BQF38" s="33"/>
      <c r="BQG38" s="33"/>
      <c r="BQH38" s="33"/>
      <c r="BQI38" s="35" t="s">
        <v>5</v>
      </c>
      <c r="BQJ38" s="35" t="s">
        <v>6</v>
      </c>
      <c r="BQK38" s="35" t="s">
        <v>7</v>
      </c>
      <c r="BQL38" s="35" t="s">
        <v>8</v>
      </c>
      <c r="BQM38" s="35" t="s">
        <v>9</v>
      </c>
      <c r="BQN38" s="35" t="s">
        <v>10</v>
      </c>
      <c r="BQO38" s="35" t="s">
        <v>2</v>
      </c>
      <c r="BQP38" s="35" t="s">
        <v>124</v>
      </c>
      <c r="BQQ38" s="35" t="s">
        <v>63</v>
      </c>
      <c r="BQR38" s="32"/>
      <c r="BQS38" s="33"/>
      <c r="BQT38" s="33"/>
      <c r="BQU38" s="33"/>
      <c r="BQV38" s="33"/>
      <c r="BQW38" s="33"/>
      <c r="BQX38" s="33"/>
      <c r="BQY38" s="35" t="s">
        <v>5</v>
      </c>
      <c r="BQZ38" s="35" t="s">
        <v>6</v>
      </c>
      <c r="BRA38" s="35" t="s">
        <v>7</v>
      </c>
      <c r="BRB38" s="35" t="s">
        <v>8</v>
      </c>
      <c r="BRC38" s="35" t="s">
        <v>9</v>
      </c>
      <c r="BRD38" s="35" t="s">
        <v>10</v>
      </c>
      <c r="BRE38" s="35" t="s">
        <v>2</v>
      </c>
      <c r="BRF38" s="35" t="s">
        <v>124</v>
      </c>
      <c r="BRG38" s="35" t="s">
        <v>63</v>
      </c>
      <c r="BRH38" s="32"/>
      <c r="BRI38" s="33"/>
      <c r="BRJ38" s="33"/>
      <c r="BRK38" s="33"/>
      <c r="BRL38" s="33"/>
      <c r="BRM38" s="33"/>
      <c r="BRN38" s="33"/>
      <c r="BRO38" s="35" t="s">
        <v>5</v>
      </c>
      <c r="BRP38" s="35" t="s">
        <v>6</v>
      </c>
      <c r="BRQ38" s="35" t="s">
        <v>7</v>
      </c>
      <c r="BRR38" s="35" t="s">
        <v>8</v>
      </c>
      <c r="BRS38" s="35" t="s">
        <v>9</v>
      </c>
      <c r="BRT38" s="35" t="s">
        <v>10</v>
      </c>
      <c r="BRU38" s="35" t="s">
        <v>2</v>
      </c>
      <c r="BRV38" s="35" t="s">
        <v>124</v>
      </c>
      <c r="BRW38" s="35" t="s">
        <v>63</v>
      </c>
      <c r="BRX38" s="32"/>
      <c r="BRY38" s="33"/>
      <c r="BRZ38" s="33"/>
      <c r="BSA38" s="33"/>
      <c r="BSB38" s="33"/>
      <c r="BSC38" s="33"/>
      <c r="BSD38" s="33"/>
      <c r="BSE38" s="35" t="s">
        <v>5</v>
      </c>
      <c r="BSF38" s="35" t="s">
        <v>6</v>
      </c>
      <c r="BSG38" s="35" t="s">
        <v>7</v>
      </c>
      <c r="BSH38" s="35" t="s">
        <v>8</v>
      </c>
      <c r="BSI38" s="35" t="s">
        <v>9</v>
      </c>
      <c r="BSJ38" s="35" t="s">
        <v>10</v>
      </c>
      <c r="BSK38" s="35" t="s">
        <v>2</v>
      </c>
      <c r="BSL38" s="35" t="s">
        <v>124</v>
      </c>
      <c r="BSM38" s="35" t="s">
        <v>63</v>
      </c>
      <c r="BSN38" s="32"/>
      <c r="BSO38" s="33"/>
      <c r="BSP38" s="33"/>
      <c r="BSQ38" s="33"/>
      <c r="BSR38" s="33"/>
      <c r="BSS38" s="33"/>
      <c r="BST38" s="33"/>
      <c r="BSU38" s="35" t="s">
        <v>5</v>
      </c>
      <c r="BSV38" s="35" t="s">
        <v>6</v>
      </c>
      <c r="BSW38" s="35" t="s">
        <v>7</v>
      </c>
      <c r="BSX38" s="35" t="s">
        <v>8</v>
      </c>
      <c r="BSY38" s="35" t="s">
        <v>9</v>
      </c>
      <c r="BSZ38" s="35" t="s">
        <v>10</v>
      </c>
      <c r="BTA38" s="35" t="s">
        <v>2</v>
      </c>
      <c r="BTB38" s="35" t="s">
        <v>124</v>
      </c>
      <c r="BTC38" s="35" t="s">
        <v>63</v>
      </c>
      <c r="BTD38" s="32"/>
      <c r="BTE38" s="33"/>
      <c r="BTF38" s="33"/>
      <c r="BTG38" s="33"/>
      <c r="BTH38" s="33"/>
      <c r="BTI38" s="33"/>
      <c r="BTJ38" s="33"/>
      <c r="BTK38" s="35" t="s">
        <v>5</v>
      </c>
      <c r="BTL38" s="35" t="s">
        <v>6</v>
      </c>
      <c r="BTM38" s="35" t="s">
        <v>7</v>
      </c>
      <c r="BTN38" s="35" t="s">
        <v>8</v>
      </c>
      <c r="BTO38" s="35" t="s">
        <v>9</v>
      </c>
      <c r="BTP38" s="35" t="s">
        <v>10</v>
      </c>
      <c r="BTQ38" s="35" t="s">
        <v>2</v>
      </c>
      <c r="BTR38" s="35" t="s">
        <v>124</v>
      </c>
      <c r="BTS38" s="35" t="s">
        <v>63</v>
      </c>
      <c r="BTT38" s="32"/>
      <c r="BTU38" s="33"/>
      <c r="BTV38" s="33"/>
      <c r="BTW38" s="33"/>
      <c r="BTX38" s="33"/>
      <c r="BTY38" s="33"/>
      <c r="BTZ38" s="33"/>
      <c r="BUA38" s="35" t="s">
        <v>5</v>
      </c>
      <c r="BUB38" s="35" t="s">
        <v>6</v>
      </c>
      <c r="BUC38" s="35" t="s">
        <v>7</v>
      </c>
      <c r="BUD38" s="35" t="s">
        <v>8</v>
      </c>
      <c r="BUE38" s="35" t="s">
        <v>9</v>
      </c>
      <c r="BUF38" s="35" t="s">
        <v>10</v>
      </c>
      <c r="BUG38" s="35" t="s">
        <v>2</v>
      </c>
      <c r="BUH38" s="35" t="s">
        <v>124</v>
      </c>
      <c r="BUI38" s="35" t="s">
        <v>63</v>
      </c>
      <c r="BUJ38" s="32"/>
      <c r="BUK38" s="33"/>
      <c r="BUL38" s="33"/>
      <c r="BUM38" s="33"/>
      <c r="BUN38" s="33"/>
      <c r="BUO38" s="33"/>
      <c r="BUP38" s="33"/>
      <c r="BUQ38" s="35" t="s">
        <v>5</v>
      </c>
      <c r="BUR38" s="35" t="s">
        <v>6</v>
      </c>
      <c r="BUS38" s="35" t="s">
        <v>7</v>
      </c>
      <c r="BUT38" s="35" t="s">
        <v>8</v>
      </c>
      <c r="BUU38" s="35" t="s">
        <v>9</v>
      </c>
      <c r="BUV38" s="35" t="s">
        <v>10</v>
      </c>
      <c r="BUW38" s="35" t="s">
        <v>2</v>
      </c>
      <c r="BUX38" s="35" t="s">
        <v>124</v>
      </c>
      <c r="BUY38" s="35" t="s">
        <v>63</v>
      </c>
      <c r="BUZ38" s="32"/>
      <c r="BVA38" s="33"/>
      <c r="BVB38" s="33"/>
      <c r="BVC38" s="33"/>
      <c r="BVD38" s="33"/>
      <c r="BVE38" s="33"/>
      <c r="BVF38" s="33"/>
      <c r="BVG38" s="35" t="s">
        <v>5</v>
      </c>
      <c r="BVH38" s="35" t="s">
        <v>6</v>
      </c>
      <c r="BVI38" s="35" t="s">
        <v>7</v>
      </c>
      <c r="BVJ38" s="35" t="s">
        <v>8</v>
      </c>
      <c r="BVK38" s="35" t="s">
        <v>9</v>
      </c>
      <c r="BVL38" s="35" t="s">
        <v>10</v>
      </c>
      <c r="BVM38" s="35" t="s">
        <v>2</v>
      </c>
      <c r="BVN38" s="35" t="s">
        <v>124</v>
      </c>
      <c r="BVO38" s="35" t="s">
        <v>63</v>
      </c>
      <c r="BVP38" s="32"/>
      <c r="BVQ38" s="33"/>
      <c r="BVR38" s="33"/>
      <c r="BVS38" s="33"/>
      <c r="BVT38" s="33"/>
      <c r="BVU38" s="33"/>
      <c r="BVV38" s="33"/>
      <c r="BVW38" s="35" t="s">
        <v>5</v>
      </c>
      <c r="BVX38" s="35" t="s">
        <v>6</v>
      </c>
      <c r="BVY38" s="35" t="s">
        <v>7</v>
      </c>
      <c r="BVZ38" s="35" t="s">
        <v>8</v>
      </c>
      <c r="BWA38" s="35" t="s">
        <v>9</v>
      </c>
      <c r="BWB38" s="35" t="s">
        <v>10</v>
      </c>
      <c r="BWC38" s="35" t="s">
        <v>2</v>
      </c>
      <c r="BWD38" s="35" t="s">
        <v>124</v>
      </c>
      <c r="BWE38" s="35" t="s">
        <v>63</v>
      </c>
      <c r="BWF38" s="32"/>
      <c r="BWG38" s="33"/>
      <c r="BWH38" s="33"/>
      <c r="BWI38" s="33"/>
      <c r="BWJ38" s="33"/>
      <c r="BWK38" s="33"/>
      <c r="BWL38" s="33"/>
      <c r="BWM38" s="35" t="s">
        <v>5</v>
      </c>
      <c r="BWN38" s="35" t="s">
        <v>6</v>
      </c>
      <c r="BWO38" s="35" t="s">
        <v>7</v>
      </c>
      <c r="BWP38" s="35" t="s">
        <v>8</v>
      </c>
      <c r="BWQ38" s="35" t="s">
        <v>9</v>
      </c>
      <c r="BWR38" s="35" t="s">
        <v>10</v>
      </c>
      <c r="BWS38" s="35" t="s">
        <v>2</v>
      </c>
      <c r="BWT38" s="35" t="s">
        <v>124</v>
      </c>
      <c r="BWU38" s="35" t="s">
        <v>63</v>
      </c>
      <c r="BWV38" s="32"/>
      <c r="BWW38" s="33"/>
      <c r="BWX38" s="33"/>
      <c r="BWY38" s="33"/>
      <c r="BWZ38" s="33"/>
      <c r="BXA38" s="33"/>
      <c r="BXB38" s="33"/>
      <c r="BXC38" s="35" t="s">
        <v>5</v>
      </c>
      <c r="BXD38" s="35" t="s">
        <v>6</v>
      </c>
      <c r="BXE38" s="35" t="s">
        <v>7</v>
      </c>
      <c r="BXF38" s="35" t="s">
        <v>8</v>
      </c>
      <c r="BXG38" s="35" t="s">
        <v>9</v>
      </c>
      <c r="BXH38" s="35" t="s">
        <v>10</v>
      </c>
      <c r="BXI38" s="35" t="s">
        <v>2</v>
      </c>
      <c r="BXJ38" s="35" t="s">
        <v>124</v>
      </c>
      <c r="BXK38" s="35" t="s">
        <v>63</v>
      </c>
      <c r="BXL38" s="32"/>
      <c r="BXM38" s="33"/>
      <c r="BXN38" s="33"/>
      <c r="BXO38" s="33"/>
      <c r="BXP38" s="33"/>
      <c r="BXQ38" s="33"/>
      <c r="BXR38" s="33"/>
      <c r="BXS38" s="35" t="s">
        <v>5</v>
      </c>
      <c r="BXT38" s="35" t="s">
        <v>6</v>
      </c>
      <c r="BXU38" s="35" t="s">
        <v>7</v>
      </c>
      <c r="BXV38" s="35" t="s">
        <v>8</v>
      </c>
      <c r="BXW38" s="35" t="s">
        <v>9</v>
      </c>
      <c r="BXX38" s="35" t="s">
        <v>10</v>
      </c>
      <c r="BXY38" s="35" t="s">
        <v>2</v>
      </c>
      <c r="BXZ38" s="35" t="s">
        <v>124</v>
      </c>
      <c r="BYA38" s="35" t="s">
        <v>63</v>
      </c>
      <c r="BYB38" s="32"/>
      <c r="BYC38" s="33"/>
      <c r="BYD38" s="33"/>
      <c r="BYE38" s="33"/>
      <c r="BYF38" s="33"/>
      <c r="BYG38" s="33"/>
      <c r="BYH38" s="33"/>
      <c r="BYI38" s="35" t="s">
        <v>5</v>
      </c>
      <c r="BYJ38" s="35" t="s">
        <v>6</v>
      </c>
      <c r="BYK38" s="35" t="s">
        <v>7</v>
      </c>
      <c r="BYL38" s="35" t="s">
        <v>8</v>
      </c>
      <c r="BYM38" s="35" t="s">
        <v>9</v>
      </c>
      <c r="BYN38" s="35" t="s">
        <v>10</v>
      </c>
      <c r="BYO38" s="35" t="s">
        <v>2</v>
      </c>
      <c r="BYP38" s="35" t="s">
        <v>124</v>
      </c>
      <c r="BYQ38" s="35" t="s">
        <v>63</v>
      </c>
      <c r="BYR38" s="32"/>
      <c r="BYS38" s="33"/>
      <c r="BYT38" s="33"/>
      <c r="BYU38" s="33"/>
      <c r="BYV38" s="33"/>
      <c r="BYW38" s="33"/>
      <c r="BYX38" s="33"/>
      <c r="BYY38" s="35" t="s">
        <v>5</v>
      </c>
      <c r="BYZ38" s="35" t="s">
        <v>6</v>
      </c>
      <c r="BZA38" s="35" t="s">
        <v>7</v>
      </c>
      <c r="BZB38" s="35" t="s">
        <v>8</v>
      </c>
      <c r="BZC38" s="35" t="s">
        <v>9</v>
      </c>
      <c r="BZD38" s="35" t="s">
        <v>10</v>
      </c>
      <c r="BZE38" s="35" t="s">
        <v>2</v>
      </c>
      <c r="BZF38" s="35" t="s">
        <v>124</v>
      </c>
      <c r="BZG38" s="35" t="s">
        <v>63</v>
      </c>
      <c r="BZH38" s="32"/>
      <c r="BZI38" s="33"/>
      <c r="BZJ38" s="33"/>
      <c r="BZK38" s="33"/>
      <c r="BZL38" s="33"/>
      <c r="BZM38" s="33"/>
      <c r="BZN38" s="33"/>
      <c r="BZO38" s="35" t="s">
        <v>5</v>
      </c>
      <c r="BZP38" s="35" t="s">
        <v>6</v>
      </c>
      <c r="BZQ38" s="35" t="s">
        <v>7</v>
      </c>
      <c r="BZR38" s="35" t="s">
        <v>8</v>
      </c>
      <c r="BZS38" s="35" t="s">
        <v>9</v>
      </c>
      <c r="BZT38" s="35" t="s">
        <v>10</v>
      </c>
      <c r="BZU38" s="35" t="s">
        <v>2</v>
      </c>
      <c r="BZV38" s="35" t="s">
        <v>124</v>
      </c>
      <c r="BZW38" s="35" t="s">
        <v>63</v>
      </c>
      <c r="BZX38" s="32"/>
      <c r="BZY38" s="33"/>
      <c r="BZZ38" s="33"/>
      <c r="CAA38" s="33"/>
      <c r="CAB38" s="33"/>
      <c r="CAC38" s="33"/>
      <c r="CAD38" s="33"/>
      <c r="CAE38" s="35" t="s">
        <v>5</v>
      </c>
      <c r="CAF38" s="35" t="s">
        <v>6</v>
      </c>
      <c r="CAG38" s="35" t="s">
        <v>7</v>
      </c>
      <c r="CAH38" s="35" t="s">
        <v>8</v>
      </c>
      <c r="CAI38" s="35" t="s">
        <v>9</v>
      </c>
      <c r="CAJ38" s="35" t="s">
        <v>10</v>
      </c>
      <c r="CAK38" s="35" t="s">
        <v>2</v>
      </c>
      <c r="CAL38" s="35" t="s">
        <v>124</v>
      </c>
      <c r="CAM38" s="35" t="s">
        <v>63</v>
      </c>
      <c r="CAN38" s="32"/>
      <c r="CAO38" s="33"/>
      <c r="CAP38" s="33"/>
      <c r="CAQ38" s="33"/>
      <c r="CAR38" s="33"/>
      <c r="CAS38" s="33"/>
      <c r="CAT38" s="33"/>
      <c r="CAU38" s="35" t="s">
        <v>5</v>
      </c>
      <c r="CAV38" s="35" t="s">
        <v>6</v>
      </c>
      <c r="CAW38" s="35" t="s">
        <v>7</v>
      </c>
      <c r="CAX38" s="35" t="s">
        <v>8</v>
      </c>
      <c r="CAY38" s="35" t="s">
        <v>9</v>
      </c>
      <c r="CAZ38" s="35" t="s">
        <v>10</v>
      </c>
      <c r="CBA38" s="35" t="s">
        <v>2</v>
      </c>
      <c r="CBB38" s="35" t="s">
        <v>124</v>
      </c>
      <c r="CBC38" s="35" t="s">
        <v>63</v>
      </c>
      <c r="CBD38" s="32"/>
      <c r="CBE38" s="33"/>
      <c r="CBF38" s="33"/>
      <c r="CBG38" s="33"/>
      <c r="CBH38" s="33"/>
      <c r="CBI38" s="33"/>
      <c r="CBJ38" s="33"/>
      <c r="CBK38" s="35" t="s">
        <v>5</v>
      </c>
      <c r="CBL38" s="35" t="s">
        <v>6</v>
      </c>
      <c r="CBM38" s="35" t="s">
        <v>7</v>
      </c>
      <c r="CBN38" s="35" t="s">
        <v>8</v>
      </c>
      <c r="CBO38" s="35" t="s">
        <v>9</v>
      </c>
      <c r="CBP38" s="35" t="s">
        <v>10</v>
      </c>
      <c r="CBQ38" s="35" t="s">
        <v>2</v>
      </c>
      <c r="CBR38" s="35" t="s">
        <v>124</v>
      </c>
      <c r="CBS38" s="35" t="s">
        <v>63</v>
      </c>
      <c r="CBT38" s="32"/>
      <c r="CBU38" s="33"/>
      <c r="CBV38" s="33"/>
      <c r="CBW38" s="33"/>
      <c r="CBX38" s="33"/>
      <c r="CBY38" s="33"/>
      <c r="CBZ38" s="33"/>
      <c r="CCA38" s="35" t="s">
        <v>5</v>
      </c>
      <c r="CCB38" s="35" t="s">
        <v>6</v>
      </c>
      <c r="CCC38" s="35" t="s">
        <v>7</v>
      </c>
      <c r="CCD38" s="35" t="s">
        <v>8</v>
      </c>
      <c r="CCE38" s="35" t="s">
        <v>9</v>
      </c>
      <c r="CCF38" s="35" t="s">
        <v>10</v>
      </c>
      <c r="CCG38" s="35" t="s">
        <v>2</v>
      </c>
      <c r="CCH38" s="35" t="s">
        <v>124</v>
      </c>
      <c r="CCI38" s="35" t="s">
        <v>63</v>
      </c>
      <c r="CCJ38" s="32"/>
      <c r="CCK38" s="33"/>
      <c r="CCL38" s="33"/>
      <c r="CCM38" s="33"/>
      <c r="CCN38" s="33"/>
      <c r="CCO38" s="33"/>
      <c r="CCP38" s="33"/>
      <c r="CCQ38" s="35" t="s">
        <v>5</v>
      </c>
      <c r="CCR38" s="35" t="s">
        <v>6</v>
      </c>
      <c r="CCS38" s="35" t="s">
        <v>7</v>
      </c>
      <c r="CCT38" s="35" t="s">
        <v>8</v>
      </c>
      <c r="CCU38" s="35" t="s">
        <v>9</v>
      </c>
      <c r="CCV38" s="35" t="s">
        <v>10</v>
      </c>
      <c r="CCW38" s="35" t="s">
        <v>2</v>
      </c>
      <c r="CCX38" s="35" t="s">
        <v>124</v>
      </c>
      <c r="CCY38" s="35" t="s">
        <v>63</v>
      </c>
      <c r="CCZ38" s="32"/>
      <c r="CDA38" s="33"/>
      <c r="CDB38" s="33"/>
      <c r="CDC38" s="33"/>
      <c r="CDD38" s="33"/>
      <c r="CDE38" s="33"/>
      <c r="CDF38" s="33"/>
      <c r="CDG38" s="35" t="s">
        <v>5</v>
      </c>
      <c r="CDH38" s="35" t="s">
        <v>6</v>
      </c>
      <c r="CDI38" s="35" t="s">
        <v>7</v>
      </c>
      <c r="CDJ38" s="35" t="s">
        <v>8</v>
      </c>
      <c r="CDK38" s="35" t="s">
        <v>9</v>
      </c>
      <c r="CDL38" s="35" t="s">
        <v>10</v>
      </c>
      <c r="CDM38" s="35" t="s">
        <v>2</v>
      </c>
      <c r="CDN38" s="35" t="s">
        <v>124</v>
      </c>
      <c r="CDO38" s="35" t="s">
        <v>63</v>
      </c>
      <c r="CDP38" s="32"/>
      <c r="CDQ38" s="33"/>
      <c r="CDR38" s="33"/>
      <c r="CDS38" s="33"/>
      <c r="CDT38" s="33"/>
      <c r="CDU38" s="33"/>
      <c r="CDV38" s="33"/>
      <c r="CDW38" s="35" t="s">
        <v>5</v>
      </c>
      <c r="CDX38" s="35" t="s">
        <v>6</v>
      </c>
      <c r="CDY38" s="35" t="s">
        <v>7</v>
      </c>
      <c r="CDZ38" s="35" t="s">
        <v>8</v>
      </c>
      <c r="CEA38" s="35" t="s">
        <v>9</v>
      </c>
      <c r="CEB38" s="35" t="s">
        <v>10</v>
      </c>
      <c r="CEC38" s="35" t="s">
        <v>2</v>
      </c>
      <c r="CED38" s="35" t="s">
        <v>124</v>
      </c>
      <c r="CEE38" s="35" t="s">
        <v>63</v>
      </c>
      <c r="CEF38" s="32"/>
      <c r="CEG38" s="33"/>
      <c r="CEH38" s="33"/>
      <c r="CEI38" s="33"/>
      <c r="CEJ38" s="33"/>
      <c r="CEK38" s="33"/>
      <c r="CEL38" s="33"/>
      <c r="CEM38" s="35" t="s">
        <v>5</v>
      </c>
      <c r="CEN38" s="35" t="s">
        <v>6</v>
      </c>
      <c r="CEO38" s="35" t="s">
        <v>7</v>
      </c>
      <c r="CEP38" s="35" t="s">
        <v>8</v>
      </c>
      <c r="CEQ38" s="35" t="s">
        <v>9</v>
      </c>
      <c r="CER38" s="35" t="s">
        <v>10</v>
      </c>
      <c r="CES38" s="35" t="s">
        <v>2</v>
      </c>
      <c r="CET38" s="35" t="s">
        <v>124</v>
      </c>
      <c r="CEU38" s="35" t="s">
        <v>63</v>
      </c>
      <c r="CEV38" s="32"/>
      <c r="CEW38" s="33"/>
      <c r="CEX38" s="33"/>
      <c r="CEY38" s="33"/>
      <c r="CEZ38" s="33"/>
      <c r="CFA38" s="33"/>
      <c r="CFB38" s="33"/>
      <c r="CFC38" s="35" t="s">
        <v>5</v>
      </c>
      <c r="CFD38" s="35" t="s">
        <v>6</v>
      </c>
      <c r="CFE38" s="35" t="s">
        <v>7</v>
      </c>
      <c r="CFF38" s="35" t="s">
        <v>8</v>
      </c>
      <c r="CFG38" s="35" t="s">
        <v>9</v>
      </c>
      <c r="CFH38" s="35" t="s">
        <v>10</v>
      </c>
      <c r="CFI38" s="35" t="s">
        <v>2</v>
      </c>
      <c r="CFJ38" s="35" t="s">
        <v>124</v>
      </c>
      <c r="CFK38" s="35" t="s">
        <v>63</v>
      </c>
      <c r="CFL38" s="32"/>
      <c r="CFM38" s="33"/>
      <c r="CFN38" s="33"/>
      <c r="CFO38" s="33"/>
      <c r="CFP38" s="33"/>
      <c r="CFQ38" s="33"/>
      <c r="CFR38" s="33"/>
      <c r="CFS38" s="35" t="s">
        <v>5</v>
      </c>
      <c r="CFT38" s="35" t="s">
        <v>6</v>
      </c>
      <c r="CFU38" s="35" t="s">
        <v>7</v>
      </c>
      <c r="CFV38" s="35" t="s">
        <v>8</v>
      </c>
      <c r="CFW38" s="35" t="s">
        <v>9</v>
      </c>
      <c r="CFX38" s="35" t="s">
        <v>10</v>
      </c>
      <c r="CFY38" s="35" t="s">
        <v>2</v>
      </c>
      <c r="CFZ38" s="35" t="s">
        <v>124</v>
      </c>
      <c r="CGA38" s="35" t="s">
        <v>63</v>
      </c>
      <c r="CGB38" s="32"/>
      <c r="CGC38" s="33"/>
      <c r="CGD38" s="33"/>
      <c r="CGE38" s="33"/>
      <c r="CGF38" s="33"/>
      <c r="CGG38" s="33"/>
      <c r="CGH38" s="33"/>
      <c r="CGI38" s="35" t="s">
        <v>5</v>
      </c>
      <c r="CGJ38" s="35" t="s">
        <v>6</v>
      </c>
      <c r="CGK38" s="35" t="s">
        <v>7</v>
      </c>
      <c r="CGL38" s="35" t="s">
        <v>8</v>
      </c>
      <c r="CGM38" s="35" t="s">
        <v>9</v>
      </c>
      <c r="CGN38" s="35" t="s">
        <v>10</v>
      </c>
      <c r="CGO38" s="35" t="s">
        <v>2</v>
      </c>
      <c r="CGP38" s="35" t="s">
        <v>124</v>
      </c>
      <c r="CGQ38" s="35" t="s">
        <v>63</v>
      </c>
      <c r="CGR38" s="32"/>
      <c r="CGS38" s="33"/>
      <c r="CGT38" s="33"/>
      <c r="CGU38" s="33"/>
      <c r="CGV38" s="33"/>
      <c r="CGW38" s="33"/>
      <c r="CGX38" s="33"/>
      <c r="CGY38" s="35" t="s">
        <v>5</v>
      </c>
      <c r="CGZ38" s="35" t="s">
        <v>6</v>
      </c>
      <c r="CHA38" s="35" t="s">
        <v>7</v>
      </c>
      <c r="CHB38" s="35" t="s">
        <v>8</v>
      </c>
      <c r="CHC38" s="35" t="s">
        <v>9</v>
      </c>
      <c r="CHD38" s="35" t="s">
        <v>10</v>
      </c>
      <c r="CHE38" s="35" t="s">
        <v>2</v>
      </c>
      <c r="CHF38" s="35" t="s">
        <v>124</v>
      </c>
      <c r="CHG38" s="35" t="s">
        <v>63</v>
      </c>
      <c r="CHH38" s="32"/>
      <c r="CHI38" s="33"/>
      <c r="CHJ38" s="33"/>
      <c r="CHK38" s="33"/>
      <c r="CHL38" s="33"/>
      <c r="CHM38" s="33"/>
      <c r="CHN38" s="33"/>
      <c r="CHO38" s="35" t="s">
        <v>5</v>
      </c>
      <c r="CHP38" s="35" t="s">
        <v>6</v>
      </c>
      <c r="CHQ38" s="35" t="s">
        <v>7</v>
      </c>
      <c r="CHR38" s="35" t="s">
        <v>8</v>
      </c>
      <c r="CHS38" s="35" t="s">
        <v>9</v>
      </c>
      <c r="CHT38" s="35" t="s">
        <v>10</v>
      </c>
      <c r="CHU38" s="35" t="s">
        <v>2</v>
      </c>
      <c r="CHV38" s="35" t="s">
        <v>124</v>
      </c>
      <c r="CHW38" s="35" t="s">
        <v>63</v>
      </c>
      <c r="CHX38" s="32"/>
      <c r="CHY38" s="33"/>
      <c r="CHZ38" s="33"/>
      <c r="CIA38" s="33"/>
      <c r="CIB38" s="33"/>
      <c r="CIC38" s="33"/>
      <c r="CID38" s="33"/>
      <c r="CIE38" s="35" t="s">
        <v>5</v>
      </c>
      <c r="CIF38" s="35" t="s">
        <v>6</v>
      </c>
      <c r="CIG38" s="35" t="s">
        <v>7</v>
      </c>
      <c r="CIH38" s="35" t="s">
        <v>8</v>
      </c>
      <c r="CII38" s="35" t="s">
        <v>9</v>
      </c>
      <c r="CIJ38" s="35" t="s">
        <v>10</v>
      </c>
      <c r="CIK38" s="35" t="s">
        <v>2</v>
      </c>
      <c r="CIL38" s="35" t="s">
        <v>124</v>
      </c>
      <c r="CIM38" s="35" t="s">
        <v>63</v>
      </c>
      <c r="CIN38" s="32"/>
      <c r="CIO38" s="33"/>
      <c r="CIP38" s="33"/>
      <c r="CIQ38" s="33"/>
      <c r="CIR38" s="33"/>
      <c r="CIS38" s="33"/>
      <c r="CIT38" s="33"/>
      <c r="CIU38" s="35" t="s">
        <v>5</v>
      </c>
      <c r="CIV38" s="35" t="s">
        <v>6</v>
      </c>
      <c r="CIW38" s="35" t="s">
        <v>7</v>
      </c>
      <c r="CIX38" s="35" t="s">
        <v>8</v>
      </c>
      <c r="CIY38" s="35" t="s">
        <v>9</v>
      </c>
      <c r="CIZ38" s="35" t="s">
        <v>10</v>
      </c>
      <c r="CJA38" s="35" t="s">
        <v>2</v>
      </c>
      <c r="CJB38" s="35" t="s">
        <v>124</v>
      </c>
      <c r="CJC38" s="35" t="s">
        <v>63</v>
      </c>
      <c r="CJD38" s="32"/>
      <c r="CJE38" s="33"/>
      <c r="CJF38" s="33"/>
      <c r="CJG38" s="33"/>
      <c r="CJH38" s="33"/>
      <c r="CJI38" s="33"/>
      <c r="CJJ38" s="33"/>
      <c r="CJK38" s="35" t="s">
        <v>5</v>
      </c>
      <c r="CJL38" s="35" t="s">
        <v>6</v>
      </c>
      <c r="CJM38" s="35" t="s">
        <v>7</v>
      </c>
      <c r="CJN38" s="35" t="s">
        <v>8</v>
      </c>
      <c r="CJO38" s="35" t="s">
        <v>9</v>
      </c>
      <c r="CJP38" s="35" t="s">
        <v>10</v>
      </c>
      <c r="CJQ38" s="35" t="s">
        <v>2</v>
      </c>
      <c r="CJR38" s="35" t="s">
        <v>124</v>
      </c>
      <c r="CJS38" s="35" t="s">
        <v>63</v>
      </c>
      <c r="CJT38" s="32"/>
      <c r="CJU38" s="33"/>
      <c r="CJV38" s="33"/>
      <c r="CJW38" s="33"/>
      <c r="CJX38" s="33"/>
      <c r="CJY38" s="33"/>
      <c r="CJZ38" s="33"/>
      <c r="CKA38" s="35" t="s">
        <v>5</v>
      </c>
      <c r="CKB38" s="35" t="s">
        <v>6</v>
      </c>
      <c r="CKC38" s="35" t="s">
        <v>7</v>
      </c>
      <c r="CKD38" s="35" t="s">
        <v>8</v>
      </c>
      <c r="CKE38" s="35" t="s">
        <v>9</v>
      </c>
      <c r="CKF38" s="35" t="s">
        <v>10</v>
      </c>
      <c r="CKG38" s="35" t="s">
        <v>2</v>
      </c>
      <c r="CKH38" s="35" t="s">
        <v>124</v>
      </c>
      <c r="CKI38" s="35" t="s">
        <v>63</v>
      </c>
      <c r="CKJ38" s="32"/>
      <c r="CKK38" s="33"/>
      <c r="CKL38" s="33"/>
      <c r="CKM38" s="33"/>
      <c r="CKN38" s="33"/>
      <c r="CKO38" s="33"/>
      <c r="CKP38" s="33"/>
      <c r="CKQ38" s="35" t="s">
        <v>5</v>
      </c>
      <c r="CKR38" s="35" t="s">
        <v>6</v>
      </c>
      <c r="CKS38" s="35" t="s">
        <v>7</v>
      </c>
      <c r="CKT38" s="35" t="s">
        <v>8</v>
      </c>
      <c r="CKU38" s="35" t="s">
        <v>9</v>
      </c>
      <c r="CKV38" s="35" t="s">
        <v>10</v>
      </c>
      <c r="CKW38" s="35" t="s">
        <v>2</v>
      </c>
      <c r="CKX38" s="35" t="s">
        <v>124</v>
      </c>
      <c r="CKY38" s="35" t="s">
        <v>63</v>
      </c>
      <c r="CKZ38" s="32"/>
      <c r="CLA38" s="33"/>
      <c r="CLB38" s="33"/>
      <c r="CLC38" s="33"/>
      <c r="CLD38" s="33"/>
      <c r="CLE38" s="33"/>
      <c r="CLF38" s="33"/>
      <c r="CLG38" s="35" t="s">
        <v>5</v>
      </c>
      <c r="CLH38" s="35" t="s">
        <v>6</v>
      </c>
      <c r="CLI38" s="35" t="s">
        <v>7</v>
      </c>
      <c r="CLJ38" s="35" t="s">
        <v>8</v>
      </c>
      <c r="CLK38" s="35" t="s">
        <v>9</v>
      </c>
      <c r="CLL38" s="35" t="s">
        <v>10</v>
      </c>
      <c r="CLM38" s="35" t="s">
        <v>2</v>
      </c>
      <c r="CLN38" s="35" t="s">
        <v>124</v>
      </c>
      <c r="CLO38" s="35" t="s">
        <v>63</v>
      </c>
      <c r="CLP38" s="32"/>
      <c r="CLQ38" s="33"/>
      <c r="CLR38" s="33"/>
      <c r="CLS38" s="33"/>
      <c r="CLT38" s="33"/>
      <c r="CLU38" s="33"/>
      <c r="CLV38" s="33"/>
      <c r="CLW38" s="35" t="s">
        <v>5</v>
      </c>
      <c r="CLX38" s="35" t="s">
        <v>6</v>
      </c>
      <c r="CLY38" s="35" t="s">
        <v>7</v>
      </c>
      <c r="CLZ38" s="35" t="s">
        <v>8</v>
      </c>
      <c r="CMA38" s="35" t="s">
        <v>9</v>
      </c>
      <c r="CMB38" s="35" t="s">
        <v>10</v>
      </c>
      <c r="CMC38" s="35" t="s">
        <v>2</v>
      </c>
      <c r="CMD38" s="35" t="s">
        <v>124</v>
      </c>
      <c r="CME38" s="35" t="s">
        <v>63</v>
      </c>
      <c r="CMF38" s="32"/>
      <c r="CMG38" s="33"/>
      <c r="CMH38" s="33"/>
      <c r="CMI38" s="33"/>
      <c r="CMJ38" s="33"/>
      <c r="CMK38" s="33"/>
      <c r="CML38" s="33"/>
      <c r="CMM38" s="35" t="s">
        <v>5</v>
      </c>
      <c r="CMN38" s="35" t="s">
        <v>6</v>
      </c>
      <c r="CMO38" s="35" t="s">
        <v>7</v>
      </c>
      <c r="CMP38" s="35" t="s">
        <v>8</v>
      </c>
      <c r="CMQ38" s="35" t="s">
        <v>9</v>
      </c>
      <c r="CMR38" s="35" t="s">
        <v>10</v>
      </c>
      <c r="CMS38" s="35" t="s">
        <v>2</v>
      </c>
      <c r="CMT38" s="35" t="s">
        <v>124</v>
      </c>
      <c r="CMU38" s="35" t="s">
        <v>63</v>
      </c>
      <c r="CMV38" s="32"/>
      <c r="CMW38" s="33"/>
      <c r="CMX38" s="33"/>
      <c r="CMY38" s="33"/>
      <c r="CMZ38" s="33"/>
      <c r="CNA38" s="33"/>
      <c r="CNB38" s="33"/>
      <c r="CNC38" s="35" t="s">
        <v>5</v>
      </c>
      <c r="CND38" s="35" t="s">
        <v>6</v>
      </c>
      <c r="CNE38" s="35" t="s">
        <v>7</v>
      </c>
      <c r="CNF38" s="35" t="s">
        <v>8</v>
      </c>
      <c r="CNG38" s="35" t="s">
        <v>9</v>
      </c>
      <c r="CNH38" s="35" t="s">
        <v>10</v>
      </c>
      <c r="CNI38" s="35" t="s">
        <v>2</v>
      </c>
      <c r="CNJ38" s="35" t="s">
        <v>124</v>
      </c>
      <c r="CNK38" s="35" t="s">
        <v>63</v>
      </c>
      <c r="CNL38" s="32"/>
      <c r="CNM38" s="33"/>
      <c r="CNN38" s="33"/>
      <c r="CNO38" s="33"/>
      <c r="CNP38" s="33"/>
      <c r="CNQ38" s="33"/>
      <c r="CNR38" s="33"/>
      <c r="CNS38" s="35" t="s">
        <v>5</v>
      </c>
      <c r="CNT38" s="35" t="s">
        <v>6</v>
      </c>
      <c r="CNU38" s="35" t="s">
        <v>7</v>
      </c>
      <c r="CNV38" s="35" t="s">
        <v>8</v>
      </c>
      <c r="CNW38" s="35" t="s">
        <v>9</v>
      </c>
      <c r="CNX38" s="35" t="s">
        <v>10</v>
      </c>
      <c r="CNY38" s="35" t="s">
        <v>2</v>
      </c>
      <c r="CNZ38" s="35" t="s">
        <v>124</v>
      </c>
      <c r="COA38" s="35" t="s">
        <v>63</v>
      </c>
      <c r="COB38" s="32"/>
      <c r="COC38" s="33"/>
      <c r="COD38" s="33"/>
      <c r="COE38" s="33"/>
      <c r="COF38" s="33"/>
      <c r="COG38" s="33"/>
      <c r="COH38" s="33"/>
      <c r="COI38" s="35" t="s">
        <v>5</v>
      </c>
      <c r="COJ38" s="35" t="s">
        <v>6</v>
      </c>
      <c r="COK38" s="35" t="s">
        <v>7</v>
      </c>
      <c r="COL38" s="35" t="s">
        <v>8</v>
      </c>
      <c r="COM38" s="35" t="s">
        <v>9</v>
      </c>
      <c r="CON38" s="35" t="s">
        <v>10</v>
      </c>
      <c r="COO38" s="35" t="s">
        <v>2</v>
      </c>
      <c r="COP38" s="35" t="s">
        <v>124</v>
      </c>
      <c r="COQ38" s="35" t="s">
        <v>63</v>
      </c>
      <c r="COR38" s="32"/>
      <c r="COS38" s="33"/>
      <c r="COT38" s="33"/>
      <c r="COU38" s="33"/>
      <c r="COV38" s="33"/>
      <c r="COW38" s="33"/>
      <c r="COX38" s="33"/>
      <c r="COY38" s="35" t="s">
        <v>5</v>
      </c>
      <c r="COZ38" s="35" t="s">
        <v>6</v>
      </c>
      <c r="CPA38" s="35" t="s">
        <v>7</v>
      </c>
      <c r="CPB38" s="35" t="s">
        <v>8</v>
      </c>
      <c r="CPC38" s="35" t="s">
        <v>9</v>
      </c>
      <c r="CPD38" s="35" t="s">
        <v>10</v>
      </c>
      <c r="CPE38" s="35" t="s">
        <v>2</v>
      </c>
      <c r="CPF38" s="35" t="s">
        <v>124</v>
      </c>
      <c r="CPG38" s="35" t="s">
        <v>63</v>
      </c>
      <c r="CPH38" s="32"/>
      <c r="CPI38" s="33"/>
      <c r="CPJ38" s="33"/>
      <c r="CPK38" s="33"/>
      <c r="CPL38" s="33"/>
      <c r="CPM38" s="33"/>
      <c r="CPN38" s="33"/>
      <c r="CPO38" s="35" t="s">
        <v>5</v>
      </c>
      <c r="CPP38" s="35" t="s">
        <v>6</v>
      </c>
      <c r="CPQ38" s="35" t="s">
        <v>7</v>
      </c>
      <c r="CPR38" s="35" t="s">
        <v>8</v>
      </c>
      <c r="CPS38" s="35" t="s">
        <v>9</v>
      </c>
      <c r="CPT38" s="35" t="s">
        <v>10</v>
      </c>
      <c r="CPU38" s="35" t="s">
        <v>2</v>
      </c>
      <c r="CPV38" s="35" t="s">
        <v>124</v>
      </c>
      <c r="CPW38" s="35" t="s">
        <v>63</v>
      </c>
      <c r="CPX38" s="32"/>
      <c r="CPY38" s="33"/>
      <c r="CPZ38" s="33"/>
      <c r="CQA38" s="33"/>
      <c r="CQB38" s="33"/>
      <c r="CQC38" s="33"/>
      <c r="CQD38" s="33"/>
      <c r="CQE38" s="35" t="s">
        <v>5</v>
      </c>
      <c r="CQF38" s="35" t="s">
        <v>6</v>
      </c>
      <c r="CQG38" s="35" t="s">
        <v>7</v>
      </c>
      <c r="CQH38" s="35" t="s">
        <v>8</v>
      </c>
      <c r="CQI38" s="35" t="s">
        <v>9</v>
      </c>
      <c r="CQJ38" s="35" t="s">
        <v>10</v>
      </c>
      <c r="CQK38" s="35" t="s">
        <v>2</v>
      </c>
      <c r="CQL38" s="35" t="s">
        <v>124</v>
      </c>
      <c r="CQM38" s="35" t="s">
        <v>63</v>
      </c>
      <c r="CQN38" s="32"/>
      <c r="CQO38" s="33"/>
      <c r="CQP38" s="33"/>
      <c r="CQQ38" s="33"/>
      <c r="CQR38" s="33"/>
      <c r="CQS38" s="33"/>
      <c r="CQT38" s="33"/>
      <c r="CQU38" s="35" t="s">
        <v>5</v>
      </c>
      <c r="CQV38" s="35" t="s">
        <v>6</v>
      </c>
      <c r="CQW38" s="35" t="s">
        <v>7</v>
      </c>
      <c r="CQX38" s="35" t="s">
        <v>8</v>
      </c>
      <c r="CQY38" s="35" t="s">
        <v>9</v>
      </c>
      <c r="CQZ38" s="35" t="s">
        <v>10</v>
      </c>
      <c r="CRA38" s="35" t="s">
        <v>2</v>
      </c>
      <c r="CRB38" s="35" t="s">
        <v>124</v>
      </c>
      <c r="CRC38" s="35" t="s">
        <v>63</v>
      </c>
      <c r="CRD38" s="32"/>
      <c r="CRE38" s="33"/>
      <c r="CRF38" s="33"/>
      <c r="CRG38" s="33"/>
      <c r="CRH38" s="33"/>
      <c r="CRI38" s="33"/>
      <c r="CRJ38" s="33"/>
      <c r="CRK38" s="35" t="s">
        <v>5</v>
      </c>
      <c r="CRL38" s="35" t="s">
        <v>6</v>
      </c>
      <c r="CRM38" s="35" t="s">
        <v>7</v>
      </c>
      <c r="CRN38" s="35" t="s">
        <v>8</v>
      </c>
      <c r="CRO38" s="35" t="s">
        <v>9</v>
      </c>
      <c r="CRP38" s="35" t="s">
        <v>10</v>
      </c>
      <c r="CRQ38" s="35" t="s">
        <v>2</v>
      </c>
      <c r="CRR38" s="35" t="s">
        <v>124</v>
      </c>
      <c r="CRS38" s="35" t="s">
        <v>63</v>
      </c>
      <c r="CRT38" s="32"/>
      <c r="CRU38" s="33"/>
      <c r="CRV38" s="33"/>
      <c r="CRW38" s="33"/>
      <c r="CRX38" s="33"/>
      <c r="CRY38" s="33"/>
      <c r="CRZ38" s="33"/>
      <c r="CSA38" s="35" t="s">
        <v>5</v>
      </c>
      <c r="CSB38" s="35" t="s">
        <v>6</v>
      </c>
      <c r="CSC38" s="35" t="s">
        <v>7</v>
      </c>
      <c r="CSD38" s="35" t="s">
        <v>8</v>
      </c>
      <c r="CSE38" s="35" t="s">
        <v>9</v>
      </c>
      <c r="CSF38" s="35" t="s">
        <v>10</v>
      </c>
      <c r="CSG38" s="35" t="s">
        <v>2</v>
      </c>
      <c r="CSH38" s="35" t="s">
        <v>124</v>
      </c>
      <c r="CSI38" s="35" t="s">
        <v>63</v>
      </c>
      <c r="CSJ38" s="32"/>
      <c r="CSK38" s="33"/>
      <c r="CSL38" s="33"/>
      <c r="CSM38" s="33"/>
      <c r="CSN38" s="33"/>
      <c r="CSO38" s="33"/>
      <c r="CSP38" s="33"/>
      <c r="CSQ38" s="35" t="s">
        <v>5</v>
      </c>
      <c r="CSR38" s="35" t="s">
        <v>6</v>
      </c>
      <c r="CSS38" s="35" t="s">
        <v>7</v>
      </c>
      <c r="CST38" s="35" t="s">
        <v>8</v>
      </c>
      <c r="CSU38" s="35" t="s">
        <v>9</v>
      </c>
      <c r="CSV38" s="35" t="s">
        <v>10</v>
      </c>
      <c r="CSW38" s="35" t="s">
        <v>2</v>
      </c>
      <c r="CSX38" s="35" t="s">
        <v>124</v>
      </c>
      <c r="CSY38" s="35" t="s">
        <v>63</v>
      </c>
      <c r="CSZ38" s="32"/>
      <c r="CTA38" s="33"/>
      <c r="CTB38" s="33"/>
      <c r="CTC38" s="33"/>
      <c r="CTD38" s="33"/>
      <c r="CTE38" s="33"/>
      <c r="CTF38" s="33"/>
      <c r="CTG38" s="35" t="s">
        <v>5</v>
      </c>
      <c r="CTH38" s="35" t="s">
        <v>6</v>
      </c>
      <c r="CTI38" s="35" t="s">
        <v>7</v>
      </c>
      <c r="CTJ38" s="35" t="s">
        <v>8</v>
      </c>
      <c r="CTK38" s="35" t="s">
        <v>9</v>
      </c>
      <c r="CTL38" s="35" t="s">
        <v>10</v>
      </c>
      <c r="CTM38" s="35" t="s">
        <v>2</v>
      </c>
      <c r="CTN38" s="35" t="s">
        <v>124</v>
      </c>
      <c r="CTO38" s="35" t="s">
        <v>63</v>
      </c>
      <c r="CTP38" s="32"/>
      <c r="CTQ38" s="33"/>
      <c r="CTR38" s="33"/>
      <c r="CTS38" s="33"/>
      <c r="CTT38" s="33"/>
      <c r="CTU38" s="33"/>
      <c r="CTV38" s="33"/>
      <c r="CTW38" s="35" t="s">
        <v>5</v>
      </c>
      <c r="CTX38" s="35" t="s">
        <v>6</v>
      </c>
      <c r="CTY38" s="35" t="s">
        <v>7</v>
      </c>
      <c r="CTZ38" s="35" t="s">
        <v>8</v>
      </c>
      <c r="CUA38" s="35" t="s">
        <v>9</v>
      </c>
      <c r="CUB38" s="35" t="s">
        <v>10</v>
      </c>
      <c r="CUC38" s="35" t="s">
        <v>2</v>
      </c>
      <c r="CUD38" s="35" t="s">
        <v>124</v>
      </c>
      <c r="CUE38" s="35" t="s">
        <v>63</v>
      </c>
      <c r="CUF38" s="32"/>
      <c r="CUG38" s="33"/>
      <c r="CUH38" s="33"/>
      <c r="CUI38" s="33"/>
      <c r="CUJ38" s="33"/>
      <c r="CUK38" s="33"/>
      <c r="CUL38" s="33"/>
      <c r="CUM38" s="35" t="s">
        <v>5</v>
      </c>
      <c r="CUN38" s="35" t="s">
        <v>6</v>
      </c>
      <c r="CUO38" s="35" t="s">
        <v>7</v>
      </c>
      <c r="CUP38" s="35" t="s">
        <v>8</v>
      </c>
      <c r="CUQ38" s="35" t="s">
        <v>9</v>
      </c>
      <c r="CUR38" s="35" t="s">
        <v>10</v>
      </c>
      <c r="CUS38" s="35" t="s">
        <v>2</v>
      </c>
      <c r="CUT38" s="35" t="s">
        <v>124</v>
      </c>
      <c r="CUU38" s="35" t="s">
        <v>63</v>
      </c>
      <c r="CUV38" s="32"/>
      <c r="CUW38" s="33"/>
      <c r="CUX38" s="33"/>
      <c r="CUY38" s="33"/>
      <c r="CUZ38" s="33"/>
      <c r="CVA38" s="33"/>
      <c r="CVB38" s="33"/>
      <c r="CVC38" s="35" t="s">
        <v>5</v>
      </c>
      <c r="CVD38" s="35" t="s">
        <v>6</v>
      </c>
      <c r="CVE38" s="35" t="s">
        <v>7</v>
      </c>
      <c r="CVF38" s="35" t="s">
        <v>8</v>
      </c>
      <c r="CVG38" s="35" t="s">
        <v>9</v>
      </c>
      <c r="CVH38" s="35" t="s">
        <v>10</v>
      </c>
      <c r="CVI38" s="35" t="s">
        <v>2</v>
      </c>
      <c r="CVJ38" s="35" t="s">
        <v>124</v>
      </c>
      <c r="CVK38" s="35" t="s">
        <v>63</v>
      </c>
      <c r="CVL38" s="32"/>
      <c r="CVM38" s="33"/>
      <c r="CVN38" s="33"/>
      <c r="CVO38" s="33"/>
      <c r="CVP38" s="33"/>
      <c r="CVQ38" s="33"/>
      <c r="CVR38" s="33"/>
      <c r="CVS38" s="35" t="s">
        <v>5</v>
      </c>
      <c r="CVT38" s="35" t="s">
        <v>6</v>
      </c>
      <c r="CVU38" s="35" t="s">
        <v>7</v>
      </c>
      <c r="CVV38" s="35" t="s">
        <v>8</v>
      </c>
      <c r="CVW38" s="35" t="s">
        <v>9</v>
      </c>
      <c r="CVX38" s="35" t="s">
        <v>10</v>
      </c>
      <c r="CVY38" s="35" t="s">
        <v>2</v>
      </c>
      <c r="CVZ38" s="35" t="s">
        <v>124</v>
      </c>
      <c r="CWA38" s="35" t="s">
        <v>63</v>
      </c>
      <c r="CWB38" s="32"/>
      <c r="CWC38" s="33"/>
      <c r="CWD38" s="33"/>
      <c r="CWE38" s="33"/>
      <c r="CWF38" s="33"/>
      <c r="CWG38" s="33"/>
      <c r="CWH38" s="33"/>
      <c r="CWI38" s="35" t="s">
        <v>5</v>
      </c>
      <c r="CWJ38" s="35" t="s">
        <v>6</v>
      </c>
      <c r="CWK38" s="35" t="s">
        <v>7</v>
      </c>
      <c r="CWL38" s="35" t="s">
        <v>8</v>
      </c>
      <c r="CWM38" s="35" t="s">
        <v>9</v>
      </c>
      <c r="CWN38" s="35" t="s">
        <v>10</v>
      </c>
      <c r="CWO38" s="35" t="s">
        <v>2</v>
      </c>
      <c r="CWP38" s="35" t="s">
        <v>124</v>
      </c>
      <c r="CWQ38" s="35" t="s">
        <v>63</v>
      </c>
      <c r="CWR38" s="32"/>
      <c r="CWS38" s="33"/>
      <c r="CWT38" s="33"/>
      <c r="CWU38" s="33"/>
      <c r="CWV38" s="33"/>
      <c r="CWW38" s="33"/>
      <c r="CWX38" s="33"/>
      <c r="CWY38" s="35" t="s">
        <v>5</v>
      </c>
      <c r="CWZ38" s="35" t="s">
        <v>6</v>
      </c>
      <c r="CXA38" s="35" t="s">
        <v>7</v>
      </c>
      <c r="CXB38" s="35" t="s">
        <v>8</v>
      </c>
      <c r="CXC38" s="35" t="s">
        <v>9</v>
      </c>
      <c r="CXD38" s="35" t="s">
        <v>10</v>
      </c>
      <c r="CXE38" s="35" t="s">
        <v>2</v>
      </c>
      <c r="CXF38" s="35" t="s">
        <v>124</v>
      </c>
      <c r="CXG38" s="35" t="s">
        <v>63</v>
      </c>
      <c r="CXH38" s="32"/>
      <c r="CXI38" s="33"/>
      <c r="CXJ38" s="33"/>
      <c r="CXK38" s="33"/>
      <c r="CXL38" s="33"/>
      <c r="CXM38" s="33"/>
      <c r="CXN38" s="33"/>
      <c r="CXO38" s="35" t="s">
        <v>5</v>
      </c>
      <c r="CXP38" s="35" t="s">
        <v>6</v>
      </c>
      <c r="CXQ38" s="35" t="s">
        <v>7</v>
      </c>
      <c r="CXR38" s="35" t="s">
        <v>8</v>
      </c>
      <c r="CXS38" s="35" t="s">
        <v>9</v>
      </c>
      <c r="CXT38" s="35" t="s">
        <v>10</v>
      </c>
      <c r="CXU38" s="35" t="s">
        <v>2</v>
      </c>
      <c r="CXV38" s="35" t="s">
        <v>124</v>
      </c>
      <c r="CXW38" s="35" t="s">
        <v>63</v>
      </c>
      <c r="CXX38" s="32"/>
      <c r="CXY38" s="33"/>
      <c r="CXZ38" s="33"/>
      <c r="CYA38" s="33"/>
      <c r="CYB38" s="33"/>
      <c r="CYC38" s="33"/>
      <c r="CYD38" s="33"/>
      <c r="CYE38" s="35" t="s">
        <v>5</v>
      </c>
      <c r="CYF38" s="35" t="s">
        <v>6</v>
      </c>
      <c r="CYG38" s="35" t="s">
        <v>7</v>
      </c>
      <c r="CYH38" s="35" t="s">
        <v>8</v>
      </c>
      <c r="CYI38" s="35" t="s">
        <v>9</v>
      </c>
      <c r="CYJ38" s="35" t="s">
        <v>10</v>
      </c>
      <c r="CYK38" s="35" t="s">
        <v>2</v>
      </c>
      <c r="CYL38" s="35" t="s">
        <v>124</v>
      </c>
      <c r="CYM38" s="35" t="s">
        <v>63</v>
      </c>
      <c r="CYN38" s="32"/>
      <c r="CYO38" s="33"/>
      <c r="CYP38" s="33"/>
      <c r="CYQ38" s="33"/>
      <c r="CYR38" s="33"/>
      <c r="CYS38" s="33"/>
      <c r="CYT38" s="33"/>
      <c r="CYU38" s="35" t="s">
        <v>5</v>
      </c>
      <c r="CYV38" s="35" t="s">
        <v>6</v>
      </c>
      <c r="CYW38" s="35" t="s">
        <v>7</v>
      </c>
      <c r="CYX38" s="35" t="s">
        <v>8</v>
      </c>
      <c r="CYY38" s="35" t="s">
        <v>9</v>
      </c>
      <c r="CYZ38" s="35" t="s">
        <v>10</v>
      </c>
      <c r="CZA38" s="35" t="s">
        <v>2</v>
      </c>
      <c r="CZB38" s="35" t="s">
        <v>124</v>
      </c>
      <c r="CZC38" s="35" t="s">
        <v>63</v>
      </c>
      <c r="CZD38" s="32"/>
      <c r="CZE38" s="33"/>
      <c r="CZF38" s="33"/>
      <c r="CZG38" s="33"/>
      <c r="CZH38" s="33"/>
      <c r="CZI38" s="33"/>
      <c r="CZJ38" s="33"/>
      <c r="CZK38" s="35" t="s">
        <v>5</v>
      </c>
      <c r="CZL38" s="35" t="s">
        <v>6</v>
      </c>
      <c r="CZM38" s="35" t="s">
        <v>7</v>
      </c>
      <c r="CZN38" s="35" t="s">
        <v>8</v>
      </c>
      <c r="CZO38" s="35" t="s">
        <v>9</v>
      </c>
      <c r="CZP38" s="35" t="s">
        <v>10</v>
      </c>
      <c r="CZQ38" s="35" t="s">
        <v>2</v>
      </c>
      <c r="CZR38" s="35" t="s">
        <v>124</v>
      </c>
      <c r="CZS38" s="35" t="s">
        <v>63</v>
      </c>
      <c r="CZT38" s="32"/>
      <c r="CZU38" s="33"/>
      <c r="CZV38" s="33"/>
      <c r="CZW38" s="33"/>
      <c r="CZX38" s="33"/>
      <c r="CZY38" s="33"/>
      <c r="CZZ38" s="33"/>
      <c r="DAA38" s="35" t="s">
        <v>5</v>
      </c>
      <c r="DAB38" s="35" t="s">
        <v>6</v>
      </c>
      <c r="DAC38" s="35" t="s">
        <v>7</v>
      </c>
      <c r="DAD38" s="35" t="s">
        <v>8</v>
      </c>
      <c r="DAE38" s="35" t="s">
        <v>9</v>
      </c>
      <c r="DAF38" s="35" t="s">
        <v>10</v>
      </c>
      <c r="DAG38" s="35" t="s">
        <v>2</v>
      </c>
      <c r="DAH38" s="35" t="s">
        <v>124</v>
      </c>
      <c r="DAI38" s="35" t="s">
        <v>63</v>
      </c>
      <c r="DAJ38" s="32"/>
      <c r="DAK38" s="33"/>
      <c r="DAL38" s="33"/>
      <c r="DAM38" s="33"/>
      <c r="DAN38" s="33"/>
      <c r="DAO38" s="33"/>
      <c r="DAP38" s="33"/>
      <c r="DAQ38" s="35" t="s">
        <v>5</v>
      </c>
      <c r="DAR38" s="35" t="s">
        <v>6</v>
      </c>
      <c r="DAS38" s="35" t="s">
        <v>7</v>
      </c>
      <c r="DAT38" s="35" t="s">
        <v>8</v>
      </c>
      <c r="DAU38" s="35" t="s">
        <v>9</v>
      </c>
      <c r="DAV38" s="35" t="s">
        <v>10</v>
      </c>
      <c r="DAW38" s="35" t="s">
        <v>2</v>
      </c>
      <c r="DAX38" s="35" t="s">
        <v>124</v>
      </c>
      <c r="DAY38" s="35" t="s">
        <v>63</v>
      </c>
      <c r="DAZ38" s="32"/>
      <c r="DBA38" s="33"/>
      <c r="DBB38" s="33"/>
      <c r="DBC38" s="33"/>
      <c r="DBD38" s="33"/>
      <c r="DBE38" s="33"/>
      <c r="DBF38" s="33"/>
      <c r="DBG38" s="35" t="s">
        <v>5</v>
      </c>
      <c r="DBH38" s="35" t="s">
        <v>6</v>
      </c>
      <c r="DBI38" s="35" t="s">
        <v>7</v>
      </c>
      <c r="DBJ38" s="35" t="s">
        <v>8</v>
      </c>
      <c r="DBK38" s="35" t="s">
        <v>9</v>
      </c>
      <c r="DBL38" s="35" t="s">
        <v>10</v>
      </c>
      <c r="DBM38" s="35" t="s">
        <v>2</v>
      </c>
      <c r="DBN38" s="35" t="s">
        <v>124</v>
      </c>
      <c r="DBO38" s="35" t="s">
        <v>63</v>
      </c>
      <c r="DBP38" s="32"/>
      <c r="DBQ38" s="33"/>
      <c r="DBR38" s="33"/>
      <c r="DBS38" s="33"/>
      <c r="DBT38" s="33"/>
      <c r="DBU38" s="33"/>
      <c r="DBV38" s="33"/>
      <c r="DBW38" s="35" t="s">
        <v>5</v>
      </c>
      <c r="DBX38" s="35" t="s">
        <v>6</v>
      </c>
      <c r="DBY38" s="35" t="s">
        <v>7</v>
      </c>
      <c r="DBZ38" s="35" t="s">
        <v>8</v>
      </c>
      <c r="DCA38" s="35" t="s">
        <v>9</v>
      </c>
      <c r="DCB38" s="35" t="s">
        <v>10</v>
      </c>
      <c r="DCC38" s="35" t="s">
        <v>2</v>
      </c>
      <c r="DCD38" s="35" t="s">
        <v>124</v>
      </c>
      <c r="DCE38" s="35" t="s">
        <v>63</v>
      </c>
      <c r="DCF38" s="32"/>
      <c r="DCG38" s="33"/>
      <c r="DCH38" s="33"/>
      <c r="DCI38" s="33"/>
      <c r="DCJ38" s="33"/>
      <c r="DCK38" s="33"/>
      <c r="DCL38" s="33"/>
      <c r="DCM38" s="35" t="s">
        <v>5</v>
      </c>
      <c r="DCN38" s="35" t="s">
        <v>6</v>
      </c>
      <c r="DCO38" s="35" t="s">
        <v>7</v>
      </c>
      <c r="DCP38" s="35" t="s">
        <v>8</v>
      </c>
      <c r="DCQ38" s="35" t="s">
        <v>9</v>
      </c>
      <c r="DCR38" s="35" t="s">
        <v>10</v>
      </c>
      <c r="DCS38" s="35" t="s">
        <v>2</v>
      </c>
      <c r="DCT38" s="35" t="s">
        <v>124</v>
      </c>
      <c r="DCU38" s="35" t="s">
        <v>63</v>
      </c>
      <c r="DCV38" s="32"/>
      <c r="DCW38" s="33"/>
      <c r="DCX38" s="33"/>
      <c r="DCY38" s="33"/>
      <c r="DCZ38" s="33"/>
      <c r="DDA38" s="33"/>
      <c r="DDB38" s="33"/>
      <c r="DDC38" s="35" t="s">
        <v>5</v>
      </c>
      <c r="DDD38" s="35" t="s">
        <v>6</v>
      </c>
      <c r="DDE38" s="35" t="s">
        <v>7</v>
      </c>
      <c r="DDF38" s="35" t="s">
        <v>8</v>
      </c>
      <c r="DDG38" s="35" t="s">
        <v>9</v>
      </c>
      <c r="DDH38" s="35" t="s">
        <v>10</v>
      </c>
      <c r="DDI38" s="35" t="s">
        <v>2</v>
      </c>
      <c r="DDJ38" s="35" t="s">
        <v>124</v>
      </c>
      <c r="DDK38" s="35" t="s">
        <v>63</v>
      </c>
      <c r="DDL38" s="32"/>
      <c r="DDM38" s="33"/>
      <c r="DDN38" s="33"/>
      <c r="DDO38" s="33"/>
      <c r="DDP38" s="33"/>
      <c r="DDQ38" s="33"/>
      <c r="DDR38" s="33"/>
      <c r="DDS38" s="35" t="s">
        <v>5</v>
      </c>
      <c r="DDT38" s="35" t="s">
        <v>6</v>
      </c>
      <c r="DDU38" s="35" t="s">
        <v>7</v>
      </c>
      <c r="DDV38" s="35" t="s">
        <v>8</v>
      </c>
      <c r="DDW38" s="35" t="s">
        <v>9</v>
      </c>
      <c r="DDX38" s="35" t="s">
        <v>10</v>
      </c>
      <c r="DDY38" s="35" t="s">
        <v>2</v>
      </c>
      <c r="DDZ38" s="35" t="s">
        <v>124</v>
      </c>
      <c r="DEA38" s="35" t="s">
        <v>63</v>
      </c>
      <c r="DEB38" s="32"/>
      <c r="DEC38" s="33"/>
      <c r="DED38" s="33"/>
      <c r="DEE38" s="33"/>
      <c r="DEF38" s="33"/>
      <c r="DEG38" s="33"/>
      <c r="DEH38" s="33"/>
      <c r="DEI38" s="35" t="s">
        <v>5</v>
      </c>
      <c r="DEJ38" s="35" t="s">
        <v>6</v>
      </c>
      <c r="DEK38" s="35" t="s">
        <v>7</v>
      </c>
      <c r="DEL38" s="35" t="s">
        <v>8</v>
      </c>
      <c r="DEM38" s="35" t="s">
        <v>9</v>
      </c>
      <c r="DEN38" s="35" t="s">
        <v>10</v>
      </c>
      <c r="DEO38" s="35" t="s">
        <v>2</v>
      </c>
      <c r="DEP38" s="35" t="s">
        <v>124</v>
      </c>
      <c r="DEQ38" s="35" t="s">
        <v>63</v>
      </c>
      <c r="DER38" s="32"/>
      <c r="DES38" s="33"/>
      <c r="DET38" s="33"/>
      <c r="DEU38" s="33"/>
      <c r="DEV38" s="33"/>
      <c r="DEW38" s="33"/>
      <c r="DEX38" s="33"/>
      <c r="DEY38" s="35" t="s">
        <v>5</v>
      </c>
      <c r="DEZ38" s="35" t="s">
        <v>6</v>
      </c>
      <c r="DFA38" s="35" t="s">
        <v>7</v>
      </c>
      <c r="DFB38" s="35" t="s">
        <v>8</v>
      </c>
      <c r="DFC38" s="35" t="s">
        <v>9</v>
      </c>
      <c r="DFD38" s="35" t="s">
        <v>10</v>
      </c>
      <c r="DFE38" s="35" t="s">
        <v>2</v>
      </c>
      <c r="DFF38" s="35" t="s">
        <v>124</v>
      </c>
      <c r="DFG38" s="35" t="s">
        <v>63</v>
      </c>
      <c r="DFH38" s="32"/>
      <c r="DFI38" s="33"/>
      <c r="DFJ38" s="33"/>
      <c r="DFK38" s="33"/>
      <c r="DFL38" s="33"/>
      <c r="DFM38" s="33"/>
      <c r="DFN38" s="33"/>
      <c r="DFO38" s="35" t="s">
        <v>5</v>
      </c>
      <c r="DFP38" s="35" t="s">
        <v>6</v>
      </c>
      <c r="DFQ38" s="35" t="s">
        <v>7</v>
      </c>
      <c r="DFR38" s="35" t="s">
        <v>8</v>
      </c>
      <c r="DFS38" s="35" t="s">
        <v>9</v>
      </c>
      <c r="DFT38" s="35" t="s">
        <v>10</v>
      </c>
      <c r="DFU38" s="35" t="s">
        <v>2</v>
      </c>
      <c r="DFV38" s="35" t="s">
        <v>124</v>
      </c>
      <c r="DFW38" s="35" t="s">
        <v>63</v>
      </c>
      <c r="DFX38" s="32"/>
      <c r="DFY38" s="33"/>
      <c r="DFZ38" s="33"/>
      <c r="DGA38" s="33"/>
      <c r="DGB38" s="33"/>
      <c r="DGC38" s="33"/>
      <c r="DGD38" s="33"/>
      <c r="DGE38" s="35" t="s">
        <v>5</v>
      </c>
      <c r="DGF38" s="35" t="s">
        <v>6</v>
      </c>
      <c r="DGG38" s="35" t="s">
        <v>7</v>
      </c>
      <c r="DGH38" s="35" t="s">
        <v>8</v>
      </c>
      <c r="DGI38" s="35" t="s">
        <v>9</v>
      </c>
      <c r="DGJ38" s="35" t="s">
        <v>10</v>
      </c>
      <c r="DGK38" s="35" t="s">
        <v>2</v>
      </c>
      <c r="DGL38" s="35" t="s">
        <v>124</v>
      </c>
      <c r="DGM38" s="35" t="s">
        <v>63</v>
      </c>
      <c r="DGN38" s="32"/>
      <c r="DGO38" s="33"/>
      <c r="DGP38" s="33"/>
      <c r="DGQ38" s="33"/>
      <c r="DGR38" s="33"/>
      <c r="DGS38" s="33"/>
      <c r="DGT38" s="33"/>
      <c r="DGU38" s="35" t="s">
        <v>5</v>
      </c>
      <c r="DGV38" s="35" t="s">
        <v>6</v>
      </c>
      <c r="DGW38" s="35" t="s">
        <v>7</v>
      </c>
      <c r="DGX38" s="35" t="s">
        <v>8</v>
      </c>
      <c r="DGY38" s="35" t="s">
        <v>9</v>
      </c>
      <c r="DGZ38" s="35" t="s">
        <v>10</v>
      </c>
      <c r="DHA38" s="35" t="s">
        <v>2</v>
      </c>
      <c r="DHB38" s="35" t="s">
        <v>124</v>
      </c>
      <c r="DHC38" s="35" t="s">
        <v>63</v>
      </c>
      <c r="DHD38" s="32"/>
      <c r="DHE38" s="33"/>
      <c r="DHF38" s="33"/>
      <c r="DHG38" s="33"/>
      <c r="DHH38" s="33"/>
      <c r="DHI38" s="33"/>
      <c r="DHJ38" s="33"/>
      <c r="DHK38" s="35" t="s">
        <v>5</v>
      </c>
      <c r="DHL38" s="35" t="s">
        <v>6</v>
      </c>
      <c r="DHM38" s="35" t="s">
        <v>7</v>
      </c>
      <c r="DHN38" s="35" t="s">
        <v>8</v>
      </c>
      <c r="DHO38" s="35" t="s">
        <v>9</v>
      </c>
      <c r="DHP38" s="35" t="s">
        <v>10</v>
      </c>
      <c r="DHQ38" s="35" t="s">
        <v>2</v>
      </c>
      <c r="DHR38" s="35" t="s">
        <v>124</v>
      </c>
      <c r="DHS38" s="35" t="s">
        <v>63</v>
      </c>
      <c r="DHT38" s="32"/>
      <c r="DHU38" s="33"/>
      <c r="DHV38" s="33"/>
      <c r="DHW38" s="33"/>
      <c r="DHX38" s="33"/>
      <c r="DHY38" s="33"/>
      <c r="DHZ38" s="33"/>
      <c r="DIA38" s="35" t="s">
        <v>5</v>
      </c>
      <c r="DIB38" s="35" t="s">
        <v>6</v>
      </c>
      <c r="DIC38" s="35" t="s">
        <v>7</v>
      </c>
      <c r="DID38" s="35" t="s">
        <v>8</v>
      </c>
      <c r="DIE38" s="35" t="s">
        <v>9</v>
      </c>
      <c r="DIF38" s="35" t="s">
        <v>10</v>
      </c>
      <c r="DIG38" s="35" t="s">
        <v>2</v>
      </c>
      <c r="DIH38" s="35" t="s">
        <v>124</v>
      </c>
      <c r="DII38" s="35" t="s">
        <v>63</v>
      </c>
      <c r="DIJ38" s="32"/>
      <c r="DIK38" s="33"/>
      <c r="DIL38" s="33"/>
      <c r="DIM38" s="33"/>
      <c r="DIN38" s="33"/>
      <c r="DIO38" s="33"/>
      <c r="DIP38" s="33"/>
      <c r="DIQ38" s="35" t="s">
        <v>5</v>
      </c>
      <c r="DIR38" s="35" t="s">
        <v>6</v>
      </c>
      <c r="DIS38" s="35" t="s">
        <v>7</v>
      </c>
      <c r="DIT38" s="35" t="s">
        <v>8</v>
      </c>
      <c r="DIU38" s="35" t="s">
        <v>9</v>
      </c>
      <c r="DIV38" s="35" t="s">
        <v>10</v>
      </c>
      <c r="DIW38" s="35" t="s">
        <v>2</v>
      </c>
      <c r="DIX38" s="35" t="s">
        <v>124</v>
      </c>
      <c r="DIY38" s="35" t="s">
        <v>63</v>
      </c>
      <c r="DIZ38" s="32"/>
      <c r="DJA38" s="33"/>
      <c r="DJB38" s="33"/>
      <c r="DJC38" s="33"/>
      <c r="DJD38" s="33"/>
      <c r="DJE38" s="33"/>
      <c r="DJF38" s="33"/>
      <c r="DJG38" s="35" t="s">
        <v>5</v>
      </c>
      <c r="DJH38" s="35" t="s">
        <v>6</v>
      </c>
      <c r="DJI38" s="35" t="s">
        <v>7</v>
      </c>
      <c r="DJJ38" s="35" t="s">
        <v>8</v>
      </c>
      <c r="DJK38" s="35" t="s">
        <v>9</v>
      </c>
      <c r="DJL38" s="35" t="s">
        <v>10</v>
      </c>
      <c r="DJM38" s="35" t="s">
        <v>2</v>
      </c>
      <c r="DJN38" s="35" t="s">
        <v>124</v>
      </c>
      <c r="DJO38" s="35" t="s">
        <v>63</v>
      </c>
      <c r="DJP38" s="32"/>
      <c r="DJQ38" s="33"/>
      <c r="DJR38" s="33"/>
      <c r="DJS38" s="33"/>
      <c r="DJT38" s="33"/>
      <c r="DJU38" s="33"/>
      <c r="DJV38" s="33"/>
      <c r="DJW38" s="35" t="s">
        <v>5</v>
      </c>
      <c r="DJX38" s="35" t="s">
        <v>6</v>
      </c>
      <c r="DJY38" s="35" t="s">
        <v>7</v>
      </c>
      <c r="DJZ38" s="35" t="s">
        <v>8</v>
      </c>
      <c r="DKA38" s="35" t="s">
        <v>9</v>
      </c>
      <c r="DKB38" s="35" t="s">
        <v>10</v>
      </c>
      <c r="DKC38" s="35" t="s">
        <v>2</v>
      </c>
      <c r="DKD38" s="35" t="s">
        <v>124</v>
      </c>
      <c r="DKE38" s="35" t="s">
        <v>63</v>
      </c>
      <c r="DKF38" s="32"/>
      <c r="DKG38" s="33"/>
      <c r="DKH38" s="33"/>
      <c r="DKI38" s="33"/>
      <c r="DKJ38" s="33"/>
      <c r="DKK38" s="33"/>
      <c r="DKL38" s="33"/>
      <c r="DKM38" s="35" t="s">
        <v>5</v>
      </c>
      <c r="DKN38" s="35" t="s">
        <v>6</v>
      </c>
      <c r="DKO38" s="35" t="s">
        <v>7</v>
      </c>
      <c r="DKP38" s="35" t="s">
        <v>8</v>
      </c>
      <c r="DKQ38" s="35" t="s">
        <v>9</v>
      </c>
      <c r="DKR38" s="35" t="s">
        <v>10</v>
      </c>
      <c r="DKS38" s="35" t="s">
        <v>2</v>
      </c>
      <c r="DKT38" s="35" t="s">
        <v>124</v>
      </c>
      <c r="DKU38" s="35" t="s">
        <v>63</v>
      </c>
      <c r="DKV38" s="32"/>
      <c r="DKW38" s="33"/>
      <c r="DKX38" s="33"/>
      <c r="DKY38" s="33"/>
      <c r="DKZ38" s="33"/>
      <c r="DLA38" s="33"/>
      <c r="DLB38" s="33"/>
      <c r="DLC38" s="35" t="s">
        <v>5</v>
      </c>
      <c r="DLD38" s="35" t="s">
        <v>6</v>
      </c>
      <c r="DLE38" s="35" t="s">
        <v>7</v>
      </c>
      <c r="DLF38" s="35" t="s">
        <v>8</v>
      </c>
      <c r="DLG38" s="35" t="s">
        <v>9</v>
      </c>
      <c r="DLH38" s="35" t="s">
        <v>10</v>
      </c>
      <c r="DLI38" s="35" t="s">
        <v>2</v>
      </c>
      <c r="DLJ38" s="35" t="s">
        <v>124</v>
      </c>
      <c r="DLK38" s="35" t="s">
        <v>63</v>
      </c>
      <c r="DLL38" s="32"/>
      <c r="DLM38" s="33"/>
      <c r="DLN38" s="33"/>
      <c r="DLO38" s="33"/>
      <c r="DLP38" s="33"/>
      <c r="DLQ38" s="33"/>
      <c r="DLR38" s="33"/>
      <c r="DLS38" s="35" t="s">
        <v>5</v>
      </c>
      <c r="DLT38" s="35" t="s">
        <v>6</v>
      </c>
      <c r="DLU38" s="35" t="s">
        <v>7</v>
      </c>
      <c r="DLV38" s="35" t="s">
        <v>8</v>
      </c>
      <c r="DLW38" s="35" t="s">
        <v>9</v>
      </c>
      <c r="DLX38" s="35" t="s">
        <v>10</v>
      </c>
      <c r="DLY38" s="35" t="s">
        <v>2</v>
      </c>
      <c r="DLZ38" s="35" t="s">
        <v>124</v>
      </c>
      <c r="DMA38" s="35" t="s">
        <v>63</v>
      </c>
      <c r="DMB38" s="32"/>
      <c r="DMC38" s="33"/>
      <c r="DMD38" s="33"/>
      <c r="DME38" s="33"/>
      <c r="DMF38" s="33"/>
      <c r="DMG38" s="33"/>
      <c r="DMH38" s="33"/>
      <c r="DMI38" s="35" t="s">
        <v>5</v>
      </c>
      <c r="DMJ38" s="35" t="s">
        <v>6</v>
      </c>
      <c r="DMK38" s="35" t="s">
        <v>7</v>
      </c>
      <c r="DML38" s="35" t="s">
        <v>8</v>
      </c>
      <c r="DMM38" s="35" t="s">
        <v>9</v>
      </c>
      <c r="DMN38" s="35" t="s">
        <v>10</v>
      </c>
      <c r="DMO38" s="35" t="s">
        <v>2</v>
      </c>
      <c r="DMP38" s="35" t="s">
        <v>124</v>
      </c>
      <c r="DMQ38" s="35" t="s">
        <v>63</v>
      </c>
      <c r="DMR38" s="32"/>
      <c r="DMS38" s="33"/>
      <c r="DMT38" s="33"/>
      <c r="DMU38" s="33"/>
      <c r="DMV38" s="33"/>
      <c r="DMW38" s="33"/>
      <c r="DMX38" s="33"/>
      <c r="DMY38" s="35" t="s">
        <v>5</v>
      </c>
      <c r="DMZ38" s="35" t="s">
        <v>6</v>
      </c>
      <c r="DNA38" s="35" t="s">
        <v>7</v>
      </c>
      <c r="DNB38" s="35" t="s">
        <v>8</v>
      </c>
      <c r="DNC38" s="35" t="s">
        <v>9</v>
      </c>
      <c r="DND38" s="35" t="s">
        <v>10</v>
      </c>
      <c r="DNE38" s="35" t="s">
        <v>2</v>
      </c>
      <c r="DNF38" s="35" t="s">
        <v>124</v>
      </c>
      <c r="DNG38" s="35" t="s">
        <v>63</v>
      </c>
      <c r="DNH38" s="32"/>
      <c r="DNI38" s="33"/>
      <c r="DNJ38" s="33"/>
      <c r="DNK38" s="33"/>
      <c r="DNL38" s="33"/>
      <c r="DNM38" s="33"/>
      <c r="DNN38" s="33"/>
      <c r="DNO38" s="35" t="s">
        <v>5</v>
      </c>
      <c r="DNP38" s="35" t="s">
        <v>6</v>
      </c>
      <c r="DNQ38" s="35" t="s">
        <v>7</v>
      </c>
      <c r="DNR38" s="35" t="s">
        <v>8</v>
      </c>
      <c r="DNS38" s="35" t="s">
        <v>9</v>
      </c>
      <c r="DNT38" s="35" t="s">
        <v>10</v>
      </c>
      <c r="DNU38" s="35" t="s">
        <v>2</v>
      </c>
      <c r="DNV38" s="35" t="s">
        <v>124</v>
      </c>
      <c r="DNW38" s="35" t="s">
        <v>63</v>
      </c>
      <c r="DNX38" s="32"/>
      <c r="DNY38" s="33"/>
      <c r="DNZ38" s="33"/>
      <c r="DOA38" s="33"/>
      <c r="DOB38" s="33"/>
      <c r="DOC38" s="33"/>
      <c r="DOD38" s="33"/>
      <c r="DOE38" s="35" t="s">
        <v>5</v>
      </c>
      <c r="DOF38" s="35" t="s">
        <v>6</v>
      </c>
      <c r="DOG38" s="35" t="s">
        <v>7</v>
      </c>
      <c r="DOH38" s="35" t="s">
        <v>8</v>
      </c>
      <c r="DOI38" s="35" t="s">
        <v>9</v>
      </c>
      <c r="DOJ38" s="35" t="s">
        <v>10</v>
      </c>
      <c r="DOK38" s="35" t="s">
        <v>2</v>
      </c>
      <c r="DOL38" s="35" t="s">
        <v>124</v>
      </c>
      <c r="DOM38" s="35" t="s">
        <v>63</v>
      </c>
      <c r="DON38" s="32"/>
      <c r="DOO38" s="33"/>
      <c r="DOP38" s="33"/>
      <c r="DOQ38" s="33"/>
      <c r="DOR38" s="33"/>
      <c r="DOS38" s="33"/>
      <c r="DOT38" s="33"/>
      <c r="DOU38" s="35" t="s">
        <v>5</v>
      </c>
      <c r="DOV38" s="35" t="s">
        <v>6</v>
      </c>
      <c r="DOW38" s="35" t="s">
        <v>7</v>
      </c>
      <c r="DOX38" s="35" t="s">
        <v>8</v>
      </c>
      <c r="DOY38" s="35" t="s">
        <v>9</v>
      </c>
      <c r="DOZ38" s="35" t="s">
        <v>10</v>
      </c>
      <c r="DPA38" s="35" t="s">
        <v>2</v>
      </c>
      <c r="DPB38" s="35" t="s">
        <v>124</v>
      </c>
      <c r="DPC38" s="35" t="s">
        <v>63</v>
      </c>
      <c r="DPD38" s="32"/>
      <c r="DPE38" s="33"/>
      <c r="DPF38" s="33"/>
      <c r="DPG38" s="33"/>
      <c r="DPH38" s="33"/>
      <c r="DPI38" s="33"/>
      <c r="DPJ38" s="33"/>
      <c r="DPK38" s="35" t="s">
        <v>5</v>
      </c>
      <c r="DPL38" s="35" t="s">
        <v>6</v>
      </c>
      <c r="DPM38" s="35" t="s">
        <v>7</v>
      </c>
      <c r="DPN38" s="35" t="s">
        <v>8</v>
      </c>
      <c r="DPO38" s="35" t="s">
        <v>9</v>
      </c>
      <c r="DPP38" s="35" t="s">
        <v>10</v>
      </c>
      <c r="DPQ38" s="35" t="s">
        <v>2</v>
      </c>
      <c r="DPR38" s="35" t="s">
        <v>124</v>
      </c>
      <c r="DPS38" s="35" t="s">
        <v>63</v>
      </c>
      <c r="DPT38" s="32"/>
      <c r="DPU38" s="33"/>
      <c r="DPV38" s="33"/>
      <c r="DPW38" s="33"/>
      <c r="DPX38" s="33"/>
      <c r="DPY38" s="33"/>
      <c r="DPZ38" s="33"/>
      <c r="DQA38" s="35" t="s">
        <v>5</v>
      </c>
      <c r="DQB38" s="35" t="s">
        <v>6</v>
      </c>
      <c r="DQC38" s="35" t="s">
        <v>7</v>
      </c>
      <c r="DQD38" s="35" t="s">
        <v>8</v>
      </c>
      <c r="DQE38" s="35" t="s">
        <v>9</v>
      </c>
      <c r="DQF38" s="35" t="s">
        <v>10</v>
      </c>
      <c r="DQG38" s="35" t="s">
        <v>2</v>
      </c>
      <c r="DQH38" s="35" t="s">
        <v>124</v>
      </c>
      <c r="DQI38" s="35" t="s">
        <v>63</v>
      </c>
      <c r="DQJ38" s="32"/>
      <c r="DQK38" s="33"/>
      <c r="DQL38" s="33"/>
      <c r="DQM38" s="33"/>
      <c r="DQN38" s="33"/>
      <c r="DQO38" s="33"/>
      <c r="DQP38" s="33"/>
      <c r="DQQ38" s="35" t="s">
        <v>5</v>
      </c>
      <c r="DQR38" s="35" t="s">
        <v>6</v>
      </c>
      <c r="DQS38" s="35" t="s">
        <v>7</v>
      </c>
      <c r="DQT38" s="35" t="s">
        <v>8</v>
      </c>
      <c r="DQU38" s="35" t="s">
        <v>9</v>
      </c>
      <c r="DQV38" s="35" t="s">
        <v>10</v>
      </c>
      <c r="DQW38" s="35" t="s">
        <v>2</v>
      </c>
      <c r="DQX38" s="35" t="s">
        <v>124</v>
      </c>
      <c r="DQY38" s="35" t="s">
        <v>63</v>
      </c>
      <c r="DQZ38" s="32"/>
      <c r="DRA38" s="33"/>
      <c r="DRB38" s="33"/>
      <c r="DRC38" s="33"/>
      <c r="DRD38" s="33"/>
      <c r="DRE38" s="33"/>
      <c r="DRF38" s="33"/>
      <c r="DRG38" s="35" t="s">
        <v>5</v>
      </c>
      <c r="DRH38" s="35" t="s">
        <v>6</v>
      </c>
      <c r="DRI38" s="35" t="s">
        <v>7</v>
      </c>
      <c r="DRJ38" s="35" t="s">
        <v>8</v>
      </c>
      <c r="DRK38" s="35" t="s">
        <v>9</v>
      </c>
      <c r="DRL38" s="35" t="s">
        <v>10</v>
      </c>
      <c r="DRM38" s="35" t="s">
        <v>2</v>
      </c>
      <c r="DRN38" s="35" t="s">
        <v>124</v>
      </c>
      <c r="DRO38" s="35" t="s">
        <v>63</v>
      </c>
      <c r="DRP38" s="32"/>
      <c r="DRQ38" s="33"/>
      <c r="DRR38" s="33"/>
      <c r="DRS38" s="33"/>
      <c r="DRT38" s="33"/>
      <c r="DRU38" s="33"/>
      <c r="DRV38" s="33"/>
      <c r="DRW38" s="35" t="s">
        <v>5</v>
      </c>
      <c r="DRX38" s="35" t="s">
        <v>6</v>
      </c>
      <c r="DRY38" s="35" t="s">
        <v>7</v>
      </c>
      <c r="DRZ38" s="35" t="s">
        <v>8</v>
      </c>
      <c r="DSA38" s="35" t="s">
        <v>9</v>
      </c>
      <c r="DSB38" s="35" t="s">
        <v>10</v>
      </c>
      <c r="DSC38" s="35" t="s">
        <v>2</v>
      </c>
      <c r="DSD38" s="35" t="s">
        <v>124</v>
      </c>
      <c r="DSE38" s="35" t="s">
        <v>63</v>
      </c>
      <c r="DSF38" s="32"/>
      <c r="DSG38" s="33"/>
      <c r="DSH38" s="33"/>
      <c r="DSI38" s="33"/>
      <c r="DSJ38" s="33"/>
      <c r="DSK38" s="33"/>
      <c r="DSL38" s="33"/>
      <c r="DSM38" s="35" t="s">
        <v>5</v>
      </c>
      <c r="DSN38" s="35" t="s">
        <v>6</v>
      </c>
      <c r="DSO38" s="35" t="s">
        <v>7</v>
      </c>
      <c r="DSP38" s="35" t="s">
        <v>8</v>
      </c>
      <c r="DSQ38" s="35" t="s">
        <v>9</v>
      </c>
      <c r="DSR38" s="35" t="s">
        <v>10</v>
      </c>
      <c r="DSS38" s="35" t="s">
        <v>2</v>
      </c>
      <c r="DST38" s="35" t="s">
        <v>124</v>
      </c>
      <c r="DSU38" s="35" t="s">
        <v>63</v>
      </c>
      <c r="DSV38" s="32"/>
      <c r="DSW38" s="33"/>
      <c r="DSX38" s="33"/>
      <c r="DSY38" s="33"/>
      <c r="DSZ38" s="33"/>
      <c r="DTA38" s="33"/>
      <c r="DTB38" s="33"/>
      <c r="DTC38" s="35" t="s">
        <v>5</v>
      </c>
      <c r="DTD38" s="35" t="s">
        <v>6</v>
      </c>
      <c r="DTE38" s="35" t="s">
        <v>7</v>
      </c>
      <c r="DTF38" s="35" t="s">
        <v>8</v>
      </c>
      <c r="DTG38" s="35" t="s">
        <v>9</v>
      </c>
      <c r="DTH38" s="35" t="s">
        <v>10</v>
      </c>
      <c r="DTI38" s="35" t="s">
        <v>2</v>
      </c>
      <c r="DTJ38" s="35" t="s">
        <v>124</v>
      </c>
      <c r="DTK38" s="35" t="s">
        <v>63</v>
      </c>
      <c r="DTL38" s="32"/>
      <c r="DTM38" s="33"/>
      <c r="DTN38" s="33"/>
      <c r="DTO38" s="33"/>
      <c r="DTP38" s="33"/>
      <c r="DTQ38" s="33"/>
      <c r="DTR38" s="33"/>
      <c r="DTS38" s="35" t="s">
        <v>5</v>
      </c>
      <c r="DTT38" s="35" t="s">
        <v>6</v>
      </c>
      <c r="DTU38" s="35" t="s">
        <v>7</v>
      </c>
      <c r="DTV38" s="35" t="s">
        <v>8</v>
      </c>
      <c r="DTW38" s="35" t="s">
        <v>9</v>
      </c>
      <c r="DTX38" s="35" t="s">
        <v>10</v>
      </c>
      <c r="DTY38" s="35" t="s">
        <v>2</v>
      </c>
      <c r="DTZ38" s="35" t="s">
        <v>124</v>
      </c>
      <c r="DUA38" s="35" t="s">
        <v>63</v>
      </c>
      <c r="DUB38" s="32"/>
      <c r="DUC38" s="33"/>
      <c r="DUD38" s="33"/>
      <c r="DUE38" s="33"/>
      <c r="DUF38" s="33"/>
      <c r="DUG38" s="33"/>
      <c r="DUH38" s="33"/>
      <c r="DUI38" s="35" t="s">
        <v>5</v>
      </c>
      <c r="DUJ38" s="35" t="s">
        <v>6</v>
      </c>
      <c r="DUK38" s="35" t="s">
        <v>7</v>
      </c>
      <c r="DUL38" s="35" t="s">
        <v>8</v>
      </c>
      <c r="DUM38" s="35" t="s">
        <v>9</v>
      </c>
      <c r="DUN38" s="35" t="s">
        <v>10</v>
      </c>
      <c r="DUO38" s="35" t="s">
        <v>2</v>
      </c>
      <c r="DUP38" s="35" t="s">
        <v>124</v>
      </c>
      <c r="DUQ38" s="35" t="s">
        <v>63</v>
      </c>
      <c r="DUR38" s="32"/>
      <c r="DUS38" s="33"/>
      <c r="DUT38" s="33"/>
      <c r="DUU38" s="33"/>
      <c r="DUV38" s="33"/>
      <c r="DUW38" s="33"/>
      <c r="DUX38" s="33"/>
      <c r="DUY38" s="35" t="s">
        <v>5</v>
      </c>
      <c r="DUZ38" s="35" t="s">
        <v>6</v>
      </c>
      <c r="DVA38" s="35" t="s">
        <v>7</v>
      </c>
      <c r="DVB38" s="35" t="s">
        <v>8</v>
      </c>
      <c r="DVC38" s="35" t="s">
        <v>9</v>
      </c>
      <c r="DVD38" s="35" t="s">
        <v>10</v>
      </c>
      <c r="DVE38" s="35" t="s">
        <v>2</v>
      </c>
      <c r="DVF38" s="35" t="s">
        <v>124</v>
      </c>
      <c r="DVG38" s="35" t="s">
        <v>63</v>
      </c>
      <c r="DVH38" s="32"/>
      <c r="DVI38" s="33"/>
      <c r="DVJ38" s="33"/>
      <c r="DVK38" s="33"/>
      <c r="DVL38" s="33"/>
      <c r="DVM38" s="33"/>
      <c r="DVN38" s="33"/>
      <c r="DVO38" s="35" t="s">
        <v>5</v>
      </c>
      <c r="DVP38" s="35" t="s">
        <v>6</v>
      </c>
      <c r="DVQ38" s="35" t="s">
        <v>7</v>
      </c>
      <c r="DVR38" s="35" t="s">
        <v>8</v>
      </c>
      <c r="DVS38" s="35" t="s">
        <v>9</v>
      </c>
      <c r="DVT38" s="35" t="s">
        <v>10</v>
      </c>
      <c r="DVU38" s="35" t="s">
        <v>2</v>
      </c>
      <c r="DVV38" s="35" t="s">
        <v>124</v>
      </c>
      <c r="DVW38" s="35" t="s">
        <v>63</v>
      </c>
      <c r="DVX38" s="32"/>
      <c r="DVY38" s="33"/>
      <c r="DVZ38" s="33"/>
      <c r="DWA38" s="33"/>
      <c r="DWB38" s="33"/>
      <c r="DWC38" s="33"/>
      <c r="DWD38" s="33"/>
      <c r="DWE38" s="35" t="s">
        <v>5</v>
      </c>
      <c r="DWF38" s="35" t="s">
        <v>6</v>
      </c>
      <c r="DWG38" s="35" t="s">
        <v>7</v>
      </c>
      <c r="DWH38" s="35" t="s">
        <v>8</v>
      </c>
      <c r="DWI38" s="35" t="s">
        <v>9</v>
      </c>
      <c r="DWJ38" s="35" t="s">
        <v>10</v>
      </c>
      <c r="DWK38" s="35" t="s">
        <v>2</v>
      </c>
      <c r="DWL38" s="35" t="s">
        <v>124</v>
      </c>
      <c r="DWM38" s="35" t="s">
        <v>63</v>
      </c>
      <c r="DWN38" s="32"/>
      <c r="DWO38" s="33"/>
      <c r="DWP38" s="33"/>
      <c r="DWQ38" s="33"/>
      <c r="DWR38" s="33"/>
      <c r="DWS38" s="33"/>
      <c r="DWT38" s="33"/>
      <c r="DWU38" s="35" t="s">
        <v>5</v>
      </c>
      <c r="DWV38" s="35" t="s">
        <v>6</v>
      </c>
      <c r="DWW38" s="35" t="s">
        <v>7</v>
      </c>
      <c r="DWX38" s="35" t="s">
        <v>8</v>
      </c>
      <c r="DWY38" s="35" t="s">
        <v>9</v>
      </c>
      <c r="DWZ38" s="35" t="s">
        <v>10</v>
      </c>
      <c r="DXA38" s="35" t="s">
        <v>2</v>
      </c>
      <c r="DXB38" s="35" t="s">
        <v>124</v>
      </c>
      <c r="DXC38" s="35" t="s">
        <v>63</v>
      </c>
      <c r="DXD38" s="32"/>
      <c r="DXE38" s="33"/>
      <c r="DXF38" s="33"/>
      <c r="DXG38" s="33"/>
      <c r="DXH38" s="33"/>
      <c r="DXI38" s="33"/>
      <c r="DXJ38" s="33"/>
      <c r="DXK38" s="35" t="s">
        <v>5</v>
      </c>
      <c r="DXL38" s="35" t="s">
        <v>6</v>
      </c>
      <c r="DXM38" s="35" t="s">
        <v>7</v>
      </c>
      <c r="DXN38" s="35" t="s">
        <v>8</v>
      </c>
      <c r="DXO38" s="35" t="s">
        <v>9</v>
      </c>
      <c r="DXP38" s="35" t="s">
        <v>10</v>
      </c>
      <c r="DXQ38" s="35" t="s">
        <v>2</v>
      </c>
      <c r="DXR38" s="35" t="s">
        <v>124</v>
      </c>
      <c r="DXS38" s="35" t="s">
        <v>63</v>
      </c>
      <c r="DXT38" s="32"/>
      <c r="DXU38" s="33"/>
      <c r="DXV38" s="33"/>
      <c r="DXW38" s="33"/>
      <c r="DXX38" s="33"/>
      <c r="DXY38" s="33"/>
      <c r="DXZ38" s="33"/>
      <c r="DYA38" s="35" t="s">
        <v>5</v>
      </c>
      <c r="DYB38" s="35" t="s">
        <v>6</v>
      </c>
      <c r="DYC38" s="35" t="s">
        <v>7</v>
      </c>
      <c r="DYD38" s="35" t="s">
        <v>8</v>
      </c>
      <c r="DYE38" s="35" t="s">
        <v>9</v>
      </c>
      <c r="DYF38" s="35" t="s">
        <v>10</v>
      </c>
      <c r="DYG38" s="35" t="s">
        <v>2</v>
      </c>
      <c r="DYH38" s="35" t="s">
        <v>124</v>
      </c>
      <c r="DYI38" s="35" t="s">
        <v>63</v>
      </c>
      <c r="DYJ38" s="32"/>
      <c r="DYK38" s="33"/>
      <c r="DYL38" s="33"/>
      <c r="DYM38" s="33"/>
      <c r="DYN38" s="33"/>
      <c r="DYO38" s="33"/>
      <c r="DYP38" s="33"/>
      <c r="DYQ38" s="35" t="s">
        <v>5</v>
      </c>
      <c r="DYR38" s="35" t="s">
        <v>6</v>
      </c>
      <c r="DYS38" s="35" t="s">
        <v>7</v>
      </c>
      <c r="DYT38" s="35" t="s">
        <v>8</v>
      </c>
      <c r="DYU38" s="35" t="s">
        <v>9</v>
      </c>
      <c r="DYV38" s="35" t="s">
        <v>10</v>
      </c>
      <c r="DYW38" s="35" t="s">
        <v>2</v>
      </c>
      <c r="DYX38" s="35" t="s">
        <v>124</v>
      </c>
      <c r="DYY38" s="35" t="s">
        <v>63</v>
      </c>
      <c r="DYZ38" s="32"/>
      <c r="DZA38" s="33"/>
      <c r="DZB38" s="33"/>
      <c r="DZC38" s="33"/>
      <c r="DZD38" s="33"/>
      <c r="DZE38" s="33"/>
      <c r="DZF38" s="33"/>
      <c r="DZG38" s="35" t="s">
        <v>5</v>
      </c>
      <c r="DZH38" s="35" t="s">
        <v>6</v>
      </c>
      <c r="DZI38" s="35" t="s">
        <v>7</v>
      </c>
      <c r="DZJ38" s="35" t="s">
        <v>8</v>
      </c>
      <c r="DZK38" s="35" t="s">
        <v>9</v>
      </c>
      <c r="DZL38" s="35" t="s">
        <v>10</v>
      </c>
      <c r="DZM38" s="35" t="s">
        <v>2</v>
      </c>
      <c r="DZN38" s="35" t="s">
        <v>124</v>
      </c>
      <c r="DZO38" s="35" t="s">
        <v>63</v>
      </c>
      <c r="DZP38" s="32"/>
      <c r="DZQ38" s="33"/>
      <c r="DZR38" s="33"/>
      <c r="DZS38" s="33"/>
      <c r="DZT38" s="33"/>
      <c r="DZU38" s="33"/>
      <c r="DZV38" s="33"/>
      <c r="DZW38" s="35" t="s">
        <v>5</v>
      </c>
      <c r="DZX38" s="35" t="s">
        <v>6</v>
      </c>
      <c r="DZY38" s="35" t="s">
        <v>7</v>
      </c>
      <c r="DZZ38" s="35" t="s">
        <v>8</v>
      </c>
      <c r="EAA38" s="35" t="s">
        <v>9</v>
      </c>
      <c r="EAB38" s="35" t="s">
        <v>10</v>
      </c>
      <c r="EAC38" s="35" t="s">
        <v>2</v>
      </c>
      <c r="EAD38" s="35" t="s">
        <v>124</v>
      </c>
      <c r="EAE38" s="35" t="s">
        <v>63</v>
      </c>
      <c r="EAF38" s="32"/>
      <c r="EAG38" s="33"/>
      <c r="EAH38" s="33"/>
      <c r="EAI38" s="33"/>
      <c r="EAJ38" s="33"/>
      <c r="EAK38" s="33"/>
      <c r="EAL38" s="33"/>
      <c r="EAM38" s="35" t="s">
        <v>5</v>
      </c>
      <c r="EAN38" s="35" t="s">
        <v>6</v>
      </c>
      <c r="EAO38" s="35" t="s">
        <v>7</v>
      </c>
      <c r="EAP38" s="35" t="s">
        <v>8</v>
      </c>
      <c r="EAQ38" s="35" t="s">
        <v>9</v>
      </c>
      <c r="EAR38" s="35" t="s">
        <v>10</v>
      </c>
      <c r="EAS38" s="35" t="s">
        <v>2</v>
      </c>
      <c r="EAT38" s="35" t="s">
        <v>124</v>
      </c>
      <c r="EAU38" s="35" t="s">
        <v>63</v>
      </c>
      <c r="EAV38" s="32"/>
      <c r="EAW38" s="33"/>
      <c r="EAX38" s="33"/>
      <c r="EAY38" s="33"/>
      <c r="EAZ38" s="33"/>
      <c r="EBA38" s="33"/>
      <c r="EBB38" s="33"/>
      <c r="EBC38" s="35" t="s">
        <v>5</v>
      </c>
      <c r="EBD38" s="35" t="s">
        <v>6</v>
      </c>
      <c r="EBE38" s="35" t="s">
        <v>7</v>
      </c>
      <c r="EBF38" s="35" t="s">
        <v>8</v>
      </c>
      <c r="EBG38" s="35" t="s">
        <v>9</v>
      </c>
      <c r="EBH38" s="35" t="s">
        <v>10</v>
      </c>
      <c r="EBI38" s="35" t="s">
        <v>2</v>
      </c>
      <c r="EBJ38" s="35" t="s">
        <v>124</v>
      </c>
      <c r="EBK38" s="35" t="s">
        <v>63</v>
      </c>
      <c r="EBL38" s="32"/>
      <c r="EBM38" s="33"/>
      <c r="EBN38" s="33"/>
      <c r="EBO38" s="33"/>
      <c r="EBP38" s="33"/>
      <c r="EBQ38" s="33"/>
      <c r="EBR38" s="33"/>
      <c r="EBS38" s="35" t="s">
        <v>5</v>
      </c>
      <c r="EBT38" s="35" t="s">
        <v>6</v>
      </c>
      <c r="EBU38" s="35" t="s">
        <v>7</v>
      </c>
      <c r="EBV38" s="35" t="s">
        <v>8</v>
      </c>
      <c r="EBW38" s="35" t="s">
        <v>9</v>
      </c>
      <c r="EBX38" s="35" t="s">
        <v>10</v>
      </c>
      <c r="EBY38" s="35" t="s">
        <v>2</v>
      </c>
      <c r="EBZ38" s="35" t="s">
        <v>124</v>
      </c>
      <c r="ECA38" s="35" t="s">
        <v>63</v>
      </c>
      <c r="ECB38" s="32"/>
      <c r="ECC38" s="33"/>
      <c r="ECD38" s="33"/>
      <c r="ECE38" s="33"/>
      <c r="ECF38" s="33"/>
      <c r="ECG38" s="33"/>
      <c r="ECH38" s="33"/>
      <c r="ECI38" s="35" t="s">
        <v>5</v>
      </c>
      <c r="ECJ38" s="35" t="s">
        <v>6</v>
      </c>
      <c r="ECK38" s="35" t="s">
        <v>7</v>
      </c>
      <c r="ECL38" s="35" t="s">
        <v>8</v>
      </c>
      <c r="ECM38" s="35" t="s">
        <v>9</v>
      </c>
      <c r="ECN38" s="35" t="s">
        <v>10</v>
      </c>
      <c r="ECO38" s="35" t="s">
        <v>2</v>
      </c>
      <c r="ECP38" s="35" t="s">
        <v>124</v>
      </c>
      <c r="ECQ38" s="35" t="s">
        <v>63</v>
      </c>
      <c r="ECR38" s="32"/>
      <c r="ECS38" s="33"/>
      <c r="ECT38" s="33"/>
      <c r="ECU38" s="33"/>
      <c r="ECV38" s="33"/>
      <c r="ECW38" s="33"/>
      <c r="ECX38" s="33"/>
      <c r="ECY38" s="35" t="s">
        <v>5</v>
      </c>
      <c r="ECZ38" s="35" t="s">
        <v>6</v>
      </c>
      <c r="EDA38" s="35" t="s">
        <v>7</v>
      </c>
      <c r="EDB38" s="35" t="s">
        <v>8</v>
      </c>
      <c r="EDC38" s="35" t="s">
        <v>9</v>
      </c>
      <c r="EDD38" s="35" t="s">
        <v>10</v>
      </c>
      <c r="EDE38" s="35" t="s">
        <v>2</v>
      </c>
      <c r="EDF38" s="35" t="s">
        <v>124</v>
      </c>
      <c r="EDG38" s="35" t="s">
        <v>63</v>
      </c>
      <c r="EDH38" s="32"/>
      <c r="EDI38" s="33"/>
      <c r="EDJ38" s="33"/>
      <c r="EDK38" s="33"/>
      <c r="EDL38" s="33"/>
      <c r="EDM38" s="33"/>
      <c r="EDN38" s="33"/>
      <c r="EDO38" s="35" t="s">
        <v>5</v>
      </c>
      <c r="EDP38" s="35" t="s">
        <v>6</v>
      </c>
      <c r="EDQ38" s="35" t="s">
        <v>7</v>
      </c>
      <c r="EDR38" s="35" t="s">
        <v>8</v>
      </c>
      <c r="EDS38" s="35" t="s">
        <v>9</v>
      </c>
      <c r="EDT38" s="35" t="s">
        <v>10</v>
      </c>
      <c r="EDU38" s="35" t="s">
        <v>2</v>
      </c>
      <c r="EDV38" s="35" t="s">
        <v>124</v>
      </c>
      <c r="EDW38" s="35" t="s">
        <v>63</v>
      </c>
      <c r="EDX38" s="32"/>
      <c r="EDY38" s="33"/>
      <c r="EDZ38" s="33"/>
      <c r="EEA38" s="33"/>
      <c r="EEB38" s="33"/>
      <c r="EEC38" s="33"/>
      <c r="EED38" s="33"/>
      <c r="EEE38" s="35" t="s">
        <v>5</v>
      </c>
      <c r="EEF38" s="35" t="s">
        <v>6</v>
      </c>
      <c r="EEG38" s="35" t="s">
        <v>7</v>
      </c>
      <c r="EEH38" s="35" t="s">
        <v>8</v>
      </c>
      <c r="EEI38" s="35" t="s">
        <v>9</v>
      </c>
      <c r="EEJ38" s="35" t="s">
        <v>10</v>
      </c>
      <c r="EEK38" s="35" t="s">
        <v>2</v>
      </c>
      <c r="EEL38" s="35" t="s">
        <v>124</v>
      </c>
      <c r="EEM38" s="35" t="s">
        <v>63</v>
      </c>
      <c r="EEN38" s="32"/>
      <c r="EEO38" s="33"/>
      <c r="EEP38" s="33"/>
      <c r="EEQ38" s="33"/>
      <c r="EER38" s="33"/>
      <c r="EES38" s="33"/>
      <c r="EET38" s="33"/>
      <c r="EEU38" s="35" t="s">
        <v>5</v>
      </c>
      <c r="EEV38" s="35" t="s">
        <v>6</v>
      </c>
      <c r="EEW38" s="35" t="s">
        <v>7</v>
      </c>
      <c r="EEX38" s="35" t="s">
        <v>8</v>
      </c>
      <c r="EEY38" s="35" t="s">
        <v>9</v>
      </c>
      <c r="EEZ38" s="35" t="s">
        <v>10</v>
      </c>
      <c r="EFA38" s="35" t="s">
        <v>2</v>
      </c>
      <c r="EFB38" s="35" t="s">
        <v>124</v>
      </c>
      <c r="EFC38" s="35" t="s">
        <v>63</v>
      </c>
      <c r="EFD38" s="32"/>
      <c r="EFE38" s="33"/>
      <c r="EFF38" s="33"/>
      <c r="EFG38" s="33"/>
      <c r="EFH38" s="33"/>
      <c r="EFI38" s="33"/>
      <c r="EFJ38" s="33"/>
      <c r="EFK38" s="35" t="s">
        <v>5</v>
      </c>
      <c r="EFL38" s="35" t="s">
        <v>6</v>
      </c>
      <c r="EFM38" s="35" t="s">
        <v>7</v>
      </c>
      <c r="EFN38" s="35" t="s">
        <v>8</v>
      </c>
      <c r="EFO38" s="35" t="s">
        <v>9</v>
      </c>
      <c r="EFP38" s="35" t="s">
        <v>10</v>
      </c>
      <c r="EFQ38" s="35" t="s">
        <v>2</v>
      </c>
      <c r="EFR38" s="35" t="s">
        <v>124</v>
      </c>
      <c r="EFS38" s="35" t="s">
        <v>63</v>
      </c>
      <c r="EFT38" s="32"/>
      <c r="EFU38" s="33"/>
      <c r="EFV38" s="33"/>
      <c r="EFW38" s="33"/>
      <c r="EFX38" s="33"/>
      <c r="EFY38" s="33"/>
      <c r="EFZ38" s="33"/>
      <c r="EGA38" s="35" t="s">
        <v>5</v>
      </c>
      <c r="EGB38" s="35" t="s">
        <v>6</v>
      </c>
      <c r="EGC38" s="35" t="s">
        <v>7</v>
      </c>
      <c r="EGD38" s="35" t="s">
        <v>8</v>
      </c>
      <c r="EGE38" s="35" t="s">
        <v>9</v>
      </c>
      <c r="EGF38" s="35" t="s">
        <v>10</v>
      </c>
      <c r="EGG38" s="35" t="s">
        <v>2</v>
      </c>
      <c r="EGH38" s="35" t="s">
        <v>124</v>
      </c>
      <c r="EGI38" s="35" t="s">
        <v>63</v>
      </c>
      <c r="EGJ38" s="32"/>
      <c r="EGK38" s="33"/>
      <c r="EGL38" s="33"/>
      <c r="EGM38" s="33"/>
      <c r="EGN38" s="33"/>
      <c r="EGO38" s="33"/>
      <c r="EGP38" s="33"/>
      <c r="EGQ38" s="35" t="s">
        <v>5</v>
      </c>
      <c r="EGR38" s="35" t="s">
        <v>6</v>
      </c>
      <c r="EGS38" s="35" t="s">
        <v>7</v>
      </c>
      <c r="EGT38" s="35" t="s">
        <v>8</v>
      </c>
      <c r="EGU38" s="35" t="s">
        <v>9</v>
      </c>
      <c r="EGV38" s="35" t="s">
        <v>10</v>
      </c>
      <c r="EGW38" s="35" t="s">
        <v>2</v>
      </c>
      <c r="EGX38" s="35" t="s">
        <v>124</v>
      </c>
      <c r="EGY38" s="35" t="s">
        <v>63</v>
      </c>
      <c r="EGZ38" s="32"/>
      <c r="EHA38" s="33"/>
      <c r="EHB38" s="33"/>
      <c r="EHC38" s="33"/>
      <c r="EHD38" s="33"/>
      <c r="EHE38" s="33"/>
      <c r="EHF38" s="33"/>
      <c r="EHG38" s="35" t="s">
        <v>5</v>
      </c>
      <c r="EHH38" s="35" t="s">
        <v>6</v>
      </c>
      <c r="EHI38" s="35" t="s">
        <v>7</v>
      </c>
      <c r="EHJ38" s="35" t="s">
        <v>8</v>
      </c>
      <c r="EHK38" s="35" t="s">
        <v>9</v>
      </c>
      <c r="EHL38" s="35" t="s">
        <v>10</v>
      </c>
      <c r="EHM38" s="35" t="s">
        <v>2</v>
      </c>
      <c r="EHN38" s="35" t="s">
        <v>124</v>
      </c>
      <c r="EHO38" s="35" t="s">
        <v>63</v>
      </c>
      <c r="EHP38" s="32"/>
      <c r="EHQ38" s="33"/>
      <c r="EHR38" s="33"/>
      <c r="EHS38" s="33"/>
      <c r="EHT38" s="33"/>
      <c r="EHU38" s="33"/>
      <c r="EHV38" s="33"/>
      <c r="EHW38" s="35" t="s">
        <v>5</v>
      </c>
      <c r="EHX38" s="35" t="s">
        <v>6</v>
      </c>
      <c r="EHY38" s="35" t="s">
        <v>7</v>
      </c>
      <c r="EHZ38" s="35" t="s">
        <v>8</v>
      </c>
      <c r="EIA38" s="35" t="s">
        <v>9</v>
      </c>
      <c r="EIB38" s="35" t="s">
        <v>10</v>
      </c>
      <c r="EIC38" s="35" t="s">
        <v>2</v>
      </c>
      <c r="EID38" s="35" t="s">
        <v>124</v>
      </c>
      <c r="EIE38" s="35" t="s">
        <v>63</v>
      </c>
      <c r="EIF38" s="32"/>
      <c r="EIG38" s="33"/>
      <c r="EIH38" s="33"/>
      <c r="EII38" s="33"/>
      <c r="EIJ38" s="33"/>
      <c r="EIK38" s="33"/>
      <c r="EIL38" s="33"/>
      <c r="EIM38" s="35" t="s">
        <v>5</v>
      </c>
      <c r="EIN38" s="35" t="s">
        <v>6</v>
      </c>
      <c r="EIO38" s="35" t="s">
        <v>7</v>
      </c>
      <c r="EIP38" s="35" t="s">
        <v>8</v>
      </c>
      <c r="EIQ38" s="35" t="s">
        <v>9</v>
      </c>
      <c r="EIR38" s="35" t="s">
        <v>10</v>
      </c>
      <c r="EIS38" s="35" t="s">
        <v>2</v>
      </c>
      <c r="EIT38" s="35" t="s">
        <v>124</v>
      </c>
      <c r="EIU38" s="35" t="s">
        <v>63</v>
      </c>
      <c r="EIV38" s="32"/>
      <c r="EIW38" s="33"/>
      <c r="EIX38" s="33"/>
      <c r="EIY38" s="33"/>
      <c r="EIZ38" s="33"/>
      <c r="EJA38" s="33"/>
      <c r="EJB38" s="33"/>
      <c r="EJC38" s="35" t="s">
        <v>5</v>
      </c>
      <c r="EJD38" s="35" t="s">
        <v>6</v>
      </c>
      <c r="EJE38" s="35" t="s">
        <v>7</v>
      </c>
      <c r="EJF38" s="35" t="s">
        <v>8</v>
      </c>
      <c r="EJG38" s="35" t="s">
        <v>9</v>
      </c>
      <c r="EJH38" s="35" t="s">
        <v>10</v>
      </c>
      <c r="EJI38" s="35" t="s">
        <v>2</v>
      </c>
      <c r="EJJ38" s="35" t="s">
        <v>124</v>
      </c>
      <c r="EJK38" s="35" t="s">
        <v>63</v>
      </c>
      <c r="EJL38" s="32"/>
      <c r="EJM38" s="33"/>
      <c r="EJN38" s="33"/>
      <c r="EJO38" s="33"/>
      <c r="EJP38" s="33"/>
      <c r="EJQ38" s="33"/>
      <c r="EJR38" s="33"/>
      <c r="EJS38" s="35" t="s">
        <v>5</v>
      </c>
      <c r="EJT38" s="35" t="s">
        <v>6</v>
      </c>
      <c r="EJU38" s="35" t="s">
        <v>7</v>
      </c>
      <c r="EJV38" s="35" t="s">
        <v>8</v>
      </c>
      <c r="EJW38" s="35" t="s">
        <v>9</v>
      </c>
      <c r="EJX38" s="35" t="s">
        <v>10</v>
      </c>
      <c r="EJY38" s="35" t="s">
        <v>2</v>
      </c>
      <c r="EJZ38" s="35" t="s">
        <v>124</v>
      </c>
      <c r="EKA38" s="35" t="s">
        <v>63</v>
      </c>
      <c r="EKB38" s="32"/>
      <c r="EKC38" s="33"/>
      <c r="EKD38" s="33"/>
      <c r="EKE38" s="33"/>
      <c r="EKF38" s="33"/>
      <c r="EKG38" s="33"/>
      <c r="EKH38" s="33"/>
      <c r="EKI38" s="35" t="s">
        <v>5</v>
      </c>
      <c r="EKJ38" s="35" t="s">
        <v>6</v>
      </c>
      <c r="EKK38" s="35" t="s">
        <v>7</v>
      </c>
      <c r="EKL38" s="35" t="s">
        <v>8</v>
      </c>
      <c r="EKM38" s="35" t="s">
        <v>9</v>
      </c>
      <c r="EKN38" s="35" t="s">
        <v>10</v>
      </c>
      <c r="EKO38" s="35" t="s">
        <v>2</v>
      </c>
      <c r="EKP38" s="35" t="s">
        <v>124</v>
      </c>
      <c r="EKQ38" s="35" t="s">
        <v>63</v>
      </c>
      <c r="EKR38" s="32"/>
      <c r="EKS38" s="33"/>
      <c r="EKT38" s="33"/>
      <c r="EKU38" s="33"/>
      <c r="EKV38" s="33"/>
      <c r="EKW38" s="33"/>
      <c r="EKX38" s="33"/>
      <c r="EKY38" s="35" t="s">
        <v>5</v>
      </c>
      <c r="EKZ38" s="35" t="s">
        <v>6</v>
      </c>
      <c r="ELA38" s="35" t="s">
        <v>7</v>
      </c>
      <c r="ELB38" s="35" t="s">
        <v>8</v>
      </c>
      <c r="ELC38" s="35" t="s">
        <v>9</v>
      </c>
      <c r="ELD38" s="35" t="s">
        <v>10</v>
      </c>
      <c r="ELE38" s="35" t="s">
        <v>2</v>
      </c>
      <c r="ELF38" s="35" t="s">
        <v>124</v>
      </c>
      <c r="ELG38" s="35" t="s">
        <v>63</v>
      </c>
      <c r="ELH38" s="32"/>
      <c r="ELI38" s="33"/>
      <c r="ELJ38" s="33"/>
      <c r="ELK38" s="33"/>
      <c r="ELL38" s="33"/>
      <c r="ELM38" s="33"/>
      <c r="ELN38" s="33"/>
      <c r="ELO38" s="35" t="s">
        <v>5</v>
      </c>
      <c r="ELP38" s="35" t="s">
        <v>6</v>
      </c>
      <c r="ELQ38" s="35" t="s">
        <v>7</v>
      </c>
      <c r="ELR38" s="35" t="s">
        <v>8</v>
      </c>
      <c r="ELS38" s="35" t="s">
        <v>9</v>
      </c>
      <c r="ELT38" s="35" t="s">
        <v>10</v>
      </c>
      <c r="ELU38" s="35" t="s">
        <v>2</v>
      </c>
      <c r="ELV38" s="35" t="s">
        <v>124</v>
      </c>
      <c r="ELW38" s="35" t="s">
        <v>63</v>
      </c>
      <c r="ELX38" s="32"/>
      <c r="ELY38" s="33"/>
      <c r="ELZ38" s="33"/>
      <c r="EMA38" s="33"/>
      <c r="EMB38" s="33"/>
      <c r="EMC38" s="33"/>
      <c r="EMD38" s="33"/>
      <c r="EME38" s="35" t="s">
        <v>5</v>
      </c>
      <c r="EMF38" s="35" t="s">
        <v>6</v>
      </c>
      <c r="EMG38" s="35" t="s">
        <v>7</v>
      </c>
      <c r="EMH38" s="35" t="s">
        <v>8</v>
      </c>
      <c r="EMI38" s="35" t="s">
        <v>9</v>
      </c>
      <c r="EMJ38" s="35" t="s">
        <v>10</v>
      </c>
      <c r="EMK38" s="35" t="s">
        <v>2</v>
      </c>
      <c r="EML38" s="35" t="s">
        <v>124</v>
      </c>
      <c r="EMM38" s="35" t="s">
        <v>63</v>
      </c>
      <c r="EMN38" s="32"/>
      <c r="EMO38" s="33"/>
      <c r="EMP38" s="33"/>
      <c r="EMQ38" s="33"/>
      <c r="EMR38" s="33"/>
      <c r="EMS38" s="33"/>
      <c r="EMT38" s="33"/>
      <c r="EMU38" s="35" t="s">
        <v>5</v>
      </c>
      <c r="EMV38" s="35" t="s">
        <v>6</v>
      </c>
      <c r="EMW38" s="35" t="s">
        <v>7</v>
      </c>
      <c r="EMX38" s="35" t="s">
        <v>8</v>
      </c>
      <c r="EMY38" s="35" t="s">
        <v>9</v>
      </c>
      <c r="EMZ38" s="35" t="s">
        <v>10</v>
      </c>
      <c r="ENA38" s="35" t="s">
        <v>2</v>
      </c>
      <c r="ENB38" s="35" t="s">
        <v>124</v>
      </c>
      <c r="ENC38" s="35" t="s">
        <v>63</v>
      </c>
      <c r="END38" s="32"/>
      <c r="ENE38" s="33"/>
      <c r="ENF38" s="33"/>
      <c r="ENG38" s="33"/>
      <c r="ENH38" s="33"/>
      <c r="ENI38" s="33"/>
      <c r="ENJ38" s="33"/>
      <c r="ENK38" s="35" t="s">
        <v>5</v>
      </c>
      <c r="ENL38" s="35" t="s">
        <v>6</v>
      </c>
      <c r="ENM38" s="35" t="s">
        <v>7</v>
      </c>
      <c r="ENN38" s="35" t="s">
        <v>8</v>
      </c>
      <c r="ENO38" s="35" t="s">
        <v>9</v>
      </c>
      <c r="ENP38" s="35" t="s">
        <v>10</v>
      </c>
      <c r="ENQ38" s="35" t="s">
        <v>2</v>
      </c>
      <c r="ENR38" s="35" t="s">
        <v>124</v>
      </c>
      <c r="ENS38" s="35" t="s">
        <v>63</v>
      </c>
      <c r="ENT38" s="32"/>
      <c r="ENU38" s="33"/>
      <c r="ENV38" s="33"/>
      <c r="ENW38" s="33"/>
      <c r="ENX38" s="33"/>
      <c r="ENY38" s="33"/>
      <c r="ENZ38" s="33"/>
      <c r="EOA38" s="35" t="s">
        <v>5</v>
      </c>
      <c r="EOB38" s="35" t="s">
        <v>6</v>
      </c>
      <c r="EOC38" s="35" t="s">
        <v>7</v>
      </c>
      <c r="EOD38" s="35" t="s">
        <v>8</v>
      </c>
      <c r="EOE38" s="35" t="s">
        <v>9</v>
      </c>
      <c r="EOF38" s="35" t="s">
        <v>10</v>
      </c>
      <c r="EOG38" s="35" t="s">
        <v>2</v>
      </c>
      <c r="EOH38" s="35" t="s">
        <v>124</v>
      </c>
      <c r="EOI38" s="35" t="s">
        <v>63</v>
      </c>
      <c r="EOJ38" s="32"/>
      <c r="EOK38" s="33"/>
      <c r="EOL38" s="33"/>
      <c r="EOM38" s="33"/>
      <c r="EON38" s="33"/>
      <c r="EOO38" s="33"/>
      <c r="EOP38" s="33"/>
      <c r="EOQ38" s="35" t="s">
        <v>5</v>
      </c>
      <c r="EOR38" s="35" t="s">
        <v>6</v>
      </c>
      <c r="EOS38" s="35" t="s">
        <v>7</v>
      </c>
      <c r="EOT38" s="35" t="s">
        <v>8</v>
      </c>
      <c r="EOU38" s="35" t="s">
        <v>9</v>
      </c>
      <c r="EOV38" s="35" t="s">
        <v>10</v>
      </c>
      <c r="EOW38" s="35" t="s">
        <v>2</v>
      </c>
      <c r="EOX38" s="35" t="s">
        <v>124</v>
      </c>
      <c r="EOY38" s="35" t="s">
        <v>63</v>
      </c>
      <c r="EOZ38" s="32"/>
      <c r="EPA38" s="33"/>
      <c r="EPB38" s="33"/>
      <c r="EPC38" s="33"/>
      <c r="EPD38" s="33"/>
      <c r="EPE38" s="33"/>
      <c r="EPF38" s="33"/>
      <c r="EPG38" s="35" t="s">
        <v>5</v>
      </c>
      <c r="EPH38" s="35" t="s">
        <v>6</v>
      </c>
      <c r="EPI38" s="35" t="s">
        <v>7</v>
      </c>
      <c r="EPJ38" s="35" t="s">
        <v>8</v>
      </c>
      <c r="EPK38" s="35" t="s">
        <v>9</v>
      </c>
      <c r="EPL38" s="35" t="s">
        <v>10</v>
      </c>
      <c r="EPM38" s="35" t="s">
        <v>2</v>
      </c>
      <c r="EPN38" s="35" t="s">
        <v>124</v>
      </c>
      <c r="EPO38" s="35" t="s">
        <v>63</v>
      </c>
      <c r="EPP38" s="32"/>
      <c r="EPQ38" s="33"/>
      <c r="EPR38" s="33"/>
      <c r="EPS38" s="33"/>
      <c r="EPT38" s="33"/>
      <c r="EPU38" s="33"/>
      <c r="EPV38" s="33"/>
      <c r="EPW38" s="35" t="s">
        <v>5</v>
      </c>
      <c r="EPX38" s="35" t="s">
        <v>6</v>
      </c>
      <c r="EPY38" s="35" t="s">
        <v>7</v>
      </c>
      <c r="EPZ38" s="35" t="s">
        <v>8</v>
      </c>
      <c r="EQA38" s="35" t="s">
        <v>9</v>
      </c>
      <c r="EQB38" s="35" t="s">
        <v>10</v>
      </c>
      <c r="EQC38" s="35" t="s">
        <v>2</v>
      </c>
      <c r="EQD38" s="35" t="s">
        <v>124</v>
      </c>
      <c r="EQE38" s="35" t="s">
        <v>63</v>
      </c>
      <c r="EQF38" s="32"/>
      <c r="EQG38" s="33"/>
      <c r="EQH38" s="33"/>
      <c r="EQI38" s="33"/>
      <c r="EQJ38" s="33"/>
      <c r="EQK38" s="33"/>
      <c r="EQL38" s="33"/>
      <c r="EQM38" s="35" t="s">
        <v>5</v>
      </c>
      <c r="EQN38" s="35" t="s">
        <v>6</v>
      </c>
      <c r="EQO38" s="35" t="s">
        <v>7</v>
      </c>
      <c r="EQP38" s="35" t="s">
        <v>8</v>
      </c>
      <c r="EQQ38" s="35" t="s">
        <v>9</v>
      </c>
      <c r="EQR38" s="35" t="s">
        <v>10</v>
      </c>
      <c r="EQS38" s="35" t="s">
        <v>2</v>
      </c>
      <c r="EQT38" s="35" t="s">
        <v>124</v>
      </c>
      <c r="EQU38" s="35" t="s">
        <v>63</v>
      </c>
      <c r="EQV38" s="32"/>
      <c r="EQW38" s="33"/>
      <c r="EQX38" s="33"/>
      <c r="EQY38" s="33"/>
      <c r="EQZ38" s="33"/>
      <c r="ERA38" s="33"/>
      <c r="ERB38" s="33"/>
      <c r="ERC38" s="35" t="s">
        <v>5</v>
      </c>
      <c r="ERD38" s="35" t="s">
        <v>6</v>
      </c>
      <c r="ERE38" s="35" t="s">
        <v>7</v>
      </c>
      <c r="ERF38" s="35" t="s">
        <v>8</v>
      </c>
      <c r="ERG38" s="35" t="s">
        <v>9</v>
      </c>
      <c r="ERH38" s="35" t="s">
        <v>10</v>
      </c>
      <c r="ERI38" s="35" t="s">
        <v>2</v>
      </c>
      <c r="ERJ38" s="35" t="s">
        <v>124</v>
      </c>
      <c r="ERK38" s="35" t="s">
        <v>63</v>
      </c>
      <c r="ERL38" s="32"/>
      <c r="ERM38" s="33"/>
      <c r="ERN38" s="33"/>
      <c r="ERO38" s="33"/>
      <c r="ERP38" s="33"/>
      <c r="ERQ38" s="33"/>
      <c r="ERR38" s="33"/>
      <c r="ERS38" s="35" t="s">
        <v>5</v>
      </c>
      <c r="ERT38" s="35" t="s">
        <v>6</v>
      </c>
      <c r="ERU38" s="35" t="s">
        <v>7</v>
      </c>
      <c r="ERV38" s="35" t="s">
        <v>8</v>
      </c>
      <c r="ERW38" s="35" t="s">
        <v>9</v>
      </c>
      <c r="ERX38" s="35" t="s">
        <v>10</v>
      </c>
      <c r="ERY38" s="35" t="s">
        <v>2</v>
      </c>
      <c r="ERZ38" s="35" t="s">
        <v>124</v>
      </c>
      <c r="ESA38" s="35" t="s">
        <v>63</v>
      </c>
      <c r="ESB38" s="32"/>
      <c r="ESC38" s="33"/>
      <c r="ESD38" s="33"/>
      <c r="ESE38" s="33"/>
      <c r="ESF38" s="33"/>
      <c r="ESG38" s="33"/>
      <c r="ESH38" s="33"/>
      <c r="ESI38" s="35" t="s">
        <v>5</v>
      </c>
      <c r="ESJ38" s="35" t="s">
        <v>6</v>
      </c>
      <c r="ESK38" s="35" t="s">
        <v>7</v>
      </c>
      <c r="ESL38" s="35" t="s">
        <v>8</v>
      </c>
      <c r="ESM38" s="35" t="s">
        <v>9</v>
      </c>
      <c r="ESN38" s="35" t="s">
        <v>10</v>
      </c>
      <c r="ESO38" s="35" t="s">
        <v>2</v>
      </c>
      <c r="ESP38" s="35" t="s">
        <v>124</v>
      </c>
      <c r="ESQ38" s="35" t="s">
        <v>63</v>
      </c>
      <c r="ESR38" s="32"/>
      <c r="ESS38" s="33"/>
      <c r="EST38" s="33"/>
      <c r="ESU38" s="33"/>
      <c r="ESV38" s="33"/>
      <c r="ESW38" s="33"/>
      <c r="ESX38" s="33"/>
      <c r="ESY38" s="35" t="s">
        <v>5</v>
      </c>
      <c r="ESZ38" s="35" t="s">
        <v>6</v>
      </c>
      <c r="ETA38" s="35" t="s">
        <v>7</v>
      </c>
      <c r="ETB38" s="35" t="s">
        <v>8</v>
      </c>
      <c r="ETC38" s="35" t="s">
        <v>9</v>
      </c>
      <c r="ETD38" s="35" t="s">
        <v>10</v>
      </c>
      <c r="ETE38" s="35" t="s">
        <v>2</v>
      </c>
      <c r="ETF38" s="35" t="s">
        <v>124</v>
      </c>
      <c r="ETG38" s="35" t="s">
        <v>63</v>
      </c>
      <c r="ETH38" s="32"/>
      <c r="ETI38" s="33"/>
      <c r="ETJ38" s="33"/>
      <c r="ETK38" s="33"/>
      <c r="ETL38" s="33"/>
      <c r="ETM38" s="33"/>
      <c r="ETN38" s="33"/>
      <c r="ETO38" s="35" t="s">
        <v>5</v>
      </c>
      <c r="ETP38" s="35" t="s">
        <v>6</v>
      </c>
      <c r="ETQ38" s="35" t="s">
        <v>7</v>
      </c>
      <c r="ETR38" s="35" t="s">
        <v>8</v>
      </c>
      <c r="ETS38" s="35" t="s">
        <v>9</v>
      </c>
      <c r="ETT38" s="35" t="s">
        <v>10</v>
      </c>
      <c r="ETU38" s="35" t="s">
        <v>2</v>
      </c>
      <c r="ETV38" s="35" t="s">
        <v>124</v>
      </c>
      <c r="ETW38" s="35" t="s">
        <v>63</v>
      </c>
      <c r="ETX38" s="32"/>
      <c r="ETY38" s="33"/>
      <c r="ETZ38" s="33"/>
      <c r="EUA38" s="33"/>
      <c r="EUB38" s="33"/>
      <c r="EUC38" s="33"/>
      <c r="EUD38" s="33"/>
      <c r="EUE38" s="35" t="s">
        <v>5</v>
      </c>
      <c r="EUF38" s="35" t="s">
        <v>6</v>
      </c>
      <c r="EUG38" s="35" t="s">
        <v>7</v>
      </c>
      <c r="EUH38" s="35" t="s">
        <v>8</v>
      </c>
      <c r="EUI38" s="35" t="s">
        <v>9</v>
      </c>
      <c r="EUJ38" s="35" t="s">
        <v>10</v>
      </c>
      <c r="EUK38" s="35" t="s">
        <v>2</v>
      </c>
      <c r="EUL38" s="35" t="s">
        <v>124</v>
      </c>
      <c r="EUM38" s="35" t="s">
        <v>63</v>
      </c>
      <c r="EUN38" s="32"/>
      <c r="EUO38" s="33"/>
      <c r="EUP38" s="33"/>
      <c r="EUQ38" s="33"/>
      <c r="EUR38" s="33"/>
      <c r="EUS38" s="33"/>
      <c r="EUT38" s="33"/>
      <c r="EUU38" s="35" t="s">
        <v>5</v>
      </c>
      <c r="EUV38" s="35" t="s">
        <v>6</v>
      </c>
      <c r="EUW38" s="35" t="s">
        <v>7</v>
      </c>
      <c r="EUX38" s="35" t="s">
        <v>8</v>
      </c>
      <c r="EUY38" s="35" t="s">
        <v>9</v>
      </c>
      <c r="EUZ38" s="35" t="s">
        <v>10</v>
      </c>
      <c r="EVA38" s="35" t="s">
        <v>2</v>
      </c>
      <c r="EVB38" s="35" t="s">
        <v>124</v>
      </c>
      <c r="EVC38" s="35" t="s">
        <v>63</v>
      </c>
      <c r="EVD38" s="32"/>
      <c r="EVE38" s="33"/>
      <c r="EVF38" s="33"/>
      <c r="EVG38" s="33"/>
      <c r="EVH38" s="33"/>
      <c r="EVI38" s="33"/>
      <c r="EVJ38" s="33"/>
      <c r="EVK38" s="35" t="s">
        <v>5</v>
      </c>
      <c r="EVL38" s="35" t="s">
        <v>6</v>
      </c>
      <c r="EVM38" s="35" t="s">
        <v>7</v>
      </c>
      <c r="EVN38" s="35" t="s">
        <v>8</v>
      </c>
      <c r="EVO38" s="35" t="s">
        <v>9</v>
      </c>
      <c r="EVP38" s="35" t="s">
        <v>10</v>
      </c>
      <c r="EVQ38" s="35" t="s">
        <v>2</v>
      </c>
      <c r="EVR38" s="35" t="s">
        <v>124</v>
      </c>
      <c r="EVS38" s="35" t="s">
        <v>63</v>
      </c>
      <c r="EVT38" s="32"/>
      <c r="EVU38" s="33"/>
      <c r="EVV38" s="33"/>
      <c r="EVW38" s="33"/>
      <c r="EVX38" s="33"/>
      <c r="EVY38" s="33"/>
      <c r="EVZ38" s="33"/>
      <c r="EWA38" s="35" t="s">
        <v>5</v>
      </c>
      <c r="EWB38" s="35" t="s">
        <v>6</v>
      </c>
      <c r="EWC38" s="35" t="s">
        <v>7</v>
      </c>
      <c r="EWD38" s="35" t="s">
        <v>8</v>
      </c>
      <c r="EWE38" s="35" t="s">
        <v>9</v>
      </c>
      <c r="EWF38" s="35" t="s">
        <v>10</v>
      </c>
      <c r="EWG38" s="35" t="s">
        <v>2</v>
      </c>
      <c r="EWH38" s="35" t="s">
        <v>124</v>
      </c>
      <c r="EWI38" s="35" t="s">
        <v>63</v>
      </c>
      <c r="EWJ38" s="32"/>
      <c r="EWK38" s="33"/>
      <c r="EWL38" s="33"/>
      <c r="EWM38" s="33"/>
      <c r="EWN38" s="33"/>
      <c r="EWO38" s="33"/>
      <c r="EWP38" s="33"/>
      <c r="EWQ38" s="35" t="s">
        <v>5</v>
      </c>
      <c r="EWR38" s="35" t="s">
        <v>6</v>
      </c>
      <c r="EWS38" s="35" t="s">
        <v>7</v>
      </c>
      <c r="EWT38" s="35" t="s">
        <v>8</v>
      </c>
      <c r="EWU38" s="35" t="s">
        <v>9</v>
      </c>
      <c r="EWV38" s="35" t="s">
        <v>10</v>
      </c>
      <c r="EWW38" s="35" t="s">
        <v>2</v>
      </c>
      <c r="EWX38" s="35" t="s">
        <v>124</v>
      </c>
      <c r="EWY38" s="35" t="s">
        <v>63</v>
      </c>
      <c r="EWZ38" s="32"/>
      <c r="EXA38" s="33"/>
      <c r="EXB38" s="33"/>
      <c r="EXC38" s="33"/>
      <c r="EXD38" s="33"/>
      <c r="EXE38" s="33"/>
      <c r="EXF38" s="33"/>
      <c r="EXG38" s="35" t="s">
        <v>5</v>
      </c>
      <c r="EXH38" s="35" t="s">
        <v>6</v>
      </c>
      <c r="EXI38" s="35" t="s">
        <v>7</v>
      </c>
      <c r="EXJ38" s="35" t="s">
        <v>8</v>
      </c>
      <c r="EXK38" s="35" t="s">
        <v>9</v>
      </c>
      <c r="EXL38" s="35" t="s">
        <v>10</v>
      </c>
      <c r="EXM38" s="35" t="s">
        <v>2</v>
      </c>
      <c r="EXN38" s="35" t="s">
        <v>124</v>
      </c>
      <c r="EXO38" s="35" t="s">
        <v>63</v>
      </c>
      <c r="EXP38" s="32"/>
      <c r="EXQ38" s="33"/>
      <c r="EXR38" s="33"/>
      <c r="EXS38" s="33"/>
      <c r="EXT38" s="33"/>
      <c r="EXU38" s="33"/>
      <c r="EXV38" s="33"/>
      <c r="EXW38" s="35" t="s">
        <v>5</v>
      </c>
      <c r="EXX38" s="35" t="s">
        <v>6</v>
      </c>
      <c r="EXY38" s="35" t="s">
        <v>7</v>
      </c>
      <c r="EXZ38" s="35" t="s">
        <v>8</v>
      </c>
      <c r="EYA38" s="35" t="s">
        <v>9</v>
      </c>
      <c r="EYB38" s="35" t="s">
        <v>10</v>
      </c>
      <c r="EYC38" s="35" t="s">
        <v>2</v>
      </c>
      <c r="EYD38" s="35" t="s">
        <v>124</v>
      </c>
      <c r="EYE38" s="35" t="s">
        <v>63</v>
      </c>
      <c r="EYF38" s="32"/>
      <c r="EYG38" s="33"/>
      <c r="EYH38" s="33"/>
      <c r="EYI38" s="33"/>
      <c r="EYJ38" s="33"/>
      <c r="EYK38" s="33"/>
      <c r="EYL38" s="33"/>
      <c r="EYM38" s="35" t="s">
        <v>5</v>
      </c>
      <c r="EYN38" s="35" t="s">
        <v>6</v>
      </c>
      <c r="EYO38" s="35" t="s">
        <v>7</v>
      </c>
      <c r="EYP38" s="35" t="s">
        <v>8</v>
      </c>
      <c r="EYQ38" s="35" t="s">
        <v>9</v>
      </c>
      <c r="EYR38" s="35" t="s">
        <v>10</v>
      </c>
      <c r="EYS38" s="35" t="s">
        <v>2</v>
      </c>
      <c r="EYT38" s="35" t="s">
        <v>124</v>
      </c>
      <c r="EYU38" s="35" t="s">
        <v>63</v>
      </c>
      <c r="EYV38" s="32"/>
      <c r="EYW38" s="33"/>
      <c r="EYX38" s="33"/>
      <c r="EYY38" s="33"/>
      <c r="EYZ38" s="33"/>
      <c r="EZA38" s="33"/>
      <c r="EZB38" s="33"/>
      <c r="EZC38" s="35" t="s">
        <v>5</v>
      </c>
      <c r="EZD38" s="35" t="s">
        <v>6</v>
      </c>
      <c r="EZE38" s="35" t="s">
        <v>7</v>
      </c>
      <c r="EZF38" s="35" t="s">
        <v>8</v>
      </c>
      <c r="EZG38" s="35" t="s">
        <v>9</v>
      </c>
      <c r="EZH38" s="35" t="s">
        <v>10</v>
      </c>
      <c r="EZI38" s="35" t="s">
        <v>2</v>
      </c>
      <c r="EZJ38" s="35" t="s">
        <v>124</v>
      </c>
      <c r="EZK38" s="35" t="s">
        <v>63</v>
      </c>
      <c r="EZL38" s="32"/>
      <c r="EZM38" s="33"/>
      <c r="EZN38" s="33"/>
      <c r="EZO38" s="33"/>
      <c r="EZP38" s="33"/>
      <c r="EZQ38" s="33"/>
      <c r="EZR38" s="33"/>
      <c r="EZS38" s="35" t="s">
        <v>5</v>
      </c>
      <c r="EZT38" s="35" t="s">
        <v>6</v>
      </c>
      <c r="EZU38" s="35" t="s">
        <v>7</v>
      </c>
      <c r="EZV38" s="35" t="s">
        <v>8</v>
      </c>
      <c r="EZW38" s="35" t="s">
        <v>9</v>
      </c>
      <c r="EZX38" s="35" t="s">
        <v>10</v>
      </c>
      <c r="EZY38" s="35" t="s">
        <v>2</v>
      </c>
      <c r="EZZ38" s="35" t="s">
        <v>124</v>
      </c>
      <c r="FAA38" s="35" t="s">
        <v>63</v>
      </c>
      <c r="FAB38" s="32"/>
      <c r="FAC38" s="33"/>
      <c r="FAD38" s="33"/>
      <c r="FAE38" s="33"/>
      <c r="FAF38" s="33"/>
      <c r="FAG38" s="33"/>
      <c r="FAH38" s="33"/>
      <c r="FAI38" s="35" t="s">
        <v>5</v>
      </c>
      <c r="FAJ38" s="35" t="s">
        <v>6</v>
      </c>
      <c r="FAK38" s="35" t="s">
        <v>7</v>
      </c>
      <c r="FAL38" s="35" t="s">
        <v>8</v>
      </c>
      <c r="FAM38" s="35" t="s">
        <v>9</v>
      </c>
      <c r="FAN38" s="35" t="s">
        <v>10</v>
      </c>
      <c r="FAO38" s="35" t="s">
        <v>2</v>
      </c>
      <c r="FAP38" s="35" t="s">
        <v>124</v>
      </c>
      <c r="FAQ38" s="35" t="s">
        <v>63</v>
      </c>
      <c r="FAR38" s="32"/>
      <c r="FAS38" s="33"/>
      <c r="FAT38" s="33"/>
      <c r="FAU38" s="33"/>
      <c r="FAV38" s="33"/>
      <c r="FAW38" s="33"/>
      <c r="FAX38" s="33"/>
      <c r="FAY38" s="35" t="s">
        <v>5</v>
      </c>
      <c r="FAZ38" s="35" t="s">
        <v>6</v>
      </c>
      <c r="FBA38" s="35" t="s">
        <v>7</v>
      </c>
      <c r="FBB38" s="35" t="s">
        <v>8</v>
      </c>
      <c r="FBC38" s="35" t="s">
        <v>9</v>
      </c>
      <c r="FBD38" s="35" t="s">
        <v>10</v>
      </c>
      <c r="FBE38" s="35" t="s">
        <v>2</v>
      </c>
      <c r="FBF38" s="35" t="s">
        <v>124</v>
      </c>
      <c r="FBG38" s="35" t="s">
        <v>63</v>
      </c>
      <c r="FBH38" s="32"/>
      <c r="FBI38" s="33"/>
      <c r="FBJ38" s="33"/>
      <c r="FBK38" s="33"/>
      <c r="FBL38" s="33"/>
      <c r="FBM38" s="33"/>
      <c r="FBN38" s="33"/>
      <c r="FBO38" s="35" t="s">
        <v>5</v>
      </c>
      <c r="FBP38" s="35" t="s">
        <v>6</v>
      </c>
      <c r="FBQ38" s="35" t="s">
        <v>7</v>
      </c>
      <c r="FBR38" s="35" t="s">
        <v>8</v>
      </c>
      <c r="FBS38" s="35" t="s">
        <v>9</v>
      </c>
      <c r="FBT38" s="35" t="s">
        <v>10</v>
      </c>
      <c r="FBU38" s="35" t="s">
        <v>2</v>
      </c>
      <c r="FBV38" s="35" t="s">
        <v>124</v>
      </c>
      <c r="FBW38" s="35" t="s">
        <v>63</v>
      </c>
      <c r="FBX38" s="32"/>
      <c r="FBY38" s="33"/>
      <c r="FBZ38" s="33"/>
      <c r="FCA38" s="33"/>
      <c r="FCB38" s="33"/>
      <c r="FCC38" s="33"/>
      <c r="FCD38" s="33"/>
      <c r="FCE38" s="35" t="s">
        <v>5</v>
      </c>
      <c r="FCF38" s="35" t="s">
        <v>6</v>
      </c>
      <c r="FCG38" s="35" t="s">
        <v>7</v>
      </c>
      <c r="FCH38" s="35" t="s">
        <v>8</v>
      </c>
      <c r="FCI38" s="35" t="s">
        <v>9</v>
      </c>
      <c r="FCJ38" s="35" t="s">
        <v>10</v>
      </c>
      <c r="FCK38" s="35" t="s">
        <v>2</v>
      </c>
      <c r="FCL38" s="35" t="s">
        <v>124</v>
      </c>
      <c r="FCM38" s="35" t="s">
        <v>63</v>
      </c>
      <c r="FCN38" s="32"/>
      <c r="FCO38" s="33"/>
      <c r="FCP38" s="33"/>
      <c r="FCQ38" s="33"/>
      <c r="FCR38" s="33"/>
      <c r="FCS38" s="33"/>
      <c r="FCT38" s="33"/>
      <c r="FCU38" s="35" t="s">
        <v>5</v>
      </c>
      <c r="FCV38" s="35" t="s">
        <v>6</v>
      </c>
      <c r="FCW38" s="35" t="s">
        <v>7</v>
      </c>
      <c r="FCX38" s="35" t="s">
        <v>8</v>
      </c>
      <c r="FCY38" s="35" t="s">
        <v>9</v>
      </c>
      <c r="FCZ38" s="35" t="s">
        <v>10</v>
      </c>
      <c r="FDA38" s="35" t="s">
        <v>2</v>
      </c>
      <c r="FDB38" s="35" t="s">
        <v>124</v>
      </c>
      <c r="FDC38" s="35" t="s">
        <v>63</v>
      </c>
      <c r="FDD38" s="32"/>
      <c r="FDE38" s="33"/>
      <c r="FDF38" s="33"/>
      <c r="FDG38" s="33"/>
      <c r="FDH38" s="33"/>
      <c r="FDI38" s="33"/>
      <c r="FDJ38" s="33"/>
      <c r="FDK38" s="35" t="s">
        <v>5</v>
      </c>
      <c r="FDL38" s="35" t="s">
        <v>6</v>
      </c>
      <c r="FDM38" s="35" t="s">
        <v>7</v>
      </c>
      <c r="FDN38" s="35" t="s">
        <v>8</v>
      </c>
      <c r="FDO38" s="35" t="s">
        <v>9</v>
      </c>
      <c r="FDP38" s="35" t="s">
        <v>10</v>
      </c>
      <c r="FDQ38" s="35" t="s">
        <v>2</v>
      </c>
      <c r="FDR38" s="35" t="s">
        <v>124</v>
      </c>
      <c r="FDS38" s="35" t="s">
        <v>63</v>
      </c>
      <c r="FDT38" s="32"/>
      <c r="FDU38" s="33"/>
      <c r="FDV38" s="33"/>
      <c r="FDW38" s="33"/>
      <c r="FDX38" s="33"/>
      <c r="FDY38" s="33"/>
      <c r="FDZ38" s="33"/>
      <c r="FEA38" s="35" t="s">
        <v>5</v>
      </c>
      <c r="FEB38" s="35" t="s">
        <v>6</v>
      </c>
      <c r="FEC38" s="35" t="s">
        <v>7</v>
      </c>
      <c r="FED38" s="35" t="s">
        <v>8</v>
      </c>
      <c r="FEE38" s="35" t="s">
        <v>9</v>
      </c>
      <c r="FEF38" s="35" t="s">
        <v>10</v>
      </c>
      <c r="FEG38" s="35" t="s">
        <v>2</v>
      </c>
      <c r="FEH38" s="35" t="s">
        <v>124</v>
      </c>
      <c r="FEI38" s="35" t="s">
        <v>63</v>
      </c>
      <c r="FEJ38" s="32"/>
      <c r="FEK38" s="33"/>
      <c r="FEL38" s="33"/>
      <c r="FEM38" s="33"/>
      <c r="FEN38" s="33"/>
      <c r="FEO38" s="33"/>
      <c r="FEP38" s="33"/>
      <c r="FEQ38" s="35" t="s">
        <v>5</v>
      </c>
      <c r="FER38" s="35" t="s">
        <v>6</v>
      </c>
      <c r="FES38" s="35" t="s">
        <v>7</v>
      </c>
      <c r="FET38" s="35" t="s">
        <v>8</v>
      </c>
      <c r="FEU38" s="35" t="s">
        <v>9</v>
      </c>
      <c r="FEV38" s="35" t="s">
        <v>10</v>
      </c>
      <c r="FEW38" s="35" t="s">
        <v>2</v>
      </c>
      <c r="FEX38" s="35" t="s">
        <v>124</v>
      </c>
      <c r="FEY38" s="35" t="s">
        <v>63</v>
      </c>
      <c r="FEZ38" s="32"/>
      <c r="FFA38" s="33"/>
      <c r="FFB38" s="33"/>
      <c r="FFC38" s="33"/>
      <c r="FFD38" s="33"/>
      <c r="FFE38" s="33"/>
      <c r="FFF38" s="33"/>
      <c r="FFG38" s="35" t="s">
        <v>5</v>
      </c>
      <c r="FFH38" s="35" t="s">
        <v>6</v>
      </c>
      <c r="FFI38" s="35" t="s">
        <v>7</v>
      </c>
      <c r="FFJ38" s="35" t="s">
        <v>8</v>
      </c>
      <c r="FFK38" s="35" t="s">
        <v>9</v>
      </c>
      <c r="FFL38" s="35" t="s">
        <v>10</v>
      </c>
      <c r="FFM38" s="35" t="s">
        <v>2</v>
      </c>
      <c r="FFN38" s="35" t="s">
        <v>124</v>
      </c>
      <c r="FFO38" s="35" t="s">
        <v>63</v>
      </c>
      <c r="FFP38" s="32"/>
      <c r="FFQ38" s="33"/>
      <c r="FFR38" s="33"/>
      <c r="FFS38" s="33"/>
      <c r="FFT38" s="33"/>
      <c r="FFU38" s="33"/>
      <c r="FFV38" s="33"/>
      <c r="FFW38" s="35" t="s">
        <v>5</v>
      </c>
      <c r="FFX38" s="35" t="s">
        <v>6</v>
      </c>
      <c r="FFY38" s="35" t="s">
        <v>7</v>
      </c>
      <c r="FFZ38" s="35" t="s">
        <v>8</v>
      </c>
      <c r="FGA38" s="35" t="s">
        <v>9</v>
      </c>
      <c r="FGB38" s="35" t="s">
        <v>10</v>
      </c>
      <c r="FGC38" s="35" t="s">
        <v>2</v>
      </c>
      <c r="FGD38" s="35" t="s">
        <v>124</v>
      </c>
      <c r="FGE38" s="35" t="s">
        <v>63</v>
      </c>
      <c r="FGF38" s="32"/>
      <c r="FGG38" s="33"/>
      <c r="FGH38" s="33"/>
      <c r="FGI38" s="33"/>
      <c r="FGJ38" s="33"/>
      <c r="FGK38" s="33"/>
      <c r="FGL38" s="33"/>
      <c r="FGM38" s="35" t="s">
        <v>5</v>
      </c>
      <c r="FGN38" s="35" t="s">
        <v>6</v>
      </c>
      <c r="FGO38" s="35" t="s">
        <v>7</v>
      </c>
      <c r="FGP38" s="35" t="s">
        <v>8</v>
      </c>
      <c r="FGQ38" s="35" t="s">
        <v>9</v>
      </c>
      <c r="FGR38" s="35" t="s">
        <v>10</v>
      </c>
      <c r="FGS38" s="35" t="s">
        <v>2</v>
      </c>
      <c r="FGT38" s="35" t="s">
        <v>124</v>
      </c>
      <c r="FGU38" s="35" t="s">
        <v>63</v>
      </c>
      <c r="FGV38" s="32"/>
      <c r="FGW38" s="33"/>
      <c r="FGX38" s="33"/>
      <c r="FGY38" s="33"/>
      <c r="FGZ38" s="33"/>
      <c r="FHA38" s="33"/>
      <c r="FHB38" s="33"/>
      <c r="FHC38" s="35" t="s">
        <v>5</v>
      </c>
      <c r="FHD38" s="35" t="s">
        <v>6</v>
      </c>
      <c r="FHE38" s="35" t="s">
        <v>7</v>
      </c>
      <c r="FHF38" s="35" t="s">
        <v>8</v>
      </c>
      <c r="FHG38" s="35" t="s">
        <v>9</v>
      </c>
      <c r="FHH38" s="35" t="s">
        <v>10</v>
      </c>
      <c r="FHI38" s="35" t="s">
        <v>2</v>
      </c>
      <c r="FHJ38" s="35" t="s">
        <v>124</v>
      </c>
      <c r="FHK38" s="35" t="s">
        <v>63</v>
      </c>
      <c r="FHL38" s="32"/>
      <c r="FHM38" s="33"/>
      <c r="FHN38" s="33"/>
      <c r="FHO38" s="33"/>
      <c r="FHP38" s="33"/>
      <c r="FHQ38" s="33"/>
      <c r="FHR38" s="33"/>
      <c r="FHS38" s="35" t="s">
        <v>5</v>
      </c>
      <c r="FHT38" s="35" t="s">
        <v>6</v>
      </c>
      <c r="FHU38" s="35" t="s">
        <v>7</v>
      </c>
      <c r="FHV38" s="35" t="s">
        <v>8</v>
      </c>
      <c r="FHW38" s="35" t="s">
        <v>9</v>
      </c>
      <c r="FHX38" s="35" t="s">
        <v>10</v>
      </c>
      <c r="FHY38" s="35" t="s">
        <v>2</v>
      </c>
      <c r="FHZ38" s="35" t="s">
        <v>124</v>
      </c>
      <c r="FIA38" s="35" t="s">
        <v>63</v>
      </c>
      <c r="FIB38" s="32"/>
      <c r="FIC38" s="33"/>
      <c r="FID38" s="33"/>
      <c r="FIE38" s="33"/>
      <c r="FIF38" s="33"/>
      <c r="FIG38" s="33"/>
      <c r="FIH38" s="33"/>
      <c r="FII38" s="35" t="s">
        <v>5</v>
      </c>
      <c r="FIJ38" s="35" t="s">
        <v>6</v>
      </c>
      <c r="FIK38" s="35" t="s">
        <v>7</v>
      </c>
      <c r="FIL38" s="35" t="s">
        <v>8</v>
      </c>
      <c r="FIM38" s="35" t="s">
        <v>9</v>
      </c>
      <c r="FIN38" s="35" t="s">
        <v>10</v>
      </c>
      <c r="FIO38" s="35" t="s">
        <v>2</v>
      </c>
      <c r="FIP38" s="35" t="s">
        <v>124</v>
      </c>
      <c r="FIQ38" s="35" t="s">
        <v>63</v>
      </c>
      <c r="FIR38" s="32"/>
      <c r="FIS38" s="33"/>
      <c r="FIT38" s="33"/>
      <c r="FIU38" s="33"/>
      <c r="FIV38" s="33"/>
      <c r="FIW38" s="33"/>
      <c r="FIX38" s="33"/>
      <c r="FIY38" s="35" t="s">
        <v>5</v>
      </c>
      <c r="FIZ38" s="35" t="s">
        <v>6</v>
      </c>
      <c r="FJA38" s="35" t="s">
        <v>7</v>
      </c>
      <c r="FJB38" s="35" t="s">
        <v>8</v>
      </c>
      <c r="FJC38" s="35" t="s">
        <v>9</v>
      </c>
      <c r="FJD38" s="35" t="s">
        <v>10</v>
      </c>
      <c r="FJE38" s="35" t="s">
        <v>2</v>
      </c>
      <c r="FJF38" s="35" t="s">
        <v>124</v>
      </c>
      <c r="FJG38" s="35" t="s">
        <v>63</v>
      </c>
      <c r="FJH38" s="32"/>
      <c r="FJI38" s="33"/>
      <c r="FJJ38" s="33"/>
      <c r="FJK38" s="33"/>
      <c r="FJL38" s="33"/>
      <c r="FJM38" s="33"/>
      <c r="FJN38" s="33"/>
      <c r="FJO38" s="35" t="s">
        <v>5</v>
      </c>
      <c r="FJP38" s="35" t="s">
        <v>6</v>
      </c>
      <c r="FJQ38" s="35" t="s">
        <v>7</v>
      </c>
      <c r="FJR38" s="35" t="s">
        <v>8</v>
      </c>
      <c r="FJS38" s="35" t="s">
        <v>9</v>
      </c>
      <c r="FJT38" s="35" t="s">
        <v>10</v>
      </c>
      <c r="FJU38" s="35" t="s">
        <v>2</v>
      </c>
      <c r="FJV38" s="35" t="s">
        <v>124</v>
      </c>
      <c r="FJW38" s="35" t="s">
        <v>63</v>
      </c>
      <c r="FJX38" s="32"/>
      <c r="FJY38" s="33"/>
      <c r="FJZ38" s="33"/>
      <c r="FKA38" s="33"/>
      <c r="FKB38" s="33"/>
      <c r="FKC38" s="33"/>
      <c r="FKD38" s="33"/>
      <c r="FKE38" s="35" t="s">
        <v>5</v>
      </c>
      <c r="FKF38" s="35" t="s">
        <v>6</v>
      </c>
      <c r="FKG38" s="35" t="s">
        <v>7</v>
      </c>
      <c r="FKH38" s="35" t="s">
        <v>8</v>
      </c>
      <c r="FKI38" s="35" t="s">
        <v>9</v>
      </c>
      <c r="FKJ38" s="35" t="s">
        <v>10</v>
      </c>
      <c r="FKK38" s="35" t="s">
        <v>2</v>
      </c>
      <c r="FKL38" s="35" t="s">
        <v>124</v>
      </c>
      <c r="FKM38" s="35" t="s">
        <v>63</v>
      </c>
      <c r="FKN38" s="32"/>
      <c r="FKO38" s="33"/>
      <c r="FKP38" s="33"/>
      <c r="FKQ38" s="33"/>
      <c r="FKR38" s="33"/>
      <c r="FKS38" s="33"/>
      <c r="FKT38" s="33"/>
      <c r="FKU38" s="35" t="s">
        <v>5</v>
      </c>
      <c r="FKV38" s="35" t="s">
        <v>6</v>
      </c>
      <c r="FKW38" s="35" t="s">
        <v>7</v>
      </c>
      <c r="FKX38" s="35" t="s">
        <v>8</v>
      </c>
      <c r="FKY38" s="35" t="s">
        <v>9</v>
      </c>
      <c r="FKZ38" s="35" t="s">
        <v>10</v>
      </c>
      <c r="FLA38" s="35" t="s">
        <v>2</v>
      </c>
      <c r="FLB38" s="35" t="s">
        <v>124</v>
      </c>
      <c r="FLC38" s="35" t="s">
        <v>63</v>
      </c>
      <c r="FLD38" s="32"/>
      <c r="FLE38" s="33"/>
      <c r="FLF38" s="33"/>
      <c r="FLG38" s="33"/>
      <c r="FLH38" s="33"/>
      <c r="FLI38" s="33"/>
      <c r="FLJ38" s="33"/>
      <c r="FLK38" s="35" t="s">
        <v>5</v>
      </c>
      <c r="FLL38" s="35" t="s">
        <v>6</v>
      </c>
      <c r="FLM38" s="35" t="s">
        <v>7</v>
      </c>
      <c r="FLN38" s="35" t="s">
        <v>8</v>
      </c>
      <c r="FLO38" s="35" t="s">
        <v>9</v>
      </c>
      <c r="FLP38" s="35" t="s">
        <v>10</v>
      </c>
      <c r="FLQ38" s="35" t="s">
        <v>2</v>
      </c>
      <c r="FLR38" s="35" t="s">
        <v>124</v>
      </c>
      <c r="FLS38" s="35" t="s">
        <v>63</v>
      </c>
      <c r="FLT38" s="32"/>
      <c r="FLU38" s="33"/>
      <c r="FLV38" s="33"/>
      <c r="FLW38" s="33"/>
      <c r="FLX38" s="33"/>
      <c r="FLY38" s="33"/>
      <c r="FLZ38" s="33"/>
      <c r="FMA38" s="35" t="s">
        <v>5</v>
      </c>
      <c r="FMB38" s="35" t="s">
        <v>6</v>
      </c>
      <c r="FMC38" s="35" t="s">
        <v>7</v>
      </c>
      <c r="FMD38" s="35" t="s">
        <v>8</v>
      </c>
      <c r="FME38" s="35" t="s">
        <v>9</v>
      </c>
      <c r="FMF38" s="35" t="s">
        <v>10</v>
      </c>
      <c r="FMG38" s="35" t="s">
        <v>2</v>
      </c>
      <c r="FMH38" s="35" t="s">
        <v>124</v>
      </c>
      <c r="FMI38" s="35" t="s">
        <v>63</v>
      </c>
      <c r="FMJ38" s="32"/>
      <c r="FMK38" s="33"/>
      <c r="FML38" s="33"/>
      <c r="FMM38" s="33"/>
      <c r="FMN38" s="33"/>
      <c r="FMO38" s="33"/>
      <c r="FMP38" s="33"/>
      <c r="FMQ38" s="35" t="s">
        <v>5</v>
      </c>
      <c r="FMR38" s="35" t="s">
        <v>6</v>
      </c>
      <c r="FMS38" s="35" t="s">
        <v>7</v>
      </c>
      <c r="FMT38" s="35" t="s">
        <v>8</v>
      </c>
      <c r="FMU38" s="35" t="s">
        <v>9</v>
      </c>
      <c r="FMV38" s="35" t="s">
        <v>10</v>
      </c>
      <c r="FMW38" s="35" t="s">
        <v>2</v>
      </c>
      <c r="FMX38" s="35" t="s">
        <v>124</v>
      </c>
      <c r="FMY38" s="35" t="s">
        <v>63</v>
      </c>
      <c r="FMZ38" s="32"/>
      <c r="FNA38" s="33"/>
      <c r="FNB38" s="33"/>
      <c r="FNC38" s="33"/>
      <c r="FND38" s="33"/>
      <c r="FNE38" s="33"/>
      <c r="FNF38" s="33"/>
      <c r="FNG38" s="35" t="s">
        <v>5</v>
      </c>
      <c r="FNH38" s="35" t="s">
        <v>6</v>
      </c>
      <c r="FNI38" s="35" t="s">
        <v>7</v>
      </c>
      <c r="FNJ38" s="35" t="s">
        <v>8</v>
      </c>
      <c r="FNK38" s="35" t="s">
        <v>9</v>
      </c>
      <c r="FNL38" s="35" t="s">
        <v>10</v>
      </c>
      <c r="FNM38" s="35" t="s">
        <v>2</v>
      </c>
      <c r="FNN38" s="35" t="s">
        <v>124</v>
      </c>
      <c r="FNO38" s="35" t="s">
        <v>63</v>
      </c>
      <c r="FNP38" s="32"/>
      <c r="FNQ38" s="33"/>
      <c r="FNR38" s="33"/>
      <c r="FNS38" s="33"/>
      <c r="FNT38" s="33"/>
      <c r="FNU38" s="33"/>
      <c r="FNV38" s="33"/>
      <c r="FNW38" s="35" t="s">
        <v>5</v>
      </c>
      <c r="FNX38" s="35" t="s">
        <v>6</v>
      </c>
      <c r="FNY38" s="35" t="s">
        <v>7</v>
      </c>
      <c r="FNZ38" s="35" t="s">
        <v>8</v>
      </c>
      <c r="FOA38" s="35" t="s">
        <v>9</v>
      </c>
      <c r="FOB38" s="35" t="s">
        <v>10</v>
      </c>
      <c r="FOC38" s="35" t="s">
        <v>2</v>
      </c>
      <c r="FOD38" s="35" t="s">
        <v>124</v>
      </c>
      <c r="FOE38" s="35" t="s">
        <v>63</v>
      </c>
      <c r="FOF38" s="32"/>
      <c r="FOG38" s="33"/>
      <c r="FOH38" s="33"/>
      <c r="FOI38" s="33"/>
      <c r="FOJ38" s="33"/>
      <c r="FOK38" s="33"/>
      <c r="FOL38" s="33"/>
      <c r="FOM38" s="35" t="s">
        <v>5</v>
      </c>
      <c r="FON38" s="35" t="s">
        <v>6</v>
      </c>
      <c r="FOO38" s="35" t="s">
        <v>7</v>
      </c>
      <c r="FOP38" s="35" t="s">
        <v>8</v>
      </c>
      <c r="FOQ38" s="35" t="s">
        <v>9</v>
      </c>
      <c r="FOR38" s="35" t="s">
        <v>10</v>
      </c>
      <c r="FOS38" s="35" t="s">
        <v>2</v>
      </c>
      <c r="FOT38" s="35" t="s">
        <v>124</v>
      </c>
      <c r="FOU38" s="35" t="s">
        <v>63</v>
      </c>
      <c r="FOV38" s="32"/>
      <c r="FOW38" s="33"/>
      <c r="FOX38" s="33"/>
      <c r="FOY38" s="33"/>
      <c r="FOZ38" s="33"/>
      <c r="FPA38" s="33"/>
      <c r="FPB38" s="33"/>
      <c r="FPC38" s="35" t="s">
        <v>5</v>
      </c>
      <c r="FPD38" s="35" t="s">
        <v>6</v>
      </c>
      <c r="FPE38" s="35" t="s">
        <v>7</v>
      </c>
      <c r="FPF38" s="35" t="s">
        <v>8</v>
      </c>
      <c r="FPG38" s="35" t="s">
        <v>9</v>
      </c>
      <c r="FPH38" s="35" t="s">
        <v>10</v>
      </c>
      <c r="FPI38" s="35" t="s">
        <v>2</v>
      </c>
      <c r="FPJ38" s="35" t="s">
        <v>124</v>
      </c>
      <c r="FPK38" s="35" t="s">
        <v>63</v>
      </c>
      <c r="FPL38" s="32"/>
      <c r="FPM38" s="33"/>
      <c r="FPN38" s="33"/>
      <c r="FPO38" s="33"/>
      <c r="FPP38" s="33"/>
      <c r="FPQ38" s="33"/>
      <c r="FPR38" s="33"/>
      <c r="FPS38" s="35" t="s">
        <v>5</v>
      </c>
      <c r="FPT38" s="35" t="s">
        <v>6</v>
      </c>
      <c r="FPU38" s="35" t="s">
        <v>7</v>
      </c>
      <c r="FPV38" s="35" t="s">
        <v>8</v>
      </c>
      <c r="FPW38" s="35" t="s">
        <v>9</v>
      </c>
      <c r="FPX38" s="35" t="s">
        <v>10</v>
      </c>
      <c r="FPY38" s="35" t="s">
        <v>2</v>
      </c>
      <c r="FPZ38" s="35" t="s">
        <v>124</v>
      </c>
      <c r="FQA38" s="35" t="s">
        <v>63</v>
      </c>
      <c r="FQB38" s="32"/>
      <c r="FQC38" s="33"/>
      <c r="FQD38" s="33"/>
      <c r="FQE38" s="33"/>
      <c r="FQF38" s="33"/>
      <c r="FQG38" s="33"/>
      <c r="FQH38" s="33"/>
      <c r="FQI38" s="35" t="s">
        <v>5</v>
      </c>
      <c r="FQJ38" s="35" t="s">
        <v>6</v>
      </c>
      <c r="FQK38" s="35" t="s">
        <v>7</v>
      </c>
      <c r="FQL38" s="35" t="s">
        <v>8</v>
      </c>
      <c r="FQM38" s="35" t="s">
        <v>9</v>
      </c>
      <c r="FQN38" s="35" t="s">
        <v>10</v>
      </c>
      <c r="FQO38" s="35" t="s">
        <v>2</v>
      </c>
      <c r="FQP38" s="35" t="s">
        <v>124</v>
      </c>
      <c r="FQQ38" s="35" t="s">
        <v>63</v>
      </c>
      <c r="FQR38" s="32"/>
      <c r="FQS38" s="33"/>
      <c r="FQT38" s="33"/>
      <c r="FQU38" s="33"/>
      <c r="FQV38" s="33"/>
      <c r="FQW38" s="33"/>
      <c r="FQX38" s="33"/>
      <c r="FQY38" s="35" t="s">
        <v>5</v>
      </c>
      <c r="FQZ38" s="35" t="s">
        <v>6</v>
      </c>
      <c r="FRA38" s="35" t="s">
        <v>7</v>
      </c>
      <c r="FRB38" s="35" t="s">
        <v>8</v>
      </c>
      <c r="FRC38" s="35" t="s">
        <v>9</v>
      </c>
      <c r="FRD38" s="35" t="s">
        <v>10</v>
      </c>
      <c r="FRE38" s="35" t="s">
        <v>2</v>
      </c>
      <c r="FRF38" s="35" t="s">
        <v>124</v>
      </c>
      <c r="FRG38" s="35" t="s">
        <v>63</v>
      </c>
      <c r="FRH38" s="32"/>
      <c r="FRI38" s="33"/>
      <c r="FRJ38" s="33"/>
      <c r="FRK38" s="33"/>
      <c r="FRL38" s="33"/>
      <c r="FRM38" s="33"/>
      <c r="FRN38" s="33"/>
      <c r="FRO38" s="35" t="s">
        <v>5</v>
      </c>
      <c r="FRP38" s="35" t="s">
        <v>6</v>
      </c>
      <c r="FRQ38" s="35" t="s">
        <v>7</v>
      </c>
      <c r="FRR38" s="35" t="s">
        <v>8</v>
      </c>
      <c r="FRS38" s="35" t="s">
        <v>9</v>
      </c>
      <c r="FRT38" s="35" t="s">
        <v>10</v>
      </c>
      <c r="FRU38" s="35" t="s">
        <v>2</v>
      </c>
      <c r="FRV38" s="35" t="s">
        <v>124</v>
      </c>
      <c r="FRW38" s="35" t="s">
        <v>63</v>
      </c>
      <c r="FRX38" s="32"/>
      <c r="FRY38" s="33"/>
      <c r="FRZ38" s="33"/>
      <c r="FSA38" s="33"/>
      <c r="FSB38" s="33"/>
      <c r="FSC38" s="33"/>
      <c r="FSD38" s="33"/>
      <c r="FSE38" s="35" t="s">
        <v>5</v>
      </c>
      <c r="FSF38" s="35" t="s">
        <v>6</v>
      </c>
      <c r="FSG38" s="35" t="s">
        <v>7</v>
      </c>
      <c r="FSH38" s="35" t="s">
        <v>8</v>
      </c>
      <c r="FSI38" s="35" t="s">
        <v>9</v>
      </c>
      <c r="FSJ38" s="35" t="s">
        <v>10</v>
      </c>
      <c r="FSK38" s="35" t="s">
        <v>2</v>
      </c>
      <c r="FSL38" s="35" t="s">
        <v>124</v>
      </c>
      <c r="FSM38" s="35" t="s">
        <v>63</v>
      </c>
      <c r="FSN38" s="32"/>
      <c r="FSO38" s="33"/>
      <c r="FSP38" s="33"/>
      <c r="FSQ38" s="33"/>
      <c r="FSR38" s="33"/>
      <c r="FSS38" s="33"/>
      <c r="FST38" s="33"/>
      <c r="FSU38" s="35" t="s">
        <v>5</v>
      </c>
      <c r="FSV38" s="35" t="s">
        <v>6</v>
      </c>
      <c r="FSW38" s="35" t="s">
        <v>7</v>
      </c>
      <c r="FSX38" s="35" t="s">
        <v>8</v>
      </c>
      <c r="FSY38" s="35" t="s">
        <v>9</v>
      </c>
      <c r="FSZ38" s="35" t="s">
        <v>10</v>
      </c>
      <c r="FTA38" s="35" t="s">
        <v>2</v>
      </c>
      <c r="FTB38" s="35" t="s">
        <v>124</v>
      </c>
      <c r="FTC38" s="35" t="s">
        <v>63</v>
      </c>
      <c r="FTD38" s="32"/>
      <c r="FTE38" s="33"/>
      <c r="FTF38" s="33"/>
      <c r="FTG38" s="33"/>
      <c r="FTH38" s="33"/>
      <c r="FTI38" s="33"/>
      <c r="FTJ38" s="33"/>
      <c r="FTK38" s="35" t="s">
        <v>5</v>
      </c>
      <c r="FTL38" s="35" t="s">
        <v>6</v>
      </c>
      <c r="FTM38" s="35" t="s">
        <v>7</v>
      </c>
      <c r="FTN38" s="35" t="s">
        <v>8</v>
      </c>
      <c r="FTO38" s="35" t="s">
        <v>9</v>
      </c>
      <c r="FTP38" s="35" t="s">
        <v>10</v>
      </c>
      <c r="FTQ38" s="35" t="s">
        <v>2</v>
      </c>
      <c r="FTR38" s="35" t="s">
        <v>124</v>
      </c>
      <c r="FTS38" s="35" t="s">
        <v>63</v>
      </c>
      <c r="FTT38" s="32"/>
      <c r="FTU38" s="33"/>
      <c r="FTV38" s="33"/>
      <c r="FTW38" s="33"/>
      <c r="FTX38" s="33"/>
      <c r="FTY38" s="33"/>
      <c r="FTZ38" s="33"/>
      <c r="FUA38" s="35" t="s">
        <v>5</v>
      </c>
      <c r="FUB38" s="35" t="s">
        <v>6</v>
      </c>
      <c r="FUC38" s="35" t="s">
        <v>7</v>
      </c>
      <c r="FUD38" s="35" t="s">
        <v>8</v>
      </c>
      <c r="FUE38" s="35" t="s">
        <v>9</v>
      </c>
      <c r="FUF38" s="35" t="s">
        <v>10</v>
      </c>
      <c r="FUG38" s="35" t="s">
        <v>2</v>
      </c>
      <c r="FUH38" s="35" t="s">
        <v>124</v>
      </c>
      <c r="FUI38" s="35" t="s">
        <v>63</v>
      </c>
      <c r="FUJ38" s="32"/>
      <c r="FUK38" s="33"/>
      <c r="FUL38" s="33"/>
      <c r="FUM38" s="33"/>
      <c r="FUN38" s="33"/>
      <c r="FUO38" s="33"/>
      <c r="FUP38" s="33"/>
      <c r="FUQ38" s="35" t="s">
        <v>5</v>
      </c>
      <c r="FUR38" s="35" t="s">
        <v>6</v>
      </c>
      <c r="FUS38" s="35" t="s">
        <v>7</v>
      </c>
      <c r="FUT38" s="35" t="s">
        <v>8</v>
      </c>
      <c r="FUU38" s="35" t="s">
        <v>9</v>
      </c>
      <c r="FUV38" s="35" t="s">
        <v>10</v>
      </c>
      <c r="FUW38" s="35" t="s">
        <v>2</v>
      </c>
      <c r="FUX38" s="35" t="s">
        <v>124</v>
      </c>
      <c r="FUY38" s="35" t="s">
        <v>63</v>
      </c>
      <c r="FUZ38" s="32"/>
      <c r="FVA38" s="33"/>
      <c r="FVB38" s="33"/>
      <c r="FVC38" s="33"/>
      <c r="FVD38" s="33"/>
      <c r="FVE38" s="33"/>
      <c r="FVF38" s="33"/>
      <c r="FVG38" s="35" t="s">
        <v>5</v>
      </c>
      <c r="FVH38" s="35" t="s">
        <v>6</v>
      </c>
      <c r="FVI38" s="35" t="s">
        <v>7</v>
      </c>
      <c r="FVJ38" s="35" t="s">
        <v>8</v>
      </c>
      <c r="FVK38" s="35" t="s">
        <v>9</v>
      </c>
      <c r="FVL38" s="35" t="s">
        <v>10</v>
      </c>
      <c r="FVM38" s="35" t="s">
        <v>2</v>
      </c>
      <c r="FVN38" s="35" t="s">
        <v>124</v>
      </c>
      <c r="FVO38" s="35" t="s">
        <v>63</v>
      </c>
      <c r="FVP38" s="32"/>
      <c r="FVQ38" s="33"/>
      <c r="FVR38" s="33"/>
      <c r="FVS38" s="33"/>
      <c r="FVT38" s="33"/>
      <c r="FVU38" s="33"/>
      <c r="FVV38" s="33"/>
      <c r="FVW38" s="35" t="s">
        <v>5</v>
      </c>
      <c r="FVX38" s="35" t="s">
        <v>6</v>
      </c>
      <c r="FVY38" s="35" t="s">
        <v>7</v>
      </c>
      <c r="FVZ38" s="35" t="s">
        <v>8</v>
      </c>
      <c r="FWA38" s="35" t="s">
        <v>9</v>
      </c>
      <c r="FWB38" s="35" t="s">
        <v>10</v>
      </c>
      <c r="FWC38" s="35" t="s">
        <v>2</v>
      </c>
      <c r="FWD38" s="35" t="s">
        <v>124</v>
      </c>
      <c r="FWE38" s="35" t="s">
        <v>63</v>
      </c>
      <c r="FWF38" s="32"/>
      <c r="FWG38" s="33"/>
      <c r="FWH38" s="33"/>
      <c r="FWI38" s="33"/>
      <c r="FWJ38" s="33"/>
      <c r="FWK38" s="33"/>
      <c r="FWL38" s="33"/>
      <c r="FWM38" s="35" t="s">
        <v>5</v>
      </c>
      <c r="FWN38" s="35" t="s">
        <v>6</v>
      </c>
      <c r="FWO38" s="35" t="s">
        <v>7</v>
      </c>
      <c r="FWP38" s="35" t="s">
        <v>8</v>
      </c>
      <c r="FWQ38" s="35" t="s">
        <v>9</v>
      </c>
      <c r="FWR38" s="35" t="s">
        <v>10</v>
      </c>
      <c r="FWS38" s="35" t="s">
        <v>2</v>
      </c>
      <c r="FWT38" s="35" t="s">
        <v>124</v>
      </c>
      <c r="FWU38" s="35" t="s">
        <v>63</v>
      </c>
      <c r="FWV38" s="32"/>
      <c r="FWW38" s="33"/>
      <c r="FWX38" s="33"/>
      <c r="FWY38" s="33"/>
      <c r="FWZ38" s="33"/>
      <c r="FXA38" s="33"/>
      <c r="FXB38" s="33"/>
      <c r="FXC38" s="35" t="s">
        <v>5</v>
      </c>
      <c r="FXD38" s="35" t="s">
        <v>6</v>
      </c>
      <c r="FXE38" s="35" t="s">
        <v>7</v>
      </c>
      <c r="FXF38" s="35" t="s">
        <v>8</v>
      </c>
      <c r="FXG38" s="35" t="s">
        <v>9</v>
      </c>
      <c r="FXH38" s="35" t="s">
        <v>10</v>
      </c>
      <c r="FXI38" s="35" t="s">
        <v>2</v>
      </c>
      <c r="FXJ38" s="35" t="s">
        <v>124</v>
      </c>
      <c r="FXK38" s="35" t="s">
        <v>63</v>
      </c>
      <c r="FXL38" s="32"/>
      <c r="FXM38" s="33"/>
      <c r="FXN38" s="33"/>
      <c r="FXO38" s="33"/>
      <c r="FXP38" s="33"/>
      <c r="FXQ38" s="33"/>
      <c r="FXR38" s="33"/>
      <c r="FXS38" s="35" t="s">
        <v>5</v>
      </c>
      <c r="FXT38" s="35" t="s">
        <v>6</v>
      </c>
      <c r="FXU38" s="35" t="s">
        <v>7</v>
      </c>
      <c r="FXV38" s="35" t="s">
        <v>8</v>
      </c>
      <c r="FXW38" s="35" t="s">
        <v>9</v>
      </c>
      <c r="FXX38" s="35" t="s">
        <v>10</v>
      </c>
      <c r="FXY38" s="35" t="s">
        <v>2</v>
      </c>
      <c r="FXZ38" s="35" t="s">
        <v>124</v>
      </c>
      <c r="FYA38" s="35" t="s">
        <v>63</v>
      </c>
      <c r="FYB38" s="32"/>
      <c r="FYC38" s="33"/>
      <c r="FYD38" s="33"/>
      <c r="FYE38" s="33"/>
      <c r="FYF38" s="33"/>
      <c r="FYG38" s="33"/>
      <c r="FYH38" s="33"/>
      <c r="FYI38" s="35" t="s">
        <v>5</v>
      </c>
      <c r="FYJ38" s="35" t="s">
        <v>6</v>
      </c>
      <c r="FYK38" s="35" t="s">
        <v>7</v>
      </c>
      <c r="FYL38" s="35" t="s">
        <v>8</v>
      </c>
      <c r="FYM38" s="35" t="s">
        <v>9</v>
      </c>
      <c r="FYN38" s="35" t="s">
        <v>10</v>
      </c>
      <c r="FYO38" s="35" t="s">
        <v>2</v>
      </c>
      <c r="FYP38" s="35" t="s">
        <v>124</v>
      </c>
      <c r="FYQ38" s="35" t="s">
        <v>63</v>
      </c>
      <c r="FYR38" s="32"/>
      <c r="FYS38" s="33"/>
      <c r="FYT38" s="33"/>
      <c r="FYU38" s="33"/>
      <c r="FYV38" s="33"/>
      <c r="FYW38" s="33"/>
      <c r="FYX38" s="33"/>
      <c r="FYY38" s="35" t="s">
        <v>5</v>
      </c>
      <c r="FYZ38" s="35" t="s">
        <v>6</v>
      </c>
      <c r="FZA38" s="35" t="s">
        <v>7</v>
      </c>
      <c r="FZB38" s="35" t="s">
        <v>8</v>
      </c>
      <c r="FZC38" s="35" t="s">
        <v>9</v>
      </c>
      <c r="FZD38" s="35" t="s">
        <v>10</v>
      </c>
      <c r="FZE38" s="35" t="s">
        <v>2</v>
      </c>
      <c r="FZF38" s="35" t="s">
        <v>124</v>
      </c>
      <c r="FZG38" s="35" t="s">
        <v>63</v>
      </c>
      <c r="FZH38" s="32"/>
      <c r="FZI38" s="33"/>
      <c r="FZJ38" s="33"/>
      <c r="FZK38" s="33"/>
      <c r="FZL38" s="33"/>
      <c r="FZM38" s="33"/>
      <c r="FZN38" s="33"/>
      <c r="FZO38" s="35" t="s">
        <v>5</v>
      </c>
      <c r="FZP38" s="35" t="s">
        <v>6</v>
      </c>
      <c r="FZQ38" s="35" t="s">
        <v>7</v>
      </c>
      <c r="FZR38" s="35" t="s">
        <v>8</v>
      </c>
      <c r="FZS38" s="35" t="s">
        <v>9</v>
      </c>
      <c r="FZT38" s="35" t="s">
        <v>10</v>
      </c>
      <c r="FZU38" s="35" t="s">
        <v>2</v>
      </c>
      <c r="FZV38" s="35" t="s">
        <v>124</v>
      </c>
      <c r="FZW38" s="35" t="s">
        <v>63</v>
      </c>
      <c r="FZX38" s="32"/>
      <c r="FZY38" s="33"/>
      <c r="FZZ38" s="33"/>
      <c r="GAA38" s="33"/>
      <c r="GAB38" s="33"/>
      <c r="GAC38" s="33"/>
      <c r="GAD38" s="33"/>
      <c r="GAE38" s="35" t="s">
        <v>5</v>
      </c>
      <c r="GAF38" s="35" t="s">
        <v>6</v>
      </c>
      <c r="GAG38" s="35" t="s">
        <v>7</v>
      </c>
      <c r="GAH38" s="35" t="s">
        <v>8</v>
      </c>
      <c r="GAI38" s="35" t="s">
        <v>9</v>
      </c>
      <c r="GAJ38" s="35" t="s">
        <v>10</v>
      </c>
      <c r="GAK38" s="35" t="s">
        <v>2</v>
      </c>
      <c r="GAL38" s="35" t="s">
        <v>124</v>
      </c>
      <c r="GAM38" s="35" t="s">
        <v>63</v>
      </c>
      <c r="GAN38" s="32"/>
      <c r="GAO38" s="33"/>
      <c r="GAP38" s="33"/>
      <c r="GAQ38" s="33"/>
      <c r="GAR38" s="33"/>
      <c r="GAS38" s="33"/>
      <c r="GAT38" s="33"/>
      <c r="GAU38" s="35" t="s">
        <v>5</v>
      </c>
      <c r="GAV38" s="35" t="s">
        <v>6</v>
      </c>
      <c r="GAW38" s="35" t="s">
        <v>7</v>
      </c>
      <c r="GAX38" s="35" t="s">
        <v>8</v>
      </c>
      <c r="GAY38" s="35" t="s">
        <v>9</v>
      </c>
      <c r="GAZ38" s="35" t="s">
        <v>10</v>
      </c>
      <c r="GBA38" s="35" t="s">
        <v>2</v>
      </c>
      <c r="GBB38" s="35" t="s">
        <v>124</v>
      </c>
      <c r="GBC38" s="35" t="s">
        <v>63</v>
      </c>
      <c r="GBD38" s="32"/>
      <c r="GBE38" s="33"/>
      <c r="GBF38" s="33"/>
      <c r="GBG38" s="33"/>
      <c r="GBH38" s="33"/>
      <c r="GBI38" s="33"/>
      <c r="GBJ38" s="33"/>
      <c r="GBK38" s="35" t="s">
        <v>5</v>
      </c>
      <c r="GBL38" s="35" t="s">
        <v>6</v>
      </c>
      <c r="GBM38" s="35" t="s">
        <v>7</v>
      </c>
      <c r="GBN38" s="35" t="s">
        <v>8</v>
      </c>
      <c r="GBO38" s="35" t="s">
        <v>9</v>
      </c>
      <c r="GBP38" s="35" t="s">
        <v>10</v>
      </c>
      <c r="GBQ38" s="35" t="s">
        <v>2</v>
      </c>
      <c r="GBR38" s="35" t="s">
        <v>124</v>
      </c>
      <c r="GBS38" s="35" t="s">
        <v>63</v>
      </c>
      <c r="GBT38" s="32"/>
      <c r="GBU38" s="33"/>
      <c r="GBV38" s="33"/>
      <c r="GBW38" s="33"/>
      <c r="GBX38" s="33"/>
      <c r="GBY38" s="33"/>
      <c r="GBZ38" s="33"/>
      <c r="GCA38" s="35" t="s">
        <v>5</v>
      </c>
      <c r="GCB38" s="35" t="s">
        <v>6</v>
      </c>
      <c r="GCC38" s="35" t="s">
        <v>7</v>
      </c>
      <c r="GCD38" s="35" t="s">
        <v>8</v>
      </c>
      <c r="GCE38" s="35" t="s">
        <v>9</v>
      </c>
      <c r="GCF38" s="35" t="s">
        <v>10</v>
      </c>
      <c r="GCG38" s="35" t="s">
        <v>2</v>
      </c>
      <c r="GCH38" s="35" t="s">
        <v>124</v>
      </c>
      <c r="GCI38" s="35" t="s">
        <v>63</v>
      </c>
      <c r="GCJ38" s="32"/>
      <c r="GCK38" s="33"/>
      <c r="GCL38" s="33"/>
      <c r="GCM38" s="33"/>
      <c r="GCN38" s="33"/>
      <c r="GCO38" s="33"/>
      <c r="GCP38" s="33"/>
      <c r="GCQ38" s="35" t="s">
        <v>5</v>
      </c>
      <c r="GCR38" s="35" t="s">
        <v>6</v>
      </c>
      <c r="GCS38" s="35" t="s">
        <v>7</v>
      </c>
      <c r="GCT38" s="35" t="s">
        <v>8</v>
      </c>
      <c r="GCU38" s="35" t="s">
        <v>9</v>
      </c>
      <c r="GCV38" s="35" t="s">
        <v>10</v>
      </c>
      <c r="GCW38" s="35" t="s">
        <v>2</v>
      </c>
      <c r="GCX38" s="35" t="s">
        <v>124</v>
      </c>
      <c r="GCY38" s="35" t="s">
        <v>63</v>
      </c>
      <c r="GCZ38" s="32"/>
      <c r="GDA38" s="33"/>
      <c r="GDB38" s="33"/>
      <c r="GDC38" s="33"/>
      <c r="GDD38" s="33"/>
      <c r="GDE38" s="33"/>
      <c r="GDF38" s="33"/>
      <c r="GDG38" s="35" t="s">
        <v>5</v>
      </c>
      <c r="GDH38" s="35" t="s">
        <v>6</v>
      </c>
      <c r="GDI38" s="35" t="s">
        <v>7</v>
      </c>
      <c r="GDJ38" s="35" t="s">
        <v>8</v>
      </c>
      <c r="GDK38" s="35" t="s">
        <v>9</v>
      </c>
      <c r="GDL38" s="35" t="s">
        <v>10</v>
      </c>
      <c r="GDM38" s="35" t="s">
        <v>2</v>
      </c>
      <c r="GDN38" s="35" t="s">
        <v>124</v>
      </c>
      <c r="GDO38" s="35" t="s">
        <v>63</v>
      </c>
      <c r="GDP38" s="32"/>
      <c r="GDQ38" s="33"/>
      <c r="GDR38" s="33"/>
      <c r="GDS38" s="33"/>
      <c r="GDT38" s="33"/>
      <c r="GDU38" s="33"/>
      <c r="GDV38" s="33"/>
      <c r="GDW38" s="35" t="s">
        <v>5</v>
      </c>
      <c r="GDX38" s="35" t="s">
        <v>6</v>
      </c>
      <c r="GDY38" s="35" t="s">
        <v>7</v>
      </c>
      <c r="GDZ38" s="35" t="s">
        <v>8</v>
      </c>
      <c r="GEA38" s="35" t="s">
        <v>9</v>
      </c>
      <c r="GEB38" s="35" t="s">
        <v>10</v>
      </c>
      <c r="GEC38" s="35" t="s">
        <v>2</v>
      </c>
      <c r="GED38" s="35" t="s">
        <v>124</v>
      </c>
      <c r="GEE38" s="35" t="s">
        <v>63</v>
      </c>
      <c r="GEF38" s="32"/>
      <c r="GEG38" s="33"/>
      <c r="GEH38" s="33"/>
      <c r="GEI38" s="33"/>
      <c r="GEJ38" s="33"/>
      <c r="GEK38" s="33"/>
      <c r="GEL38" s="33"/>
      <c r="GEM38" s="35" t="s">
        <v>5</v>
      </c>
      <c r="GEN38" s="35" t="s">
        <v>6</v>
      </c>
      <c r="GEO38" s="35" t="s">
        <v>7</v>
      </c>
      <c r="GEP38" s="35" t="s">
        <v>8</v>
      </c>
      <c r="GEQ38" s="35" t="s">
        <v>9</v>
      </c>
      <c r="GER38" s="35" t="s">
        <v>10</v>
      </c>
      <c r="GES38" s="35" t="s">
        <v>2</v>
      </c>
      <c r="GET38" s="35" t="s">
        <v>124</v>
      </c>
      <c r="GEU38" s="35" t="s">
        <v>63</v>
      </c>
      <c r="GEV38" s="32"/>
      <c r="GEW38" s="33"/>
      <c r="GEX38" s="33"/>
      <c r="GEY38" s="33"/>
      <c r="GEZ38" s="33"/>
      <c r="GFA38" s="33"/>
      <c r="GFB38" s="33"/>
      <c r="GFC38" s="35" t="s">
        <v>5</v>
      </c>
      <c r="GFD38" s="35" t="s">
        <v>6</v>
      </c>
      <c r="GFE38" s="35" t="s">
        <v>7</v>
      </c>
      <c r="GFF38" s="35" t="s">
        <v>8</v>
      </c>
      <c r="GFG38" s="35" t="s">
        <v>9</v>
      </c>
      <c r="GFH38" s="35" t="s">
        <v>10</v>
      </c>
      <c r="GFI38" s="35" t="s">
        <v>2</v>
      </c>
      <c r="GFJ38" s="35" t="s">
        <v>124</v>
      </c>
      <c r="GFK38" s="35" t="s">
        <v>63</v>
      </c>
      <c r="GFL38" s="32"/>
      <c r="GFM38" s="33"/>
      <c r="GFN38" s="33"/>
      <c r="GFO38" s="33"/>
      <c r="GFP38" s="33"/>
      <c r="GFQ38" s="33"/>
      <c r="GFR38" s="33"/>
      <c r="GFS38" s="35" t="s">
        <v>5</v>
      </c>
      <c r="GFT38" s="35" t="s">
        <v>6</v>
      </c>
      <c r="GFU38" s="35" t="s">
        <v>7</v>
      </c>
      <c r="GFV38" s="35" t="s">
        <v>8</v>
      </c>
      <c r="GFW38" s="35" t="s">
        <v>9</v>
      </c>
      <c r="GFX38" s="35" t="s">
        <v>10</v>
      </c>
      <c r="GFY38" s="35" t="s">
        <v>2</v>
      </c>
      <c r="GFZ38" s="35" t="s">
        <v>124</v>
      </c>
      <c r="GGA38" s="35" t="s">
        <v>63</v>
      </c>
      <c r="GGB38" s="32"/>
      <c r="GGC38" s="33"/>
      <c r="GGD38" s="33"/>
      <c r="GGE38" s="33"/>
      <c r="GGF38" s="33"/>
      <c r="GGG38" s="33"/>
      <c r="GGH38" s="33"/>
      <c r="GGI38" s="35" t="s">
        <v>5</v>
      </c>
      <c r="GGJ38" s="35" t="s">
        <v>6</v>
      </c>
      <c r="GGK38" s="35" t="s">
        <v>7</v>
      </c>
      <c r="GGL38" s="35" t="s">
        <v>8</v>
      </c>
      <c r="GGM38" s="35" t="s">
        <v>9</v>
      </c>
      <c r="GGN38" s="35" t="s">
        <v>10</v>
      </c>
      <c r="GGO38" s="35" t="s">
        <v>2</v>
      </c>
      <c r="GGP38" s="35" t="s">
        <v>124</v>
      </c>
      <c r="GGQ38" s="35" t="s">
        <v>63</v>
      </c>
      <c r="GGR38" s="32"/>
      <c r="GGS38" s="33"/>
      <c r="GGT38" s="33"/>
      <c r="GGU38" s="33"/>
      <c r="GGV38" s="33"/>
      <c r="GGW38" s="33"/>
      <c r="GGX38" s="33"/>
      <c r="GGY38" s="35" t="s">
        <v>5</v>
      </c>
      <c r="GGZ38" s="35" t="s">
        <v>6</v>
      </c>
      <c r="GHA38" s="35" t="s">
        <v>7</v>
      </c>
      <c r="GHB38" s="35" t="s">
        <v>8</v>
      </c>
      <c r="GHC38" s="35" t="s">
        <v>9</v>
      </c>
      <c r="GHD38" s="35" t="s">
        <v>10</v>
      </c>
      <c r="GHE38" s="35" t="s">
        <v>2</v>
      </c>
      <c r="GHF38" s="35" t="s">
        <v>124</v>
      </c>
      <c r="GHG38" s="35" t="s">
        <v>63</v>
      </c>
      <c r="GHH38" s="32"/>
      <c r="GHI38" s="33"/>
      <c r="GHJ38" s="33"/>
      <c r="GHK38" s="33"/>
      <c r="GHL38" s="33"/>
      <c r="GHM38" s="33"/>
      <c r="GHN38" s="33"/>
      <c r="GHO38" s="35" t="s">
        <v>5</v>
      </c>
      <c r="GHP38" s="35" t="s">
        <v>6</v>
      </c>
      <c r="GHQ38" s="35" t="s">
        <v>7</v>
      </c>
      <c r="GHR38" s="35" t="s">
        <v>8</v>
      </c>
      <c r="GHS38" s="35" t="s">
        <v>9</v>
      </c>
      <c r="GHT38" s="35" t="s">
        <v>10</v>
      </c>
      <c r="GHU38" s="35" t="s">
        <v>2</v>
      </c>
      <c r="GHV38" s="35" t="s">
        <v>124</v>
      </c>
      <c r="GHW38" s="35" t="s">
        <v>63</v>
      </c>
      <c r="GHX38" s="32"/>
      <c r="GHY38" s="33"/>
      <c r="GHZ38" s="33"/>
      <c r="GIA38" s="33"/>
      <c r="GIB38" s="33"/>
      <c r="GIC38" s="33"/>
      <c r="GID38" s="33"/>
      <c r="GIE38" s="35" t="s">
        <v>5</v>
      </c>
      <c r="GIF38" s="35" t="s">
        <v>6</v>
      </c>
      <c r="GIG38" s="35" t="s">
        <v>7</v>
      </c>
      <c r="GIH38" s="35" t="s">
        <v>8</v>
      </c>
      <c r="GII38" s="35" t="s">
        <v>9</v>
      </c>
      <c r="GIJ38" s="35" t="s">
        <v>10</v>
      </c>
      <c r="GIK38" s="35" t="s">
        <v>2</v>
      </c>
      <c r="GIL38" s="35" t="s">
        <v>124</v>
      </c>
      <c r="GIM38" s="35" t="s">
        <v>63</v>
      </c>
      <c r="GIN38" s="32"/>
      <c r="GIO38" s="33"/>
      <c r="GIP38" s="33"/>
      <c r="GIQ38" s="33"/>
      <c r="GIR38" s="33"/>
      <c r="GIS38" s="33"/>
      <c r="GIT38" s="33"/>
      <c r="GIU38" s="35" t="s">
        <v>5</v>
      </c>
      <c r="GIV38" s="35" t="s">
        <v>6</v>
      </c>
      <c r="GIW38" s="35" t="s">
        <v>7</v>
      </c>
      <c r="GIX38" s="35" t="s">
        <v>8</v>
      </c>
      <c r="GIY38" s="35" t="s">
        <v>9</v>
      </c>
      <c r="GIZ38" s="35" t="s">
        <v>10</v>
      </c>
      <c r="GJA38" s="35" t="s">
        <v>2</v>
      </c>
      <c r="GJB38" s="35" t="s">
        <v>124</v>
      </c>
      <c r="GJC38" s="35" t="s">
        <v>63</v>
      </c>
      <c r="GJD38" s="32"/>
      <c r="GJE38" s="33"/>
      <c r="GJF38" s="33"/>
      <c r="GJG38" s="33"/>
      <c r="GJH38" s="33"/>
      <c r="GJI38" s="33"/>
      <c r="GJJ38" s="33"/>
      <c r="GJK38" s="35" t="s">
        <v>5</v>
      </c>
      <c r="GJL38" s="35" t="s">
        <v>6</v>
      </c>
      <c r="GJM38" s="35" t="s">
        <v>7</v>
      </c>
      <c r="GJN38" s="35" t="s">
        <v>8</v>
      </c>
      <c r="GJO38" s="35" t="s">
        <v>9</v>
      </c>
      <c r="GJP38" s="35" t="s">
        <v>10</v>
      </c>
      <c r="GJQ38" s="35" t="s">
        <v>2</v>
      </c>
      <c r="GJR38" s="35" t="s">
        <v>124</v>
      </c>
      <c r="GJS38" s="35" t="s">
        <v>63</v>
      </c>
      <c r="GJT38" s="32"/>
      <c r="GJU38" s="33"/>
      <c r="GJV38" s="33"/>
      <c r="GJW38" s="33"/>
      <c r="GJX38" s="33"/>
      <c r="GJY38" s="33"/>
      <c r="GJZ38" s="33"/>
      <c r="GKA38" s="35" t="s">
        <v>5</v>
      </c>
      <c r="GKB38" s="35" t="s">
        <v>6</v>
      </c>
      <c r="GKC38" s="35" t="s">
        <v>7</v>
      </c>
      <c r="GKD38" s="35" t="s">
        <v>8</v>
      </c>
      <c r="GKE38" s="35" t="s">
        <v>9</v>
      </c>
      <c r="GKF38" s="35" t="s">
        <v>10</v>
      </c>
      <c r="GKG38" s="35" t="s">
        <v>2</v>
      </c>
      <c r="GKH38" s="35" t="s">
        <v>124</v>
      </c>
      <c r="GKI38" s="35" t="s">
        <v>63</v>
      </c>
      <c r="GKJ38" s="32"/>
      <c r="GKK38" s="33"/>
      <c r="GKL38" s="33"/>
      <c r="GKM38" s="33"/>
      <c r="GKN38" s="33"/>
      <c r="GKO38" s="33"/>
      <c r="GKP38" s="33"/>
      <c r="GKQ38" s="35" t="s">
        <v>5</v>
      </c>
      <c r="GKR38" s="35" t="s">
        <v>6</v>
      </c>
      <c r="GKS38" s="35" t="s">
        <v>7</v>
      </c>
      <c r="GKT38" s="35" t="s">
        <v>8</v>
      </c>
      <c r="GKU38" s="35" t="s">
        <v>9</v>
      </c>
      <c r="GKV38" s="35" t="s">
        <v>10</v>
      </c>
      <c r="GKW38" s="35" t="s">
        <v>2</v>
      </c>
      <c r="GKX38" s="35" t="s">
        <v>124</v>
      </c>
      <c r="GKY38" s="35" t="s">
        <v>63</v>
      </c>
      <c r="GKZ38" s="32"/>
      <c r="GLA38" s="33"/>
      <c r="GLB38" s="33"/>
      <c r="GLC38" s="33"/>
      <c r="GLD38" s="33"/>
      <c r="GLE38" s="33"/>
      <c r="GLF38" s="33"/>
      <c r="GLG38" s="35" t="s">
        <v>5</v>
      </c>
      <c r="GLH38" s="35" t="s">
        <v>6</v>
      </c>
      <c r="GLI38" s="35" t="s">
        <v>7</v>
      </c>
      <c r="GLJ38" s="35" t="s">
        <v>8</v>
      </c>
      <c r="GLK38" s="35" t="s">
        <v>9</v>
      </c>
      <c r="GLL38" s="35" t="s">
        <v>10</v>
      </c>
      <c r="GLM38" s="35" t="s">
        <v>2</v>
      </c>
      <c r="GLN38" s="35" t="s">
        <v>124</v>
      </c>
      <c r="GLO38" s="35" t="s">
        <v>63</v>
      </c>
      <c r="GLP38" s="32"/>
      <c r="GLQ38" s="33"/>
      <c r="GLR38" s="33"/>
      <c r="GLS38" s="33"/>
      <c r="GLT38" s="33"/>
      <c r="GLU38" s="33"/>
      <c r="GLV38" s="33"/>
      <c r="GLW38" s="35" t="s">
        <v>5</v>
      </c>
      <c r="GLX38" s="35" t="s">
        <v>6</v>
      </c>
      <c r="GLY38" s="35" t="s">
        <v>7</v>
      </c>
      <c r="GLZ38" s="35" t="s">
        <v>8</v>
      </c>
      <c r="GMA38" s="35" t="s">
        <v>9</v>
      </c>
      <c r="GMB38" s="35" t="s">
        <v>10</v>
      </c>
      <c r="GMC38" s="35" t="s">
        <v>2</v>
      </c>
      <c r="GMD38" s="35" t="s">
        <v>124</v>
      </c>
      <c r="GME38" s="35" t="s">
        <v>63</v>
      </c>
      <c r="GMF38" s="32"/>
      <c r="GMG38" s="33"/>
      <c r="GMH38" s="33"/>
      <c r="GMI38" s="33"/>
      <c r="GMJ38" s="33"/>
      <c r="GMK38" s="33"/>
      <c r="GML38" s="33"/>
      <c r="GMM38" s="35" t="s">
        <v>5</v>
      </c>
      <c r="GMN38" s="35" t="s">
        <v>6</v>
      </c>
      <c r="GMO38" s="35" t="s">
        <v>7</v>
      </c>
      <c r="GMP38" s="35" t="s">
        <v>8</v>
      </c>
      <c r="GMQ38" s="35" t="s">
        <v>9</v>
      </c>
      <c r="GMR38" s="35" t="s">
        <v>10</v>
      </c>
      <c r="GMS38" s="35" t="s">
        <v>2</v>
      </c>
      <c r="GMT38" s="35" t="s">
        <v>124</v>
      </c>
      <c r="GMU38" s="35" t="s">
        <v>63</v>
      </c>
      <c r="GMV38" s="32"/>
      <c r="GMW38" s="33"/>
      <c r="GMX38" s="33"/>
      <c r="GMY38" s="33"/>
      <c r="GMZ38" s="33"/>
      <c r="GNA38" s="33"/>
      <c r="GNB38" s="33"/>
      <c r="GNC38" s="35" t="s">
        <v>5</v>
      </c>
      <c r="GND38" s="35" t="s">
        <v>6</v>
      </c>
      <c r="GNE38" s="35" t="s">
        <v>7</v>
      </c>
      <c r="GNF38" s="35" t="s">
        <v>8</v>
      </c>
      <c r="GNG38" s="35" t="s">
        <v>9</v>
      </c>
      <c r="GNH38" s="35" t="s">
        <v>10</v>
      </c>
      <c r="GNI38" s="35" t="s">
        <v>2</v>
      </c>
      <c r="GNJ38" s="35" t="s">
        <v>124</v>
      </c>
      <c r="GNK38" s="35" t="s">
        <v>63</v>
      </c>
      <c r="GNL38" s="32"/>
      <c r="GNM38" s="33"/>
      <c r="GNN38" s="33"/>
      <c r="GNO38" s="33"/>
      <c r="GNP38" s="33"/>
      <c r="GNQ38" s="33"/>
      <c r="GNR38" s="33"/>
      <c r="GNS38" s="35" t="s">
        <v>5</v>
      </c>
      <c r="GNT38" s="35" t="s">
        <v>6</v>
      </c>
      <c r="GNU38" s="35" t="s">
        <v>7</v>
      </c>
      <c r="GNV38" s="35" t="s">
        <v>8</v>
      </c>
      <c r="GNW38" s="35" t="s">
        <v>9</v>
      </c>
      <c r="GNX38" s="35" t="s">
        <v>10</v>
      </c>
      <c r="GNY38" s="35" t="s">
        <v>2</v>
      </c>
      <c r="GNZ38" s="35" t="s">
        <v>124</v>
      </c>
      <c r="GOA38" s="35" t="s">
        <v>63</v>
      </c>
      <c r="GOB38" s="32"/>
      <c r="GOC38" s="33"/>
      <c r="GOD38" s="33"/>
      <c r="GOE38" s="33"/>
      <c r="GOF38" s="33"/>
      <c r="GOG38" s="33"/>
      <c r="GOH38" s="33"/>
      <c r="GOI38" s="35" t="s">
        <v>5</v>
      </c>
      <c r="GOJ38" s="35" t="s">
        <v>6</v>
      </c>
      <c r="GOK38" s="35" t="s">
        <v>7</v>
      </c>
      <c r="GOL38" s="35" t="s">
        <v>8</v>
      </c>
      <c r="GOM38" s="35" t="s">
        <v>9</v>
      </c>
      <c r="GON38" s="35" t="s">
        <v>10</v>
      </c>
      <c r="GOO38" s="35" t="s">
        <v>2</v>
      </c>
      <c r="GOP38" s="35" t="s">
        <v>124</v>
      </c>
      <c r="GOQ38" s="35" t="s">
        <v>63</v>
      </c>
      <c r="GOR38" s="32"/>
      <c r="GOS38" s="33"/>
      <c r="GOT38" s="33"/>
      <c r="GOU38" s="33"/>
      <c r="GOV38" s="33"/>
      <c r="GOW38" s="33"/>
      <c r="GOX38" s="33"/>
      <c r="GOY38" s="35" t="s">
        <v>5</v>
      </c>
      <c r="GOZ38" s="35" t="s">
        <v>6</v>
      </c>
      <c r="GPA38" s="35" t="s">
        <v>7</v>
      </c>
      <c r="GPB38" s="35" t="s">
        <v>8</v>
      </c>
      <c r="GPC38" s="35" t="s">
        <v>9</v>
      </c>
      <c r="GPD38" s="35" t="s">
        <v>10</v>
      </c>
      <c r="GPE38" s="35" t="s">
        <v>2</v>
      </c>
      <c r="GPF38" s="35" t="s">
        <v>124</v>
      </c>
      <c r="GPG38" s="35" t="s">
        <v>63</v>
      </c>
      <c r="GPH38" s="32"/>
      <c r="GPI38" s="33"/>
      <c r="GPJ38" s="33"/>
      <c r="GPK38" s="33"/>
      <c r="GPL38" s="33"/>
      <c r="GPM38" s="33"/>
      <c r="GPN38" s="33"/>
      <c r="GPO38" s="35" t="s">
        <v>5</v>
      </c>
      <c r="GPP38" s="35" t="s">
        <v>6</v>
      </c>
      <c r="GPQ38" s="35" t="s">
        <v>7</v>
      </c>
      <c r="GPR38" s="35" t="s">
        <v>8</v>
      </c>
      <c r="GPS38" s="35" t="s">
        <v>9</v>
      </c>
      <c r="GPT38" s="35" t="s">
        <v>10</v>
      </c>
      <c r="GPU38" s="35" t="s">
        <v>2</v>
      </c>
      <c r="GPV38" s="35" t="s">
        <v>124</v>
      </c>
      <c r="GPW38" s="35" t="s">
        <v>63</v>
      </c>
      <c r="GPX38" s="32"/>
      <c r="GPY38" s="33"/>
      <c r="GPZ38" s="33"/>
      <c r="GQA38" s="33"/>
      <c r="GQB38" s="33"/>
      <c r="GQC38" s="33"/>
      <c r="GQD38" s="33"/>
      <c r="GQE38" s="35" t="s">
        <v>5</v>
      </c>
      <c r="GQF38" s="35" t="s">
        <v>6</v>
      </c>
      <c r="GQG38" s="35" t="s">
        <v>7</v>
      </c>
      <c r="GQH38" s="35" t="s">
        <v>8</v>
      </c>
      <c r="GQI38" s="35" t="s">
        <v>9</v>
      </c>
      <c r="GQJ38" s="35" t="s">
        <v>10</v>
      </c>
      <c r="GQK38" s="35" t="s">
        <v>2</v>
      </c>
      <c r="GQL38" s="35" t="s">
        <v>124</v>
      </c>
      <c r="GQM38" s="35" t="s">
        <v>63</v>
      </c>
      <c r="GQN38" s="32"/>
      <c r="GQO38" s="33"/>
      <c r="GQP38" s="33"/>
      <c r="GQQ38" s="33"/>
      <c r="GQR38" s="33"/>
      <c r="GQS38" s="33"/>
      <c r="GQT38" s="33"/>
      <c r="GQU38" s="35" t="s">
        <v>5</v>
      </c>
      <c r="GQV38" s="35" t="s">
        <v>6</v>
      </c>
      <c r="GQW38" s="35" t="s">
        <v>7</v>
      </c>
      <c r="GQX38" s="35" t="s">
        <v>8</v>
      </c>
      <c r="GQY38" s="35" t="s">
        <v>9</v>
      </c>
      <c r="GQZ38" s="35" t="s">
        <v>10</v>
      </c>
      <c r="GRA38" s="35" t="s">
        <v>2</v>
      </c>
      <c r="GRB38" s="35" t="s">
        <v>124</v>
      </c>
      <c r="GRC38" s="35" t="s">
        <v>63</v>
      </c>
      <c r="GRD38" s="32"/>
      <c r="GRE38" s="33"/>
      <c r="GRF38" s="33"/>
      <c r="GRG38" s="33"/>
      <c r="GRH38" s="33"/>
      <c r="GRI38" s="33"/>
      <c r="GRJ38" s="33"/>
      <c r="GRK38" s="35" t="s">
        <v>5</v>
      </c>
      <c r="GRL38" s="35" t="s">
        <v>6</v>
      </c>
      <c r="GRM38" s="35" t="s">
        <v>7</v>
      </c>
      <c r="GRN38" s="35" t="s">
        <v>8</v>
      </c>
      <c r="GRO38" s="35" t="s">
        <v>9</v>
      </c>
      <c r="GRP38" s="35" t="s">
        <v>10</v>
      </c>
      <c r="GRQ38" s="35" t="s">
        <v>2</v>
      </c>
      <c r="GRR38" s="35" t="s">
        <v>124</v>
      </c>
      <c r="GRS38" s="35" t="s">
        <v>63</v>
      </c>
      <c r="GRT38" s="32"/>
      <c r="GRU38" s="33"/>
      <c r="GRV38" s="33"/>
      <c r="GRW38" s="33"/>
      <c r="GRX38" s="33"/>
      <c r="GRY38" s="33"/>
      <c r="GRZ38" s="33"/>
      <c r="GSA38" s="35" t="s">
        <v>5</v>
      </c>
      <c r="GSB38" s="35" t="s">
        <v>6</v>
      </c>
      <c r="GSC38" s="35" t="s">
        <v>7</v>
      </c>
      <c r="GSD38" s="35" t="s">
        <v>8</v>
      </c>
      <c r="GSE38" s="35" t="s">
        <v>9</v>
      </c>
      <c r="GSF38" s="35" t="s">
        <v>10</v>
      </c>
      <c r="GSG38" s="35" t="s">
        <v>2</v>
      </c>
      <c r="GSH38" s="35" t="s">
        <v>124</v>
      </c>
      <c r="GSI38" s="35" t="s">
        <v>63</v>
      </c>
      <c r="GSJ38" s="32"/>
      <c r="GSK38" s="33"/>
      <c r="GSL38" s="33"/>
      <c r="GSM38" s="33"/>
      <c r="GSN38" s="33"/>
      <c r="GSO38" s="33"/>
      <c r="GSP38" s="33"/>
      <c r="GSQ38" s="35" t="s">
        <v>5</v>
      </c>
      <c r="GSR38" s="35" t="s">
        <v>6</v>
      </c>
      <c r="GSS38" s="35" t="s">
        <v>7</v>
      </c>
      <c r="GST38" s="35" t="s">
        <v>8</v>
      </c>
      <c r="GSU38" s="35" t="s">
        <v>9</v>
      </c>
      <c r="GSV38" s="35" t="s">
        <v>10</v>
      </c>
      <c r="GSW38" s="35" t="s">
        <v>2</v>
      </c>
      <c r="GSX38" s="35" t="s">
        <v>124</v>
      </c>
      <c r="GSY38" s="35" t="s">
        <v>63</v>
      </c>
      <c r="GSZ38" s="32"/>
      <c r="GTA38" s="33"/>
      <c r="GTB38" s="33"/>
      <c r="GTC38" s="33"/>
      <c r="GTD38" s="33"/>
      <c r="GTE38" s="33"/>
      <c r="GTF38" s="33"/>
      <c r="GTG38" s="35" t="s">
        <v>5</v>
      </c>
      <c r="GTH38" s="35" t="s">
        <v>6</v>
      </c>
      <c r="GTI38" s="35" t="s">
        <v>7</v>
      </c>
      <c r="GTJ38" s="35" t="s">
        <v>8</v>
      </c>
      <c r="GTK38" s="35" t="s">
        <v>9</v>
      </c>
      <c r="GTL38" s="35" t="s">
        <v>10</v>
      </c>
      <c r="GTM38" s="35" t="s">
        <v>2</v>
      </c>
      <c r="GTN38" s="35" t="s">
        <v>124</v>
      </c>
      <c r="GTO38" s="35" t="s">
        <v>63</v>
      </c>
      <c r="GTP38" s="32"/>
      <c r="GTQ38" s="33"/>
      <c r="GTR38" s="33"/>
      <c r="GTS38" s="33"/>
      <c r="GTT38" s="33"/>
      <c r="GTU38" s="33"/>
      <c r="GTV38" s="33"/>
      <c r="GTW38" s="35" t="s">
        <v>5</v>
      </c>
      <c r="GTX38" s="35" t="s">
        <v>6</v>
      </c>
      <c r="GTY38" s="35" t="s">
        <v>7</v>
      </c>
      <c r="GTZ38" s="35" t="s">
        <v>8</v>
      </c>
      <c r="GUA38" s="35" t="s">
        <v>9</v>
      </c>
      <c r="GUB38" s="35" t="s">
        <v>10</v>
      </c>
      <c r="GUC38" s="35" t="s">
        <v>2</v>
      </c>
      <c r="GUD38" s="35" t="s">
        <v>124</v>
      </c>
      <c r="GUE38" s="35" t="s">
        <v>63</v>
      </c>
      <c r="GUF38" s="32"/>
      <c r="GUG38" s="33"/>
      <c r="GUH38" s="33"/>
      <c r="GUI38" s="33"/>
      <c r="GUJ38" s="33"/>
      <c r="GUK38" s="33"/>
      <c r="GUL38" s="33"/>
      <c r="GUM38" s="35" t="s">
        <v>5</v>
      </c>
      <c r="GUN38" s="35" t="s">
        <v>6</v>
      </c>
      <c r="GUO38" s="35" t="s">
        <v>7</v>
      </c>
      <c r="GUP38" s="35" t="s">
        <v>8</v>
      </c>
      <c r="GUQ38" s="35" t="s">
        <v>9</v>
      </c>
      <c r="GUR38" s="35" t="s">
        <v>10</v>
      </c>
      <c r="GUS38" s="35" t="s">
        <v>2</v>
      </c>
      <c r="GUT38" s="35" t="s">
        <v>124</v>
      </c>
      <c r="GUU38" s="35" t="s">
        <v>63</v>
      </c>
      <c r="GUV38" s="32"/>
      <c r="GUW38" s="33"/>
      <c r="GUX38" s="33"/>
      <c r="GUY38" s="33"/>
      <c r="GUZ38" s="33"/>
      <c r="GVA38" s="33"/>
      <c r="GVB38" s="33"/>
      <c r="GVC38" s="35" t="s">
        <v>5</v>
      </c>
      <c r="GVD38" s="35" t="s">
        <v>6</v>
      </c>
      <c r="GVE38" s="35" t="s">
        <v>7</v>
      </c>
      <c r="GVF38" s="35" t="s">
        <v>8</v>
      </c>
      <c r="GVG38" s="35" t="s">
        <v>9</v>
      </c>
      <c r="GVH38" s="35" t="s">
        <v>10</v>
      </c>
      <c r="GVI38" s="35" t="s">
        <v>2</v>
      </c>
      <c r="GVJ38" s="35" t="s">
        <v>124</v>
      </c>
      <c r="GVK38" s="35" t="s">
        <v>63</v>
      </c>
      <c r="GVL38" s="32"/>
      <c r="GVM38" s="33"/>
      <c r="GVN38" s="33"/>
      <c r="GVO38" s="33"/>
      <c r="GVP38" s="33"/>
      <c r="GVQ38" s="33"/>
      <c r="GVR38" s="33"/>
      <c r="GVS38" s="35" t="s">
        <v>5</v>
      </c>
      <c r="GVT38" s="35" t="s">
        <v>6</v>
      </c>
      <c r="GVU38" s="35" t="s">
        <v>7</v>
      </c>
      <c r="GVV38" s="35" t="s">
        <v>8</v>
      </c>
      <c r="GVW38" s="35" t="s">
        <v>9</v>
      </c>
      <c r="GVX38" s="35" t="s">
        <v>10</v>
      </c>
      <c r="GVY38" s="35" t="s">
        <v>2</v>
      </c>
      <c r="GVZ38" s="35" t="s">
        <v>124</v>
      </c>
      <c r="GWA38" s="35" t="s">
        <v>63</v>
      </c>
      <c r="GWB38" s="32"/>
      <c r="GWC38" s="33"/>
      <c r="GWD38" s="33"/>
      <c r="GWE38" s="33"/>
      <c r="GWF38" s="33"/>
      <c r="GWG38" s="33"/>
      <c r="GWH38" s="33"/>
      <c r="GWI38" s="35" t="s">
        <v>5</v>
      </c>
      <c r="GWJ38" s="35" t="s">
        <v>6</v>
      </c>
      <c r="GWK38" s="35" t="s">
        <v>7</v>
      </c>
      <c r="GWL38" s="35" t="s">
        <v>8</v>
      </c>
      <c r="GWM38" s="35" t="s">
        <v>9</v>
      </c>
      <c r="GWN38" s="35" t="s">
        <v>10</v>
      </c>
      <c r="GWO38" s="35" t="s">
        <v>2</v>
      </c>
      <c r="GWP38" s="35" t="s">
        <v>124</v>
      </c>
      <c r="GWQ38" s="35" t="s">
        <v>63</v>
      </c>
      <c r="GWR38" s="32"/>
      <c r="GWS38" s="33"/>
      <c r="GWT38" s="33"/>
      <c r="GWU38" s="33"/>
      <c r="GWV38" s="33"/>
      <c r="GWW38" s="33"/>
      <c r="GWX38" s="33"/>
      <c r="GWY38" s="35" t="s">
        <v>5</v>
      </c>
      <c r="GWZ38" s="35" t="s">
        <v>6</v>
      </c>
      <c r="GXA38" s="35" t="s">
        <v>7</v>
      </c>
      <c r="GXB38" s="35" t="s">
        <v>8</v>
      </c>
      <c r="GXC38" s="35" t="s">
        <v>9</v>
      </c>
      <c r="GXD38" s="35" t="s">
        <v>10</v>
      </c>
      <c r="GXE38" s="35" t="s">
        <v>2</v>
      </c>
      <c r="GXF38" s="35" t="s">
        <v>124</v>
      </c>
      <c r="GXG38" s="35" t="s">
        <v>63</v>
      </c>
      <c r="GXH38" s="32"/>
      <c r="GXI38" s="33"/>
      <c r="GXJ38" s="33"/>
      <c r="GXK38" s="33"/>
      <c r="GXL38" s="33"/>
      <c r="GXM38" s="33"/>
      <c r="GXN38" s="33"/>
      <c r="GXO38" s="35" t="s">
        <v>5</v>
      </c>
      <c r="GXP38" s="35" t="s">
        <v>6</v>
      </c>
      <c r="GXQ38" s="35" t="s">
        <v>7</v>
      </c>
      <c r="GXR38" s="35" t="s">
        <v>8</v>
      </c>
      <c r="GXS38" s="35" t="s">
        <v>9</v>
      </c>
      <c r="GXT38" s="35" t="s">
        <v>10</v>
      </c>
      <c r="GXU38" s="35" t="s">
        <v>2</v>
      </c>
      <c r="GXV38" s="35" t="s">
        <v>124</v>
      </c>
      <c r="GXW38" s="35" t="s">
        <v>63</v>
      </c>
      <c r="GXX38" s="32"/>
      <c r="GXY38" s="33"/>
      <c r="GXZ38" s="33"/>
      <c r="GYA38" s="33"/>
      <c r="GYB38" s="33"/>
      <c r="GYC38" s="33"/>
      <c r="GYD38" s="33"/>
      <c r="GYE38" s="35" t="s">
        <v>5</v>
      </c>
      <c r="GYF38" s="35" t="s">
        <v>6</v>
      </c>
      <c r="GYG38" s="35" t="s">
        <v>7</v>
      </c>
      <c r="GYH38" s="35" t="s">
        <v>8</v>
      </c>
      <c r="GYI38" s="35" t="s">
        <v>9</v>
      </c>
      <c r="GYJ38" s="35" t="s">
        <v>10</v>
      </c>
      <c r="GYK38" s="35" t="s">
        <v>2</v>
      </c>
      <c r="GYL38" s="35" t="s">
        <v>124</v>
      </c>
      <c r="GYM38" s="35" t="s">
        <v>63</v>
      </c>
      <c r="GYN38" s="32"/>
      <c r="GYO38" s="33"/>
      <c r="GYP38" s="33"/>
      <c r="GYQ38" s="33"/>
      <c r="GYR38" s="33"/>
      <c r="GYS38" s="33"/>
      <c r="GYT38" s="33"/>
      <c r="GYU38" s="35" t="s">
        <v>5</v>
      </c>
      <c r="GYV38" s="35" t="s">
        <v>6</v>
      </c>
      <c r="GYW38" s="35" t="s">
        <v>7</v>
      </c>
      <c r="GYX38" s="35" t="s">
        <v>8</v>
      </c>
      <c r="GYY38" s="35" t="s">
        <v>9</v>
      </c>
      <c r="GYZ38" s="35" t="s">
        <v>10</v>
      </c>
      <c r="GZA38" s="35" t="s">
        <v>2</v>
      </c>
      <c r="GZB38" s="35" t="s">
        <v>124</v>
      </c>
      <c r="GZC38" s="35" t="s">
        <v>63</v>
      </c>
      <c r="GZD38" s="32"/>
      <c r="GZE38" s="33"/>
      <c r="GZF38" s="33"/>
      <c r="GZG38" s="33"/>
      <c r="GZH38" s="33"/>
      <c r="GZI38" s="33"/>
      <c r="GZJ38" s="33"/>
      <c r="GZK38" s="35" t="s">
        <v>5</v>
      </c>
      <c r="GZL38" s="35" t="s">
        <v>6</v>
      </c>
      <c r="GZM38" s="35" t="s">
        <v>7</v>
      </c>
      <c r="GZN38" s="35" t="s">
        <v>8</v>
      </c>
      <c r="GZO38" s="35" t="s">
        <v>9</v>
      </c>
      <c r="GZP38" s="35" t="s">
        <v>10</v>
      </c>
      <c r="GZQ38" s="35" t="s">
        <v>2</v>
      </c>
      <c r="GZR38" s="35" t="s">
        <v>124</v>
      </c>
      <c r="GZS38" s="35" t="s">
        <v>63</v>
      </c>
      <c r="GZT38" s="32"/>
      <c r="GZU38" s="33"/>
      <c r="GZV38" s="33"/>
      <c r="GZW38" s="33"/>
      <c r="GZX38" s="33"/>
      <c r="GZY38" s="33"/>
      <c r="GZZ38" s="33"/>
      <c r="HAA38" s="35" t="s">
        <v>5</v>
      </c>
      <c r="HAB38" s="35" t="s">
        <v>6</v>
      </c>
      <c r="HAC38" s="35" t="s">
        <v>7</v>
      </c>
      <c r="HAD38" s="35" t="s">
        <v>8</v>
      </c>
      <c r="HAE38" s="35" t="s">
        <v>9</v>
      </c>
      <c r="HAF38" s="35" t="s">
        <v>10</v>
      </c>
      <c r="HAG38" s="35" t="s">
        <v>2</v>
      </c>
      <c r="HAH38" s="35" t="s">
        <v>124</v>
      </c>
      <c r="HAI38" s="35" t="s">
        <v>63</v>
      </c>
      <c r="HAJ38" s="32"/>
      <c r="HAK38" s="33"/>
      <c r="HAL38" s="33"/>
      <c r="HAM38" s="33"/>
      <c r="HAN38" s="33"/>
      <c r="HAO38" s="33"/>
      <c r="HAP38" s="33"/>
      <c r="HAQ38" s="35" t="s">
        <v>5</v>
      </c>
      <c r="HAR38" s="35" t="s">
        <v>6</v>
      </c>
      <c r="HAS38" s="35" t="s">
        <v>7</v>
      </c>
      <c r="HAT38" s="35" t="s">
        <v>8</v>
      </c>
      <c r="HAU38" s="35" t="s">
        <v>9</v>
      </c>
      <c r="HAV38" s="35" t="s">
        <v>10</v>
      </c>
      <c r="HAW38" s="35" t="s">
        <v>2</v>
      </c>
      <c r="HAX38" s="35" t="s">
        <v>124</v>
      </c>
      <c r="HAY38" s="35" t="s">
        <v>63</v>
      </c>
      <c r="HAZ38" s="32"/>
      <c r="HBA38" s="33"/>
      <c r="HBB38" s="33"/>
      <c r="HBC38" s="33"/>
      <c r="HBD38" s="33"/>
      <c r="HBE38" s="33"/>
      <c r="HBF38" s="33"/>
      <c r="HBG38" s="35" t="s">
        <v>5</v>
      </c>
      <c r="HBH38" s="35" t="s">
        <v>6</v>
      </c>
      <c r="HBI38" s="35" t="s">
        <v>7</v>
      </c>
      <c r="HBJ38" s="35" t="s">
        <v>8</v>
      </c>
      <c r="HBK38" s="35" t="s">
        <v>9</v>
      </c>
      <c r="HBL38" s="35" t="s">
        <v>10</v>
      </c>
      <c r="HBM38" s="35" t="s">
        <v>2</v>
      </c>
      <c r="HBN38" s="35" t="s">
        <v>124</v>
      </c>
      <c r="HBO38" s="35" t="s">
        <v>63</v>
      </c>
      <c r="HBP38" s="32"/>
      <c r="HBQ38" s="33"/>
      <c r="HBR38" s="33"/>
      <c r="HBS38" s="33"/>
      <c r="HBT38" s="33"/>
      <c r="HBU38" s="33"/>
      <c r="HBV38" s="33"/>
      <c r="HBW38" s="35" t="s">
        <v>5</v>
      </c>
      <c r="HBX38" s="35" t="s">
        <v>6</v>
      </c>
      <c r="HBY38" s="35" t="s">
        <v>7</v>
      </c>
      <c r="HBZ38" s="35" t="s">
        <v>8</v>
      </c>
      <c r="HCA38" s="35" t="s">
        <v>9</v>
      </c>
      <c r="HCB38" s="35" t="s">
        <v>10</v>
      </c>
      <c r="HCC38" s="35" t="s">
        <v>2</v>
      </c>
      <c r="HCD38" s="35" t="s">
        <v>124</v>
      </c>
      <c r="HCE38" s="35" t="s">
        <v>63</v>
      </c>
      <c r="HCF38" s="32"/>
      <c r="HCG38" s="33"/>
      <c r="HCH38" s="33"/>
      <c r="HCI38" s="33"/>
      <c r="HCJ38" s="33"/>
      <c r="HCK38" s="33"/>
      <c r="HCL38" s="33"/>
      <c r="HCM38" s="35" t="s">
        <v>5</v>
      </c>
      <c r="HCN38" s="35" t="s">
        <v>6</v>
      </c>
      <c r="HCO38" s="35" t="s">
        <v>7</v>
      </c>
      <c r="HCP38" s="35" t="s">
        <v>8</v>
      </c>
      <c r="HCQ38" s="35" t="s">
        <v>9</v>
      </c>
      <c r="HCR38" s="35" t="s">
        <v>10</v>
      </c>
      <c r="HCS38" s="35" t="s">
        <v>2</v>
      </c>
      <c r="HCT38" s="35" t="s">
        <v>124</v>
      </c>
      <c r="HCU38" s="35" t="s">
        <v>63</v>
      </c>
      <c r="HCV38" s="32"/>
      <c r="HCW38" s="33"/>
      <c r="HCX38" s="33"/>
      <c r="HCY38" s="33"/>
      <c r="HCZ38" s="33"/>
      <c r="HDA38" s="33"/>
      <c r="HDB38" s="33"/>
      <c r="HDC38" s="35" t="s">
        <v>5</v>
      </c>
      <c r="HDD38" s="35" t="s">
        <v>6</v>
      </c>
      <c r="HDE38" s="35" t="s">
        <v>7</v>
      </c>
      <c r="HDF38" s="35" t="s">
        <v>8</v>
      </c>
      <c r="HDG38" s="35" t="s">
        <v>9</v>
      </c>
      <c r="HDH38" s="35" t="s">
        <v>10</v>
      </c>
      <c r="HDI38" s="35" t="s">
        <v>2</v>
      </c>
      <c r="HDJ38" s="35" t="s">
        <v>124</v>
      </c>
      <c r="HDK38" s="35" t="s">
        <v>63</v>
      </c>
      <c r="HDL38" s="32"/>
      <c r="HDM38" s="33"/>
      <c r="HDN38" s="33"/>
      <c r="HDO38" s="33"/>
      <c r="HDP38" s="33"/>
      <c r="HDQ38" s="33"/>
      <c r="HDR38" s="33"/>
      <c r="HDS38" s="35" t="s">
        <v>5</v>
      </c>
      <c r="HDT38" s="35" t="s">
        <v>6</v>
      </c>
      <c r="HDU38" s="35" t="s">
        <v>7</v>
      </c>
      <c r="HDV38" s="35" t="s">
        <v>8</v>
      </c>
      <c r="HDW38" s="35" t="s">
        <v>9</v>
      </c>
      <c r="HDX38" s="35" t="s">
        <v>10</v>
      </c>
      <c r="HDY38" s="35" t="s">
        <v>2</v>
      </c>
      <c r="HDZ38" s="35" t="s">
        <v>124</v>
      </c>
      <c r="HEA38" s="35" t="s">
        <v>63</v>
      </c>
      <c r="HEB38" s="32"/>
      <c r="HEC38" s="33"/>
      <c r="HED38" s="33"/>
      <c r="HEE38" s="33"/>
      <c r="HEF38" s="33"/>
      <c r="HEG38" s="33"/>
      <c r="HEH38" s="33"/>
      <c r="HEI38" s="35" t="s">
        <v>5</v>
      </c>
      <c r="HEJ38" s="35" t="s">
        <v>6</v>
      </c>
      <c r="HEK38" s="35" t="s">
        <v>7</v>
      </c>
      <c r="HEL38" s="35" t="s">
        <v>8</v>
      </c>
      <c r="HEM38" s="35" t="s">
        <v>9</v>
      </c>
      <c r="HEN38" s="35" t="s">
        <v>10</v>
      </c>
      <c r="HEO38" s="35" t="s">
        <v>2</v>
      </c>
      <c r="HEP38" s="35" t="s">
        <v>124</v>
      </c>
      <c r="HEQ38" s="35" t="s">
        <v>63</v>
      </c>
      <c r="HER38" s="32"/>
      <c r="HES38" s="33"/>
      <c r="HET38" s="33"/>
      <c r="HEU38" s="33"/>
      <c r="HEV38" s="33"/>
      <c r="HEW38" s="33"/>
      <c r="HEX38" s="33"/>
      <c r="HEY38" s="35" t="s">
        <v>5</v>
      </c>
      <c r="HEZ38" s="35" t="s">
        <v>6</v>
      </c>
      <c r="HFA38" s="35" t="s">
        <v>7</v>
      </c>
      <c r="HFB38" s="35" t="s">
        <v>8</v>
      </c>
      <c r="HFC38" s="35" t="s">
        <v>9</v>
      </c>
      <c r="HFD38" s="35" t="s">
        <v>10</v>
      </c>
      <c r="HFE38" s="35" t="s">
        <v>2</v>
      </c>
      <c r="HFF38" s="35" t="s">
        <v>124</v>
      </c>
      <c r="HFG38" s="35" t="s">
        <v>63</v>
      </c>
      <c r="HFH38" s="32"/>
      <c r="HFI38" s="33"/>
      <c r="HFJ38" s="33"/>
      <c r="HFK38" s="33"/>
      <c r="HFL38" s="33"/>
      <c r="HFM38" s="33"/>
      <c r="HFN38" s="33"/>
      <c r="HFO38" s="35" t="s">
        <v>5</v>
      </c>
      <c r="HFP38" s="35" t="s">
        <v>6</v>
      </c>
      <c r="HFQ38" s="35" t="s">
        <v>7</v>
      </c>
      <c r="HFR38" s="35" t="s">
        <v>8</v>
      </c>
      <c r="HFS38" s="35" t="s">
        <v>9</v>
      </c>
      <c r="HFT38" s="35" t="s">
        <v>10</v>
      </c>
      <c r="HFU38" s="35" t="s">
        <v>2</v>
      </c>
      <c r="HFV38" s="35" t="s">
        <v>124</v>
      </c>
      <c r="HFW38" s="35" t="s">
        <v>63</v>
      </c>
      <c r="HFX38" s="32"/>
      <c r="HFY38" s="33"/>
      <c r="HFZ38" s="33"/>
      <c r="HGA38" s="33"/>
      <c r="HGB38" s="33"/>
      <c r="HGC38" s="33"/>
      <c r="HGD38" s="33"/>
      <c r="HGE38" s="35" t="s">
        <v>5</v>
      </c>
      <c r="HGF38" s="35" t="s">
        <v>6</v>
      </c>
      <c r="HGG38" s="35" t="s">
        <v>7</v>
      </c>
      <c r="HGH38" s="35" t="s">
        <v>8</v>
      </c>
      <c r="HGI38" s="35" t="s">
        <v>9</v>
      </c>
      <c r="HGJ38" s="35" t="s">
        <v>10</v>
      </c>
      <c r="HGK38" s="35" t="s">
        <v>2</v>
      </c>
      <c r="HGL38" s="35" t="s">
        <v>124</v>
      </c>
      <c r="HGM38" s="35" t="s">
        <v>63</v>
      </c>
      <c r="HGN38" s="32"/>
      <c r="HGO38" s="33"/>
      <c r="HGP38" s="33"/>
      <c r="HGQ38" s="33"/>
      <c r="HGR38" s="33"/>
      <c r="HGS38" s="33"/>
      <c r="HGT38" s="33"/>
      <c r="HGU38" s="35" t="s">
        <v>5</v>
      </c>
      <c r="HGV38" s="35" t="s">
        <v>6</v>
      </c>
      <c r="HGW38" s="35" t="s">
        <v>7</v>
      </c>
      <c r="HGX38" s="35" t="s">
        <v>8</v>
      </c>
      <c r="HGY38" s="35" t="s">
        <v>9</v>
      </c>
      <c r="HGZ38" s="35" t="s">
        <v>10</v>
      </c>
      <c r="HHA38" s="35" t="s">
        <v>2</v>
      </c>
      <c r="HHB38" s="35" t="s">
        <v>124</v>
      </c>
      <c r="HHC38" s="35" t="s">
        <v>63</v>
      </c>
      <c r="HHD38" s="32"/>
      <c r="HHE38" s="33"/>
      <c r="HHF38" s="33"/>
      <c r="HHG38" s="33"/>
      <c r="HHH38" s="33"/>
      <c r="HHI38" s="33"/>
      <c r="HHJ38" s="33"/>
      <c r="HHK38" s="35" t="s">
        <v>5</v>
      </c>
      <c r="HHL38" s="35" t="s">
        <v>6</v>
      </c>
      <c r="HHM38" s="35" t="s">
        <v>7</v>
      </c>
      <c r="HHN38" s="35" t="s">
        <v>8</v>
      </c>
      <c r="HHO38" s="35" t="s">
        <v>9</v>
      </c>
      <c r="HHP38" s="35" t="s">
        <v>10</v>
      </c>
      <c r="HHQ38" s="35" t="s">
        <v>2</v>
      </c>
      <c r="HHR38" s="35" t="s">
        <v>124</v>
      </c>
      <c r="HHS38" s="35" t="s">
        <v>63</v>
      </c>
      <c r="HHT38" s="32"/>
      <c r="HHU38" s="33"/>
      <c r="HHV38" s="33"/>
      <c r="HHW38" s="33"/>
      <c r="HHX38" s="33"/>
      <c r="HHY38" s="33"/>
      <c r="HHZ38" s="33"/>
      <c r="HIA38" s="35" t="s">
        <v>5</v>
      </c>
      <c r="HIB38" s="35" t="s">
        <v>6</v>
      </c>
      <c r="HIC38" s="35" t="s">
        <v>7</v>
      </c>
      <c r="HID38" s="35" t="s">
        <v>8</v>
      </c>
      <c r="HIE38" s="35" t="s">
        <v>9</v>
      </c>
      <c r="HIF38" s="35" t="s">
        <v>10</v>
      </c>
      <c r="HIG38" s="35" t="s">
        <v>2</v>
      </c>
      <c r="HIH38" s="35" t="s">
        <v>124</v>
      </c>
      <c r="HII38" s="35" t="s">
        <v>63</v>
      </c>
      <c r="HIJ38" s="32"/>
      <c r="HIK38" s="33"/>
      <c r="HIL38" s="33"/>
      <c r="HIM38" s="33"/>
      <c r="HIN38" s="33"/>
      <c r="HIO38" s="33"/>
      <c r="HIP38" s="33"/>
      <c r="HIQ38" s="35" t="s">
        <v>5</v>
      </c>
      <c r="HIR38" s="35" t="s">
        <v>6</v>
      </c>
      <c r="HIS38" s="35" t="s">
        <v>7</v>
      </c>
      <c r="HIT38" s="35" t="s">
        <v>8</v>
      </c>
      <c r="HIU38" s="35" t="s">
        <v>9</v>
      </c>
      <c r="HIV38" s="35" t="s">
        <v>10</v>
      </c>
      <c r="HIW38" s="35" t="s">
        <v>2</v>
      </c>
      <c r="HIX38" s="35" t="s">
        <v>124</v>
      </c>
      <c r="HIY38" s="35" t="s">
        <v>63</v>
      </c>
      <c r="HIZ38" s="32"/>
      <c r="HJA38" s="33"/>
      <c r="HJB38" s="33"/>
      <c r="HJC38" s="33"/>
      <c r="HJD38" s="33"/>
      <c r="HJE38" s="33"/>
      <c r="HJF38" s="33"/>
      <c r="HJG38" s="35" t="s">
        <v>5</v>
      </c>
      <c r="HJH38" s="35" t="s">
        <v>6</v>
      </c>
      <c r="HJI38" s="35" t="s">
        <v>7</v>
      </c>
      <c r="HJJ38" s="35" t="s">
        <v>8</v>
      </c>
      <c r="HJK38" s="35" t="s">
        <v>9</v>
      </c>
      <c r="HJL38" s="35" t="s">
        <v>10</v>
      </c>
      <c r="HJM38" s="35" t="s">
        <v>2</v>
      </c>
      <c r="HJN38" s="35" t="s">
        <v>124</v>
      </c>
      <c r="HJO38" s="35" t="s">
        <v>63</v>
      </c>
      <c r="HJP38" s="32"/>
      <c r="HJQ38" s="33"/>
      <c r="HJR38" s="33"/>
      <c r="HJS38" s="33"/>
      <c r="HJT38" s="33"/>
      <c r="HJU38" s="33"/>
      <c r="HJV38" s="33"/>
      <c r="HJW38" s="35" t="s">
        <v>5</v>
      </c>
      <c r="HJX38" s="35" t="s">
        <v>6</v>
      </c>
      <c r="HJY38" s="35" t="s">
        <v>7</v>
      </c>
      <c r="HJZ38" s="35" t="s">
        <v>8</v>
      </c>
      <c r="HKA38" s="35" t="s">
        <v>9</v>
      </c>
      <c r="HKB38" s="35" t="s">
        <v>10</v>
      </c>
      <c r="HKC38" s="35" t="s">
        <v>2</v>
      </c>
      <c r="HKD38" s="35" t="s">
        <v>124</v>
      </c>
      <c r="HKE38" s="35" t="s">
        <v>63</v>
      </c>
      <c r="HKF38" s="32"/>
      <c r="HKG38" s="33"/>
      <c r="HKH38" s="33"/>
      <c r="HKI38" s="33"/>
      <c r="HKJ38" s="33"/>
      <c r="HKK38" s="33"/>
      <c r="HKL38" s="33"/>
      <c r="HKM38" s="35" t="s">
        <v>5</v>
      </c>
      <c r="HKN38" s="35" t="s">
        <v>6</v>
      </c>
      <c r="HKO38" s="35" t="s">
        <v>7</v>
      </c>
      <c r="HKP38" s="35" t="s">
        <v>8</v>
      </c>
      <c r="HKQ38" s="35" t="s">
        <v>9</v>
      </c>
      <c r="HKR38" s="35" t="s">
        <v>10</v>
      </c>
      <c r="HKS38" s="35" t="s">
        <v>2</v>
      </c>
      <c r="HKT38" s="35" t="s">
        <v>124</v>
      </c>
      <c r="HKU38" s="35" t="s">
        <v>63</v>
      </c>
      <c r="HKV38" s="32"/>
      <c r="HKW38" s="33"/>
      <c r="HKX38" s="33"/>
      <c r="HKY38" s="33"/>
      <c r="HKZ38" s="33"/>
      <c r="HLA38" s="33"/>
      <c r="HLB38" s="33"/>
      <c r="HLC38" s="35" t="s">
        <v>5</v>
      </c>
      <c r="HLD38" s="35" t="s">
        <v>6</v>
      </c>
      <c r="HLE38" s="35" t="s">
        <v>7</v>
      </c>
      <c r="HLF38" s="35" t="s">
        <v>8</v>
      </c>
      <c r="HLG38" s="35" t="s">
        <v>9</v>
      </c>
      <c r="HLH38" s="35" t="s">
        <v>10</v>
      </c>
      <c r="HLI38" s="35" t="s">
        <v>2</v>
      </c>
      <c r="HLJ38" s="35" t="s">
        <v>124</v>
      </c>
      <c r="HLK38" s="35" t="s">
        <v>63</v>
      </c>
      <c r="HLL38" s="32"/>
      <c r="HLM38" s="33"/>
      <c r="HLN38" s="33"/>
      <c r="HLO38" s="33"/>
      <c r="HLP38" s="33"/>
      <c r="HLQ38" s="33"/>
      <c r="HLR38" s="33"/>
      <c r="HLS38" s="35" t="s">
        <v>5</v>
      </c>
      <c r="HLT38" s="35" t="s">
        <v>6</v>
      </c>
      <c r="HLU38" s="35" t="s">
        <v>7</v>
      </c>
      <c r="HLV38" s="35" t="s">
        <v>8</v>
      </c>
      <c r="HLW38" s="35" t="s">
        <v>9</v>
      </c>
      <c r="HLX38" s="35" t="s">
        <v>10</v>
      </c>
      <c r="HLY38" s="35" t="s">
        <v>2</v>
      </c>
      <c r="HLZ38" s="35" t="s">
        <v>124</v>
      </c>
      <c r="HMA38" s="35" t="s">
        <v>63</v>
      </c>
      <c r="HMB38" s="32"/>
      <c r="HMC38" s="33"/>
      <c r="HMD38" s="33"/>
      <c r="HME38" s="33"/>
      <c r="HMF38" s="33"/>
      <c r="HMG38" s="33"/>
      <c r="HMH38" s="33"/>
      <c r="HMI38" s="35" t="s">
        <v>5</v>
      </c>
      <c r="HMJ38" s="35" t="s">
        <v>6</v>
      </c>
      <c r="HMK38" s="35" t="s">
        <v>7</v>
      </c>
      <c r="HML38" s="35" t="s">
        <v>8</v>
      </c>
      <c r="HMM38" s="35" t="s">
        <v>9</v>
      </c>
      <c r="HMN38" s="35" t="s">
        <v>10</v>
      </c>
      <c r="HMO38" s="35" t="s">
        <v>2</v>
      </c>
      <c r="HMP38" s="35" t="s">
        <v>124</v>
      </c>
      <c r="HMQ38" s="35" t="s">
        <v>63</v>
      </c>
      <c r="HMR38" s="32"/>
      <c r="HMS38" s="33"/>
      <c r="HMT38" s="33"/>
      <c r="HMU38" s="33"/>
      <c r="HMV38" s="33"/>
      <c r="HMW38" s="33"/>
      <c r="HMX38" s="33"/>
      <c r="HMY38" s="35" t="s">
        <v>5</v>
      </c>
      <c r="HMZ38" s="35" t="s">
        <v>6</v>
      </c>
      <c r="HNA38" s="35" t="s">
        <v>7</v>
      </c>
      <c r="HNB38" s="35" t="s">
        <v>8</v>
      </c>
      <c r="HNC38" s="35" t="s">
        <v>9</v>
      </c>
      <c r="HND38" s="35" t="s">
        <v>10</v>
      </c>
      <c r="HNE38" s="35" t="s">
        <v>2</v>
      </c>
      <c r="HNF38" s="35" t="s">
        <v>124</v>
      </c>
      <c r="HNG38" s="35" t="s">
        <v>63</v>
      </c>
      <c r="HNH38" s="32"/>
      <c r="HNI38" s="33"/>
      <c r="HNJ38" s="33"/>
      <c r="HNK38" s="33"/>
      <c r="HNL38" s="33"/>
      <c r="HNM38" s="33"/>
      <c r="HNN38" s="33"/>
      <c r="HNO38" s="35" t="s">
        <v>5</v>
      </c>
      <c r="HNP38" s="35" t="s">
        <v>6</v>
      </c>
      <c r="HNQ38" s="35" t="s">
        <v>7</v>
      </c>
      <c r="HNR38" s="35" t="s">
        <v>8</v>
      </c>
      <c r="HNS38" s="35" t="s">
        <v>9</v>
      </c>
      <c r="HNT38" s="35" t="s">
        <v>10</v>
      </c>
      <c r="HNU38" s="35" t="s">
        <v>2</v>
      </c>
      <c r="HNV38" s="35" t="s">
        <v>124</v>
      </c>
      <c r="HNW38" s="35" t="s">
        <v>63</v>
      </c>
      <c r="HNX38" s="32"/>
      <c r="HNY38" s="33"/>
      <c r="HNZ38" s="33"/>
      <c r="HOA38" s="33"/>
      <c r="HOB38" s="33"/>
      <c r="HOC38" s="33"/>
      <c r="HOD38" s="33"/>
      <c r="HOE38" s="35" t="s">
        <v>5</v>
      </c>
      <c r="HOF38" s="35" t="s">
        <v>6</v>
      </c>
      <c r="HOG38" s="35" t="s">
        <v>7</v>
      </c>
      <c r="HOH38" s="35" t="s">
        <v>8</v>
      </c>
      <c r="HOI38" s="35" t="s">
        <v>9</v>
      </c>
      <c r="HOJ38" s="35" t="s">
        <v>10</v>
      </c>
      <c r="HOK38" s="35" t="s">
        <v>2</v>
      </c>
      <c r="HOL38" s="35" t="s">
        <v>124</v>
      </c>
      <c r="HOM38" s="35" t="s">
        <v>63</v>
      </c>
      <c r="HON38" s="32"/>
      <c r="HOO38" s="33"/>
      <c r="HOP38" s="33"/>
      <c r="HOQ38" s="33"/>
      <c r="HOR38" s="33"/>
      <c r="HOS38" s="33"/>
      <c r="HOT38" s="33"/>
      <c r="HOU38" s="35" t="s">
        <v>5</v>
      </c>
      <c r="HOV38" s="35" t="s">
        <v>6</v>
      </c>
      <c r="HOW38" s="35" t="s">
        <v>7</v>
      </c>
      <c r="HOX38" s="35" t="s">
        <v>8</v>
      </c>
      <c r="HOY38" s="35" t="s">
        <v>9</v>
      </c>
      <c r="HOZ38" s="35" t="s">
        <v>10</v>
      </c>
      <c r="HPA38" s="35" t="s">
        <v>2</v>
      </c>
      <c r="HPB38" s="35" t="s">
        <v>124</v>
      </c>
      <c r="HPC38" s="35" t="s">
        <v>63</v>
      </c>
      <c r="HPD38" s="32"/>
      <c r="HPE38" s="33"/>
      <c r="HPF38" s="33"/>
      <c r="HPG38" s="33"/>
      <c r="HPH38" s="33"/>
      <c r="HPI38" s="33"/>
      <c r="HPJ38" s="33"/>
      <c r="HPK38" s="35" t="s">
        <v>5</v>
      </c>
      <c r="HPL38" s="35" t="s">
        <v>6</v>
      </c>
      <c r="HPM38" s="35" t="s">
        <v>7</v>
      </c>
      <c r="HPN38" s="35" t="s">
        <v>8</v>
      </c>
      <c r="HPO38" s="35" t="s">
        <v>9</v>
      </c>
      <c r="HPP38" s="35" t="s">
        <v>10</v>
      </c>
      <c r="HPQ38" s="35" t="s">
        <v>2</v>
      </c>
      <c r="HPR38" s="35" t="s">
        <v>124</v>
      </c>
      <c r="HPS38" s="35" t="s">
        <v>63</v>
      </c>
      <c r="HPT38" s="32"/>
      <c r="HPU38" s="33"/>
      <c r="HPV38" s="33"/>
      <c r="HPW38" s="33"/>
      <c r="HPX38" s="33"/>
      <c r="HPY38" s="33"/>
      <c r="HPZ38" s="33"/>
      <c r="HQA38" s="35" t="s">
        <v>5</v>
      </c>
      <c r="HQB38" s="35" t="s">
        <v>6</v>
      </c>
      <c r="HQC38" s="35" t="s">
        <v>7</v>
      </c>
      <c r="HQD38" s="35" t="s">
        <v>8</v>
      </c>
      <c r="HQE38" s="35" t="s">
        <v>9</v>
      </c>
      <c r="HQF38" s="35" t="s">
        <v>10</v>
      </c>
      <c r="HQG38" s="35" t="s">
        <v>2</v>
      </c>
      <c r="HQH38" s="35" t="s">
        <v>124</v>
      </c>
      <c r="HQI38" s="35" t="s">
        <v>63</v>
      </c>
      <c r="HQJ38" s="32"/>
      <c r="HQK38" s="33"/>
      <c r="HQL38" s="33"/>
      <c r="HQM38" s="33"/>
      <c r="HQN38" s="33"/>
      <c r="HQO38" s="33"/>
      <c r="HQP38" s="33"/>
      <c r="HQQ38" s="35" t="s">
        <v>5</v>
      </c>
      <c r="HQR38" s="35" t="s">
        <v>6</v>
      </c>
      <c r="HQS38" s="35" t="s">
        <v>7</v>
      </c>
      <c r="HQT38" s="35" t="s">
        <v>8</v>
      </c>
      <c r="HQU38" s="35" t="s">
        <v>9</v>
      </c>
      <c r="HQV38" s="35" t="s">
        <v>10</v>
      </c>
      <c r="HQW38" s="35" t="s">
        <v>2</v>
      </c>
      <c r="HQX38" s="35" t="s">
        <v>124</v>
      </c>
      <c r="HQY38" s="35" t="s">
        <v>63</v>
      </c>
      <c r="HQZ38" s="32"/>
      <c r="HRA38" s="33"/>
      <c r="HRB38" s="33"/>
      <c r="HRC38" s="33"/>
      <c r="HRD38" s="33"/>
      <c r="HRE38" s="33"/>
      <c r="HRF38" s="33"/>
      <c r="HRG38" s="35" t="s">
        <v>5</v>
      </c>
      <c r="HRH38" s="35" t="s">
        <v>6</v>
      </c>
      <c r="HRI38" s="35" t="s">
        <v>7</v>
      </c>
      <c r="HRJ38" s="35" t="s">
        <v>8</v>
      </c>
      <c r="HRK38" s="35" t="s">
        <v>9</v>
      </c>
      <c r="HRL38" s="35" t="s">
        <v>10</v>
      </c>
      <c r="HRM38" s="35" t="s">
        <v>2</v>
      </c>
      <c r="HRN38" s="35" t="s">
        <v>124</v>
      </c>
      <c r="HRO38" s="35" t="s">
        <v>63</v>
      </c>
      <c r="HRP38" s="32"/>
      <c r="HRQ38" s="33"/>
      <c r="HRR38" s="33"/>
      <c r="HRS38" s="33"/>
      <c r="HRT38" s="33"/>
      <c r="HRU38" s="33"/>
      <c r="HRV38" s="33"/>
      <c r="HRW38" s="35" t="s">
        <v>5</v>
      </c>
      <c r="HRX38" s="35" t="s">
        <v>6</v>
      </c>
      <c r="HRY38" s="35" t="s">
        <v>7</v>
      </c>
      <c r="HRZ38" s="35" t="s">
        <v>8</v>
      </c>
      <c r="HSA38" s="35" t="s">
        <v>9</v>
      </c>
      <c r="HSB38" s="35" t="s">
        <v>10</v>
      </c>
      <c r="HSC38" s="35" t="s">
        <v>2</v>
      </c>
      <c r="HSD38" s="35" t="s">
        <v>124</v>
      </c>
      <c r="HSE38" s="35" t="s">
        <v>63</v>
      </c>
      <c r="HSF38" s="32"/>
      <c r="HSG38" s="33"/>
      <c r="HSH38" s="33"/>
      <c r="HSI38" s="33"/>
      <c r="HSJ38" s="33"/>
      <c r="HSK38" s="33"/>
      <c r="HSL38" s="33"/>
      <c r="HSM38" s="35" t="s">
        <v>5</v>
      </c>
      <c r="HSN38" s="35" t="s">
        <v>6</v>
      </c>
      <c r="HSO38" s="35" t="s">
        <v>7</v>
      </c>
      <c r="HSP38" s="35" t="s">
        <v>8</v>
      </c>
      <c r="HSQ38" s="35" t="s">
        <v>9</v>
      </c>
      <c r="HSR38" s="35" t="s">
        <v>10</v>
      </c>
      <c r="HSS38" s="35" t="s">
        <v>2</v>
      </c>
      <c r="HST38" s="35" t="s">
        <v>124</v>
      </c>
      <c r="HSU38" s="35" t="s">
        <v>63</v>
      </c>
      <c r="HSV38" s="32"/>
      <c r="HSW38" s="33"/>
      <c r="HSX38" s="33"/>
      <c r="HSY38" s="33"/>
      <c r="HSZ38" s="33"/>
      <c r="HTA38" s="33"/>
      <c r="HTB38" s="33"/>
      <c r="HTC38" s="35" t="s">
        <v>5</v>
      </c>
      <c r="HTD38" s="35" t="s">
        <v>6</v>
      </c>
      <c r="HTE38" s="35" t="s">
        <v>7</v>
      </c>
      <c r="HTF38" s="35" t="s">
        <v>8</v>
      </c>
      <c r="HTG38" s="35" t="s">
        <v>9</v>
      </c>
      <c r="HTH38" s="35" t="s">
        <v>10</v>
      </c>
      <c r="HTI38" s="35" t="s">
        <v>2</v>
      </c>
      <c r="HTJ38" s="35" t="s">
        <v>124</v>
      </c>
      <c r="HTK38" s="35" t="s">
        <v>63</v>
      </c>
      <c r="HTL38" s="32"/>
      <c r="HTM38" s="33"/>
      <c r="HTN38" s="33"/>
      <c r="HTO38" s="33"/>
      <c r="HTP38" s="33"/>
      <c r="HTQ38" s="33"/>
      <c r="HTR38" s="33"/>
      <c r="HTS38" s="35" t="s">
        <v>5</v>
      </c>
      <c r="HTT38" s="35" t="s">
        <v>6</v>
      </c>
      <c r="HTU38" s="35" t="s">
        <v>7</v>
      </c>
      <c r="HTV38" s="35" t="s">
        <v>8</v>
      </c>
      <c r="HTW38" s="35" t="s">
        <v>9</v>
      </c>
      <c r="HTX38" s="35" t="s">
        <v>10</v>
      </c>
      <c r="HTY38" s="35" t="s">
        <v>2</v>
      </c>
      <c r="HTZ38" s="35" t="s">
        <v>124</v>
      </c>
      <c r="HUA38" s="35" t="s">
        <v>63</v>
      </c>
      <c r="HUB38" s="32"/>
      <c r="HUC38" s="33"/>
      <c r="HUD38" s="33"/>
      <c r="HUE38" s="33"/>
      <c r="HUF38" s="33"/>
      <c r="HUG38" s="33"/>
      <c r="HUH38" s="33"/>
      <c r="HUI38" s="35" t="s">
        <v>5</v>
      </c>
      <c r="HUJ38" s="35" t="s">
        <v>6</v>
      </c>
      <c r="HUK38" s="35" t="s">
        <v>7</v>
      </c>
      <c r="HUL38" s="35" t="s">
        <v>8</v>
      </c>
      <c r="HUM38" s="35" t="s">
        <v>9</v>
      </c>
      <c r="HUN38" s="35" t="s">
        <v>10</v>
      </c>
      <c r="HUO38" s="35" t="s">
        <v>2</v>
      </c>
      <c r="HUP38" s="35" t="s">
        <v>124</v>
      </c>
      <c r="HUQ38" s="35" t="s">
        <v>63</v>
      </c>
      <c r="HUR38" s="32"/>
      <c r="HUS38" s="33"/>
      <c r="HUT38" s="33"/>
      <c r="HUU38" s="33"/>
      <c r="HUV38" s="33"/>
      <c r="HUW38" s="33"/>
      <c r="HUX38" s="33"/>
      <c r="HUY38" s="35" t="s">
        <v>5</v>
      </c>
      <c r="HUZ38" s="35" t="s">
        <v>6</v>
      </c>
      <c r="HVA38" s="35" t="s">
        <v>7</v>
      </c>
      <c r="HVB38" s="35" t="s">
        <v>8</v>
      </c>
      <c r="HVC38" s="35" t="s">
        <v>9</v>
      </c>
      <c r="HVD38" s="35" t="s">
        <v>10</v>
      </c>
      <c r="HVE38" s="35" t="s">
        <v>2</v>
      </c>
      <c r="HVF38" s="35" t="s">
        <v>124</v>
      </c>
      <c r="HVG38" s="35" t="s">
        <v>63</v>
      </c>
      <c r="HVH38" s="32"/>
      <c r="HVI38" s="33"/>
      <c r="HVJ38" s="33"/>
      <c r="HVK38" s="33"/>
      <c r="HVL38" s="33"/>
      <c r="HVM38" s="33"/>
      <c r="HVN38" s="33"/>
      <c r="HVO38" s="35" t="s">
        <v>5</v>
      </c>
      <c r="HVP38" s="35" t="s">
        <v>6</v>
      </c>
      <c r="HVQ38" s="35" t="s">
        <v>7</v>
      </c>
      <c r="HVR38" s="35" t="s">
        <v>8</v>
      </c>
      <c r="HVS38" s="35" t="s">
        <v>9</v>
      </c>
      <c r="HVT38" s="35" t="s">
        <v>10</v>
      </c>
      <c r="HVU38" s="35" t="s">
        <v>2</v>
      </c>
      <c r="HVV38" s="35" t="s">
        <v>124</v>
      </c>
      <c r="HVW38" s="35" t="s">
        <v>63</v>
      </c>
      <c r="HVX38" s="32"/>
      <c r="HVY38" s="33"/>
      <c r="HVZ38" s="33"/>
      <c r="HWA38" s="33"/>
      <c r="HWB38" s="33"/>
      <c r="HWC38" s="33"/>
      <c r="HWD38" s="33"/>
      <c r="HWE38" s="35" t="s">
        <v>5</v>
      </c>
      <c r="HWF38" s="35" t="s">
        <v>6</v>
      </c>
      <c r="HWG38" s="35" t="s">
        <v>7</v>
      </c>
      <c r="HWH38" s="35" t="s">
        <v>8</v>
      </c>
      <c r="HWI38" s="35" t="s">
        <v>9</v>
      </c>
      <c r="HWJ38" s="35" t="s">
        <v>10</v>
      </c>
      <c r="HWK38" s="35" t="s">
        <v>2</v>
      </c>
      <c r="HWL38" s="35" t="s">
        <v>124</v>
      </c>
      <c r="HWM38" s="35" t="s">
        <v>63</v>
      </c>
      <c r="HWN38" s="32"/>
      <c r="HWO38" s="33"/>
      <c r="HWP38" s="33"/>
      <c r="HWQ38" s="33"/>
      <c r="HWR38" s="33"/>
      <c r="HWS38" s="33"/>
      <c r="HWT38" s="33"/>
      <c r="HWU38" s="35" t="s">
        <v>5</v>
      </c>
      <c r="HWV38" s="35" t="s">
        <v>6</v>
      </c>
      <c r="HWW38" s="35" t="s">
        <v>7</v>
      </c>
      <c r="HWX38" s="35" t="s">
        <v>8</v>
      </c>
      <c r="HWY38" s="35" t="s">
        <v>9</v>
      </c>
      <c r="HWZ38" s="35" t="s">
        <v>10</v>
      </c>
      <c r="HXA38" s="35" t="s">
        <v>2</v>
      </c>
      <c r="HXB38" s="35" t="s">
        <v>124</v>
      </c>
      <c r="HXC38" s="35" t="s">
        <v>63</v>
      </c>
      <c r="HXD38" s="32"/>
      <c r="HXE38" s="33"/>
      <c r="HXF38" s="33"/>
      <c r="HXG38" s="33"/>
      <c r="HXH38" s="33"/>
      <c r="HXI38" s="33"/>
      <c r="HXJ38" s="33"/>
      <c r="HXK38" s="35" t="s">
        <v>5</v>
      </c>
      <c r="HXL38" s="35" t="s">
        <v>6</v>
      </c>
      <c r="HXM38" s="35" t="s">
        <v>7</v>
      </c>
      <c r="HXN38" s="35" t="s">
        <v>8</v>
      </c>
      <c r="HXO38" s="35" t="s">
        <v>9</v>
      </c>
      <c r="HXP38" s="35" t="s">
        <v>10</v>
      </c>
      <c r="HXQ38" s="35" t="s">
        <v>2</v>
      </c>
      <c r="HXR38" s="35" t="s">
        <v>124</v>
      </c>
      <c r="HXS38" s="35" t="s">
        <v>63</v>
      </c>
      <c r="HXT38" s="32"/>
      <c r="HXU38" s="33"/>
      <c r="HXV38" s="33"/>
      <c r="HXW38" s="33"/>
      <c r="HXX38" s="33"/>
      <c r="HXY38" s="33"/>
      <c r="HXZ38" s="33"/>
      <c r="HYA38" s="35" t="s">
        <v>5</v>
      </c>
      <c r="HYB38" s="35" t="s">
        <v>6</v>
      </c>
      <c r="HYC38" s="35" t="s">
        <v>7</v>
      </c>
      <c r="HYD38" s="35" t="s">
        <v>8</v>
      </c>
      <c r="HYE38" s="35" t="s">
        <v>9</v>
      </c>
      <c r="HYF38" s="35" t="s">
        <v>10</v>
      </c>
      <c r="HYG38" s="35" t="s">
        <v>2</v>
      </c>
      <c r="HYH38" s="35" t="s">
        <v>124</v>
      </c>
      <c r="HYI38" s="35" t="s">
        <v>63</v>
      </c>
      <c r="HYJ38" s="32"/>
      <c r="HYK38" s="33"/>
      <c r="HYL38" s="33"/>
      <c r="HYM38" s="33"/>
      <c r="HYN38" s="33"/>
      <c r="HYO38" s="33"/>
      <c r="HYP38" s="33"/>
      <c r="HYQ38" s="35" t="s">
        <v>5</v>
      </c>
      <c r="HYR38" s="35" t="s">
        <v>6</v>
      </c>
      <c r="HYS38" s="35" t="s">
        <v>7</v>
      </c>
      <c r="HYT38" s="35" t="s">
        <v>8</v>
      </c>
      <c r="HYU38" s="35" t="s">
        <v>9</v>
      </c>
      <c r="HYV38" s="35" t="s">
        <v>10</v>
      </c>
      <c r="HYW38" s="35" t="s">
        <v>2</v>
      </c>
      <c r="HYX38" s="35" t="s">
        <v>124</v>
      </c>
      <c r="HYY38" s="35" t="s">
        <v>63</v>
      </c>
      <c r="HYZ38" s="32"/>
      <c r="HZA38" s="33"/>
      <c r="HZB38" s="33"/>
      <c r="HZC38" s="33"/>
      <c r="HZD38" s="33"/>
      <c r="HZE38" s="33"/>
      <c r="HZF38" s="33"/>
      <c r="HZG38" s="35" t="s">
        <v>5</v>
      </c>
      <c r="HZH38" s="35" t="s">
        <v>6</v>
      </c>
      <c r="HZI38" s="35" t="s">
        <v>7</v>
      </c>
      <c r="HZJ38" s="35" t="s">
        <v>8</v>
      </c>
      <c r="HZK38" s="35" t="s">
        <v>9</v>
      </c>
      <c r="HZL38" s="35" t="s">
        <v>10</v>
      </c>
      <c r="HZM38" s="35" t="s">
        <v>2</v>
      </c>
      <c r="HZN38" s="35" t="s">
        <v>124</v>
      </c>
      <c r="HZO38" s="35" t="s">
        <v>63</v>
      </c>
      <c r="HZP38" s="32"/>
      <c r="HZQ38" s="33"/>
      <c r="HZR38" s="33"/>
      <c r="HZS38" s="33"/>
      <c r="HZT38" s="33"/>
      <c r="HZU38" s="33"/>
      <c r="HZV38" s="33"/>
      <c r="HZW38" s="35" t="s">
        <v>5</v>
      </c>
      <c r="HZX38" s="35" t="s">
        <v>6</v>
      </c>
      <c r="HZY38" s="35" t="s">
        <v>7</v>
      </c>
      <c r="HZZ38" s="35" t="s">
        <v>8</v>
      </c>
      <c r="IAA38" s="35" t="s">
        <v>9</v>
      </c>
      <c r="IAB38" s="35" t="s">
        <v>10</v>
      </c>
      <c r="IAC38" s="35" t="s">
        <v>2</v>
      </c>
      <c r="IAD38" s="35" t="s">
        <v>124</v>
      </c>
      <c r="IAE38" s="35" t="s">
        <v>63</v>
      </c>
      <c r="IAF38" s="32"/>
      <c r="IAG38" s="33"/>
      <c r="IAH38" s="33"/>
      <c r="IAI38" s="33"/>
      <c r="IAJ38" s="33"/>
      <c r="IAK38" s="33"/>
      <c r="IAL38" s="33"/>
      <c r="IAM38" s="35" t="s">
        <v>5</v>
      </c>
      <c r="IAN38" s="35" t="s">
        <v>6</v>
      </c>
      <c r="IAO38" s="35" t="s">
        <v>7</v>
      </c>
      <c r="IAP38" s="35" t="s">
        <v>8</v>
      </c>
      <c r="IAQ38" s="35" t="s">
        <v>9</v>
      </c>
      <c r="IAR38" s="35" t="s">
        <v>10</v>
      </c>
      <c r="IAS38" s="35" t="s">
        <v>2</v>
      </c>
      <c r="IAT38" s="35" t="s">
        <v>124</v>
      </c>
      <c r="IAU38" s="35" t="s">
        <v>63</v>
      </c>
      <c r="IAV38" s="32"/>
      <c r="IAW38" s="33"/>
      <c r="IAX38" s="33"/>
      <c r="IAY38" s="33"/>
      <c r="IAZ38" s="33"/>
      <c r="IBA38" s="33"/>
      <c r="IBB38" s="33"/>
      <c r="IBC38" s="35" t="s">
        <v>5</v>
      </c>
      <c r="IBD38" s="35" t="s">
        <v>6</v>
      </c>
      <c r="IBE38" s="35" t="s">
        <v>7</v>
      </c>
      <c r="IBF38" s="35" t="s">
        <v>8</v>
      </c>
      <c r="IBG38" s="35" t="s">
        <v>9</v>
      </c>
      <c r="IBH38" s="35" t="s">
        <v>10</v>
      </c>
      <c r="IBI38" s="35" t="s">
        <v>2</v>
      </c>
      <c r="IBJ38" s="35" t="s">
        <v>124</v>
      </c>
      <c r="IBK38" s="35" t="s">
        <v>63</v>
      </c>
      <c r="IBL38" s="32"/>
      <c r="IBM38" s="33"/>
      <c r="IBN38" s="33"/>
      <c r="IBO38" s="33"/>
      <c r="IBP38" s="33"/>
      <c r="IBQ38" s="33"/>
      <c r="IBR38" s="33"/>
      <c r="IBS38" s="35" t="s">
        <v>5</v>
      </c>
      <c r="IBT38" s="35" t="s">
        <v>6</v>
      </c>
      <c r="IBU38" s="35" t="s">
        <v>7</v>
      </c>
      <c r="IBV38" s="35" t="s">
        <v>8</v>
      </c>
      <c r="IBW38" s="35" t="s">
        <v>9</v>
      </c>
      <c r="IBX38" s="35" t="s">
        <v>10</v>
      </c>
      <c r="IBY38" s="35" t="s">
        <v>2</v>
      </c>
      <c r="IBZ38" s="35" t="s">
        <v>124</v>
      </c>
      <c r="ICA38" s="35" t="s">
        <v>63</v>
      </c>
      <c r="ICB38" s="32"/>
      <c r="ICC38" s="33"/>
      <c r="ICD38" s="33"/>
      <c r="ICE38" s="33"/>
      <c r="ICF38" s="33"/>
      <c r="ICG38" s="33"/>
      <c r="ICH38" s="33"/>
      <c r="ICI38" s="35" t="s">
        <v>5</v>
      </c>
      <c r="ICJ38" s="35" t="s">
        <v>6</v>
      </c>
      <c r="ICK38" s="35" t="s">
        <v>7</v>
      </c>
      <c r="ICL38" s="35" t="s">
        <v>8</v>
      </c>
      <c r="ICM38" s="35" t="s">
        <v>9</v>
      </c>
      <c r="ICN38" s="35" t="s">
        <v>10</v>
      </c>
      <c r="ICO38" s="35" t="s">
        <v>2</v>
      </c>
      <c r="ICP38" s="35" t="s">
        <v>124</v>
      </c>
      <c r="ICQ38" s="35" t="s">
        <v>63</v>
      </c>
      <c r="ICR38" s="32"/>
      <c r="ICS38" s="33"/>
      <c r="ICT38" s="33"/>
      <c r="ICU38" s="33"/>
      <c r="ICV38" s="33"/>
      <c r="ICW38" s="33"/>
      <c r="ICX38" s="33"/>
      <c r="ICY38" s="35" t="s">
        <v>5</v>
      </c>
      <c r="ICZ38" s="35" t="s">
        <v>6</v>
      </c>
      <c r="IDA38" s="35" t="s">
        <v>7</v>
      </c>
      <c r="IDB38" s="35" t="s">
        <v>8</v>
      </c>
      <c r="IDC38" s="35" t="s">
        <v>9</v>
      </c>
      <c r="IDD38" s="35" t="s">
        <v>10</v>
      </c>
      <c r="IDE38" s="35" t="s">
        <v>2</v>
      </c>
      <c r="IDF38" s="35" t="s">
        <v>124</v>
      </c>
      <c r="IDG38" s="35" t="s">
        <v>63</v>
      </c>
      <c r="IDH38" s="32"/>
      <c r="IDI38" s="33"/>
      <c r="IDJ38" s="33"/>
      <c r="IDK38" s="33"/>
      <c r="IDL38" s="33"/>
      <c r="IDM38" s="33"/>
      <c r="IDN38" s="33"/>
      <c r="IDO38" s="35" t="s">
        <v>5</v>
      </c>
      <c r="IDP38" s="35" t="s">
        <v>6</v>
      </c>
      <c r="IDQ38" s="35" t="s">
        <v>7</v>
      </c>
      <c r="IDR38" s="35" t="s">
        <v>8</v>
      </c>
      <c r="IDS38" s="35" t="s">
        <v>9</v>
      </c>
      <c r="IDT38" s="35" t="s">
        <v>10</v>
      </c>
      <c r="IDU38" s="35" t="s">
        <v>2</v>
      </c>
      <c r="IDV38" s="35" t="s">
        <v>124</v>
      </c>
      <c r="IDW38" s="35" t="s">
        <v>63</v>
      </c>
      <c r="IDX38" s="32"/>
      <c r="IDY38" s="33"/>
      <c r="IDZ38" s="33"/>
      <c r="IEA38" s="33"/>
      <c r="IEB38" s="33"/>
      <c r="IEC38" s="33"/>
      <c r="IED38" s="33"/>
      <c r="IEE38" s="35" t="s">
        <v>5</v>
      </c>
      <c r="IEF38" s="35" t="s">
        <v>6</v>
      </c>
      <c r="IEG38" s="35" t="s">
        <v>7</v>
      </c>
      <c r="IEH38" s="35" t="s">
        <v>8</v>
      </c>
      <c r="IEI38" s="35" t="s">
        <v>9</v>
      </c>
      <c r="IEJ38" s="35" t="s">
        <v>10</v>
      </c>
      <c r="IEK38" s="35" t="s">
        <v>2</v>
      </c>
      <c r="IEL38" s="35" t="s">
        <v>124</v>
      </c>
      <c r="IEM38" s="35" t="s">
        <v>63</v>
      </c>
      <c r="IEN38" s="32"/>
      <c r="IEO38" s="33"/>
      <c r="IEP38" s="33"/>
      <c r="IEQ38" s="33"/>
      <c r="IER38" s="33"/>
      <c r="IES38" s="33"/>
      <c r="IET38" s="33"/>
      <c r="IEU38" s="35" t="s">
        <v>5</v>
      </c>
      <c r="IEV38" s="35" t="s">
        <v>6</v>
      </c>
      <c r="IEW38" s="35" t="s">
        <v>7</v>
      </c>
      <c r="IEX38" s="35" t="s">
        <v>8</v>
      </c>
      <c r="IEY38" s="35" t="s">
        <v>9</v>
      </c>
      <c r="IEZ38" s="35" t="s">
        <v>10</v>
      </c>
      <c r="IFA38" s="35" t="s">
        <v>2</v>
      </c>
      <c r="IFB38" s="35" t="s">
        <v>124</v>
      </c>
      <c r="IFC38" s="35" t="s">
        <v>63</v>
      </c>
      <c r="IFD38" s="32"/>
      <c r="IFE38" s="33"/>
      <c r="IFF38" s="33"/>
      <c r="IFG38" s="33"/>
      <c r="IFH38" s="33"/>
      <c r="IFI38" s="33"/>
      <c r="IFJ38" s="33"/>
      <c r="IFK38" s="35" t="s">
        <v>5</v>
      </c>
      <c r="IFL38" s="35" t="s">
        <v>6</v>
      </c>
      <c r="IFM38" s="35" t="s">
        <v>7</v>
      </c>
      <c r="IFN38" s="35" t="s">
        <v>8</v>
      </c>
      <c r="IFO38" s="35" t="s">
        <v>9</v>
      </c>
      <c r="IFP38" s="35" t="s">
        <v>10</v>
      </c>
      <c r="IFQ38" s="35" t="s">
        <v>2</v>
      </c>
      <c r="IFR38" s="35" t="s">
        <v>124</v>
      </c>
      <c r="IFS38" s="35" t="s">
        <v>63</v>
      </c>
      <c r="IFT38" s="32"/>
      <c r="IFU38" s="33"/>
      <c r="IFV38" s="33"/>
      <c r="IFW38" s="33"/>
      <c r="IFX38" s="33"/>
      <c r="IFY38" s="33"/>
      <c r="IFZ38" s="33"/>
      <c r="IGA38" s="35" t="s">
        <v>5</v>
      </c>
      <c r="IGB38" s="35" t="s">
        <v>6</v>
      </c>
      <c r="IGC38" s="35" t="s">
        <v>7</v>
      </c>
      <c r="IGD38" s="35" t="s">
        <v>8</v>
      </c>
      <c r="IGE38" s="35" t="s">
        <v>9</v>
      </c>
      <c r="IGF38" s="35" t="s">
        <v>10</v>
      </c>
      <c r="IGG38" s="35" t="s">
        <v>2</v>
      </c>
      <c r="IGH38" s="35" t="s">
        <v>124</v>
      </c>
      <c r="IGI38" s="35" t="s">
        <v>63</v>
      </c>
      <c r="IGJ38" s="32"/>
      <c r="IGK38" s="33"/>
      <c r="IGL38" s="33"/>
      <c r="IGM38" s="33"/>
      <c r="IGN38" s="33"/>
      <c r="IGO38" s="33"/>
      <c r="IGP38" s="33"/>
      <c r="IGQ38" s="35" t="s">
        <v>5</v>
      </c>
      <c r="IGR38" s="35" t="s">
        <v>6</v>
      </c>
      <c r="IGS38" s="35" t="s">
        <v>7</v>
      </c>
      <c r="IGT38" s="35" t="s">
        <v>8</v>
      </c>
      <c r="IGU38" s="35" t="s">
        <v>9</v>
      </c>
      <c r="IGV38" s="35" t="s">
        <v>10</v>
      </c>
      <c r="IGW38" s="35" t="s">
        <v>2</v>
      </c>
      <c r="IGX38" s="35" t="s">
        <v>124</v>
      </c>
      <c r="IGY38" s="35" t="s">
        <v>63</v>
      </c>
      <c r="IGZ38" s="32"/>
      <c r="IHA38" s="33"/>
      <c r="IHB38" s="33"/>
      <c r="IHC38" s="33"/>
      <c r="IHD38" s="33"/>
      <c r="IHE38" s="33"/>
      <c r="IHF38" s="33"/>
      <c r="IHG38" s="35" t="s">
        <v>5</v>
      </c>
      <c r="IHH38" s="35" t="s">
        <v>6</v>
      </c>
      <c r="IHI38" s="35" t="s">
        <v>7</v>
      </c>
      <c r="IHJ38" s="35" t="s">
        <v>8</v>
      </c>
      <c r="IHK38" s="35" t="s">
        <v>9</v>
      </c>
      <c r="IHL38" s="35" t="s">
        <v>10</v>
      </c>
      <c r="IHM38" s="35" t="s">
        <v>2</v>
      </c>
      <c r="IHN38" s="35" t="s">
        <v>124</v>
      </c>
      <c r="IHO38" s="35" t="s">
        <v>63</v>
      </c>
      <c r="IHP38" s="32"/>
      <c r="IHQ38" s="33"/>
      <c r="IHR38" s="33"/>
      <c r="IHS38" s="33"/>
      <c r="IHT38" s="33"/>
      <c r="IHU38" s="33"/>
      <c r="IHV38" s="33"/>
      <c r="IHW38" s="35" t="s">
        <v>5</v>
      </c>
      <c r="IHX38" s="35" t="s">
        <v>6</v>
      </c>
      <c r="IHY38" s="35" t="s">
        <v>7</v>
      </c>
      <c r="IHZ38" s="35" t="s">
        <v>8</v>
      </c>
      <c r="IIA38" s="35" t="s">
        <v>9</v>
      </c>
      <c r="IIB38" s="35" t="s">
        <v>10</v>
      </c>
      <c r="IIC38" s="35" t="s">
        <v>2</v>
      </c>
      <c r="IID38" s="35" t="s">
        <v>124</v>
      </c>
      <c r="IIE38" s="35" t="s">
        <v>63</v>
      </c>
      <c r="IIF38" s="32"/>
      <c r="IIG38" s="33"/>
      <c r="IIH38" s="33"/>
      <c r="III38" s="33"/>
      <c r="IIJ38" s="33"/>
      <c r="IIK38" s="33"/>
      <c r="IIL38" s="33"/>
      <c r="IIM38" s="35" t="s">
        <v>5</v>
      </c>
      <c r="IIN38" s="35" t="s">
        <v>6</v>
      </c>
      <c r="IIO38" s="35" t="s">
        <v>7</v>
      </c>
      <c r="IIP38" s="35" t="s">
        <v>8</v>
      </c>
      <c r="IIQ38" s="35" t="s">
        <v>9</v>
      </c>
      <c r="IIR38" s="35" t="s">
        <v>10</v>
      </c>
      <c r="IIS38" s="35" t="s">
        <v>2</v>
      </c>
      <c r="IIT38" s="35" t="s">
        <v>124</v>
      </c>
      <c r="IIU38" s="35" t="s">
        <v>63</v>
      </c>
      <c r="IIV38" s="32"/>
      <c r="IIW38" s="33"/>
      <c r="IIX38" s="33"/>
      <c r="IIY38" s="33"/>
      <c r="IIZ38" s="33"/>
      <c r="IJA38" s="33"/>
      <c r="IJB38" s="33"/>
      <c r="IJC38" s="35" t="s">
        <v>5</v>
      </c>
      <c r="IJD38" s="35" t="s">
        <v>6</v>
      </c>
      <c r="IJE38" s="35" t="s">
        <v>7</v>
      </c>
      <c r="IJF38" s="35" t="s">
        <v>8</v>
      </c>
      <c r="IJG38" s="35" t="s">
        <v>9</v>
      </c>
      <c r="IJH38" s="35" t="s">
        <v>10</v>
      </c>
      <c r="IJI38" s="35" t="s">
        <v>2</v>
      </c>
      <c r="IJJ38" s="35" t="s">
        <v>124</v>
      </c>
      <c r="IJK38" s="35" t="s">
        <v>63</v>
      </c>
      <c r="IJL38" s="32"/>
      <c r="IJM38" s="33"/>
      <c r="IJN38" s="33"/>
      <c r="IJO38" s="33"/>
      <c r="IJP38" s="33"/>
      <c r="IJQ38" s="33"/>
      <c r="IJR38" s="33"/>
      <c r="IJS38" s="35" t="s">
        <v>5</v>
      </c>
      <c r="IJT38" s="35" t="s">
        <v>6</v>
      </c>
      <c r="IJU38" s="35" t="s">
        <v>7</v>
      </c>
      <c r="IJV38" s="35" t="s">
        <v>8</v>
      </c>
      <c r="IJW38" s="35" t="s">
        <v>9</v>
      </c>
      <c r="IJX38" s="35" t="s">
        <v>10</v>
      </c>
      <c r="IJY38" s="35" t="s">
        <v>2</v>
      </c>
      <c r="IJZ38" s="35" t="s">
        <v>124</v>
      </c>
      <c r="IKA38" s="35" t="s">
        <v>63</v>
      </c>
      <c r="IKB38" s="32"/>
      <c r="IKC38" s="33"/>
      <c r="IKD38" s="33"/>
      <c r="IKE38" s="33"/>
      <c r="IKF38" s="33"/>
      <c r="IKG38" s="33"/>
      <c r="IKH38" s="33"/>
      <c r="IKI38" s="35" t="s">
        <v>5</v>
      </c>
      <c r="IKJ38" s="35" t="s">
        <v>6</v>
      </c>
      <c r="IKK38" s="35" t="s">
        <v>7</v>
      </c>
      <c r="IKL38" s="35" t="s">
        <v>8</v>
      </c>
      <c r="IKM38" s="35" t="s">
        <v>9</v>
      </c>
      <c r="IKN38" s="35" t="s">
        <v>10</v>
      </c>
      <c r="IKO38" s="35" t="s">
        <v>2</v>
      </c>
      <c r="IKP38" s="35" t="s">
        <v>124</v>
      </c>
      <c r="IKQ38" s="35" t="s">
        <v>63</v>
      </c>
      <c r="IKR38" s="32"/>
      <c r="IKS38" s="33"/>
      <c r="IKT38" s="33"/>
      <c r="IKU38" s="33"/>
      <c r="IKV38" s="33"/>
      <c r="IKW38" s="33"/>
      <c r="IKX38" s="33"/>
      <c r="IKY38" s="35" t="s">
        <v>5</v>
      </c>
      <c r="IKZ38" s="35" t="s">
        <v>6</v>
      </c>
      <c r="ILA38" s="35" t="s">
        <v>7</v>
      </c>
      <c r="ILB38" s="35" t="s">
        <v>8</v>
      </c>
      <c r="ILC38" s="35" t="s">
        <v>9</v>
      </c>
      <c r="ILD38" s="35" t="s">
        <v>10</v>
      </c>
      <c r="ILE38" s="35" t="s">
        <v>2</v>
      </c>
      <c r="ILF38" s="35" t="s">
        <v>124</v>
      </c>
      <c r="ILG38" s="35" t="s">
        <v>63</v>
      </c>
      <c r="ILH38" s="32"/>
      <c r="ILI38" s="33"/>
      <c r="ILJ38" s="33"/>
      <c r="ILK38" s="33"/>
      <c r="ILL38" s="33"/>
      <c r="ILM38" s="33"/>
      <c r="ILN38" s="33"/>
      <c r="ILO38" s="35" t="s">
        <v>5</v>
      </c>
      <c r="ILP38" s="35" t="s">
        <v>6</v>
      </c>
      <c r="ILQ38" s="35" t="s">
        <v>7</v>
      </c>
      <c r="ILR38" s="35" t="s">
        <v>8</v>
      </c>
      <c r="ILS38" s="35" t="s">
        <v>9</v>
      </c>
      <c r="ILT38" s="35" t="s">
        <v>10</v>
      </c>
      <c r="ILU38" s="35" t="s">
        <v>2</v>
      </c>
      <c r="ILV38" s="35" t="s">
        <v>124</v>
      </c>
      <c r="ILW38" s="35" t="s">
        <v>63</v>
      </c>
      <c r="ILX38" s="32"/>
      <c r="ILY38" s="33"/>
      <c r="ILZ38" s="33"/>
      <c r="IMA38" s="33"/>
      <c r="IMB38" s="33"/>
      <c r="IMC38" s="33"/>
      <c r="IMD38" s="33"/>
      <c r="IME38" s="35" t="s">
        <v>5</v>
      </c>
      <c r="IMF38" s="35" t="s">
        <v>6</v>
      </c>
      <c r="IMG38" s="35" t="s">
        <v>7</v>
      </c>
      <c r="IMH38" s="35" t="s">
        <v>8</v>
      </c>
      <c r="IMI38" s="35" t="s">
        <v>9</v>
      </c>
      <c r="IMJ38" s="35" t="s">
        <v>10</v>
      </c>
      <c r="IMK38" s="35" t="s">
        <v>2</v>
      </c>
      <c r="IML38" s="35" t="s">
        <v>124</v>
      </c>
      <c r="IMM38" s="35" t="s">
        <v>63</v>
      </c>
      <c r="IMN38" s="32"/>
      <c r="IMO38" s="33"/>
      <c r="IMP38" s="33"/>
      <c r="IMQ38" s="33"/>
      <c r="IMR38" s="33"/>
      <c r="IMS38" s="33"/>
      <c r="IMT38" s="33"/>
      <c r="IMU38" s="35" t="s">
        <v>5</v>
      </c>
      <c r="IMV38" s="35" t="s">
        <v>6</v>
      </c>
      <c r="IMW38" s="35" t="s">
        <v>7</v>
      </c>
      <c r="IMX38" s="35" t="s">
        <v>8</v>
      </c>
      <c r="IMY38" s="35" t="s">
        <v>9</v>
      </c>
      <c r="IMZ38" s="35" t="s">
        <v>10</v>
      </c>
      <c r="INA38" s="35" t="s">
        <v>2</v>
      </c>
      <c r="INB38" s="35" t="s">
        <v>124</v>
      </c>
      <c r="INC38" s="35" t="s">
        <v>63</v>
      </c>
      <c r="IND38" s="32"/>
      <c r="INE38" s="33"/>
      <c r="INF38" s="33"/>
      <c r="ING38" s="33"/>
      <c r="INH38" s="33"/>
      <c r="INI38" s="33"/>
      <c r="INJ38" s="33"/>
      <c r="INK38" s="35" t="s">
        <v>5</v>
      </c>
      <c r="INL38" s="35" t="s">
        <v>6</v>
      </c>
      <c r="INM38" s="35" t="s">
        <v>7</v>
      </c>
      <c r="INN38" s="35" t="s">
        <v>8</v>
      </c>
      <c r="INO38" s="35" t="s">
        <v>9</v>
      </c>
      <c r="INP38" s="35" t="s">
        <v>10</v>
      </c>
      <c r="INQ38" s="35" t="s">
        <v>2</v>
      </c>
      <c r="INR38" s="35" t="s">
        <v>124</v>
      </c>
      <c r="INS38" s="35" t="s">
        <v>63</v>
      </c>
      <c r="INT38" s="32"/>
      <c r="INU38" s="33"/>
      <c r="INV38" s="33"/>
      <c r="INW38" s="33"/>
      <c r="INX38" s="33"/>
      <c r="INY38" s="33"/>
      <c r="INZ38" s="33"/>
      <c r="IOA38" s="35" t="s">
        <v>5</v>
      </c>
      <c r="IOB38" s="35" t="s">
        <v>6</v>
      </c>
      <c r="IOC38" s="35" t="s">
        <v>7</v>
      </c>
      <c r="IOD38" s="35" t="s">
        <v>8</v>
      </c>
      <c r="IOE38" s="35" t="s">
        <v>9</v>
      </c>
      <c r="IOF38" s="35" t="s">
        <v>10</v>
      </c>
      <c r="IOG38" s="35" t="s">
        <v>2</v>
      </c>
      <c r="IOH38" s="35" t="s">
        <v>124</v>
      </c>
      <c r="IOI38" s="35" t="s">
        <v>63</v>
      </c>
      <c r="IOJ38" s="32"/>
      <c r="IOK38" s="33"/>
      <c r="IOL38" s="33"/>
      <c r="IOM38" s="33"/>
      <c r="ION38" s="33"/>
      <c r="IOO38" s="33"/>
      <c r="IOP38" s="33"/>
      <c r="IOQ38" s="35" t="s">
        <v>5</v>
      </c>
      <c r="IOR38" s="35" t="s">
        <v>6</v>
      </c>
      <c r="IOS38" s="35" t="s">
        <v>7</v>
      </c>
      <c r="IOT38" s="35" t="s">
        <v>8</v>
      </c>
      <c r="IOU38" s="35" t="s">
        <v>9</v>
      </c>
      <c r="IOV38" s="35" t="s">
        <v>10</v>
      </c>
      <c r="IOW38" s="35" t="s">
        <v>2</v>
      </c>
      <c r="IOX38" s="35" t="s">
        <v>124</v>
      </c>
      <c r="IOY38" s="35" t="s">
        <v>63</v>
      </c>
      <c r="IOZ38" s="32"/>
      <c r="IPA38" s="33"/>
      <c r="IPB38" s="33"/>
      <c r="IPC38" s="33"/>
      <c r="IPD38" s="33"/>
      <c r="IPE38" s="33"/>
      <c r="IPF38" s="33"/>
      <c r="IPG38" s="35" t="s">
        <v>5</v>
      </c>
      <c r="IPH38" s="35" t="s">
        <v>6</v>
      </c>
      <c r="IPI38" s="35" t="s">
        <v>7</v>
      </c>
      <c r="IPJ38" s="35" t="s">
        <v>8</v>
      </c>
      <c r="IPK38" s="35" t="s">
        <v>9</v>
      </c>
      <c r="IPL38" s="35" t="s">
        <v>10</v>
      </c>
      <c r="IPM38" s="35" t="s">
        <v>2</v>
      </c>
      <c r="IPN38" s="35" t="s">
        <v>124</v>
      </c>
      <c r="IPO38" s="35" t="s">
        <v>63</v>
      </c>
      <c r="IPP38" s="32"/>
      <c r="IPQ38" s="33"/>
      <c r="IPR38" s="33"/>
      <c r="IPS38" s="33"/>
      <c r="IPT38" s="33"/>
      <c r="IPU38" s="33"/>
      <c r="IPV38" s="33"/>
      <c r="IPW38" s="35" t="s">
        <v>5</v>
      </c>
      <c r="IPX38" s="35" t="s">
        <v>6</v>
      </c>
      <c r="IPY38" s="35" t="s">
        <v>7</v>
      </c>
      <c r="IPZ38" s="35" t="s">
        <v>8</v>
      </c>
      <c r="IQA38" s="35" t="s">
        <v>9</v>
      </c>
      <c r="IQB38" s="35" t="s">
        <v>10</v>
      </c>
      <c r="IQC38" s="35" t="s">
        <v>2</v>
      </c>
      <c r="IQD38" s="35" t="s">
        <v>124</v>
      </c>
      <c r="IQE38" s="35" t="s">
        <v>63</v>
      </c>
      <c r="IQF38" s="32"/>
      <c r="IQG38" s="33"/>
      <c r="IQH38" s="33"/>
      <c r="IQI38" s="33"/>
      <c r="IQJ38" s="33"/>
      <c r="IQK38" s="33"/>
      <c r="IQL38" s="33"/>
      <c r="IQM38" s="35" t="s">
        <v>5</v>
      </c>
      <c r="IQN38" s="35" t="s">
        <v>6</v>
      </c>
      <c r="IQO38" s="35" t="s">
        <v>7</v>
      </c>
      <c r="IQP38" s="35" t="s">
        <v>8</v>
      </c>
      <c r="IQQ38" s="35" t="s">
        <v>9</v>
      </c>
      <c r="IQR38" s="35" t="s">
        <v>10</v>
      </c>
      <c r="IQS38" s="35" t="s">
        <v>2</v>
      </c>
      <c r="IQT38" s="35" t="s">
        <v>124</v>
      </c>
      <c r="IQU38" s="35" t="s">
        <v>63</v>
      </c>
      <c r="IQV38" s="32"/>
      <c r="IQW38" s="33"/>
      <c r="IQX38" s="33"/>
      <c r="IQY38" s="33"/>
      <c r="IQZ38" s="33"/>
      <c r="IRA38" s="33"/>
      <c r="IRB38" s="33"/>
      <c r="IRC38" s="35" t="s">
        <v>5</v>
      </c>
      <c r="IRD38" s="35" t="s">
        <v>6</v>
      </c>
      <c r="IRE38" s="35" t="s">
        <v>7</v>
      </c>
      <c r="IRF38" s="35" t="s">
        <v>8</v>
      </c>
      <c r="IRG38" s="35" t="s">
        <v>9</v>
      </c>
      <c r="IRH38" s="35" t="s">
        <v>10</v>
      </c>
      <c r="IRI38" s="35" t="s">
        <v>2</v>
      </c>
      <c r="IRJ38" s="35" t="s">
        <v>124</v>
      </c>
      <c r="IRK38" s="35" t="s">
        <v>63</v>
      </c>
      <c r="IRL38" s="32"/>
      <c r="IRM38" s="33"/>
      <c r="IRN38" s="33"/>
      <c r="IRO38" s="33"/>
      <c r="IRP38" s="33"/>
      <c r="IRQ38" s="33"/>
      <c r="IRR38" s="33"/>
      <c r="IRS38" s="35" t="s">
        <v>5</v>
      </c>
      <c r="IRT38" s="35" t="s">
        <v>6</v>
      </c>
      <c r="IRU38" s="35" t="s">
        <v>7</v>
      </c>
      <c r="IRV38" s="35" t="s">
        <v>8</v>
      </c>
      <c r="IRW38" s="35" t="s">
        <v>9</v>
      </c>
      <c r="IRX38" s="35" t="s">
        <v>10</v>
      </c>
      <c r="IRY38" s="35" t="s">
        <v>2</v>
      </c>
      <c r="IRZ38" s="35" t="s">
        <v>124</v>
      </c>
      <c r="ISA38" s="35" t="s">
        <v>63</v>
      </c>
      <c r="ISB38" s="32"/>
      <c r="ISC38" s="33"/>
      <c r="ISD38" s="33"/>
      <c r="ISE38" s="33"/>
      <c r="ISF38" s="33"/>
      <c r="ISG38" s="33"/>
      <c r="ISH38" s="33"/>
      <c r="ISI38" s="35" t="s">
        <v>5</v>
      </c>
      <c r="ISJ38" s="35" t="s">
        <v>6</v>
      </c>
      <c r="ISK38" s="35" t="s">
        <v>7</v>
      </c>
      <c r="ISL38" s="35" t="s">
        <v>8</v>
      </c>
      <c r="ISM38" s="35" t="s">
        <v>9</v>
      </c>
      <c r="ISN38" s="35" t="s">
        <v>10</v>
      </c>
      <c r="ISO38" s="35" t="s">
        <v>2</v>
      </c>
      <c r="ISP38" s="35" t="s">
        <v>124</v>
      </c>
      <c r="ISQ38" s="35" t="s">
        <v>63</v>
      </c>
      <c r="ISR38" s="32"/>
      <c r="ISS38" s="33"/>
      <c r="IST38" s="33"/>
      <c r="ISU38" s="33"/>
      <c r="ISV38" s="33"/>
      <c r="ISW38" s="33"/>
      <c r="ISX38" s="33"/>
      <c r="ISY38" s="35" t="s">
        <v>5</v>
      </c>
      <c r="ISZ38" s="35" t="s">
        <v>6</v>
      </c>
      <c r="ITA38" s="35" t="s">
        <v>7</v>
      </c>
      <c r="ITB38" s="35" t="s">
        <v>8</v>
      </c>
      <c r="ITC38" s="35" t="s">
        <v>9</v>
      </c>
      <c r="ITD38" s="35" t="s">
        <v>10</v>
      </c>
      <c r="ITE38" s="35" t="s">
        <v>2</v>
      </c>
      <c r="ITF38" s="35" t="s">
        <v>124</v>
      </c>
      <c r="ITG38" s="35" t="s">
        <v>63</v>
      </c>
      <c r="ITH38" s="32"/>
      <c r="ITI38" s="33"/>
      <c r="ITJ38" s="33"/>
      <c r="ITK38" s="33"/>
      <c r="ITL38" s="33"/>
      <c r="ITM38" s="33"/>
      <c r="ITN38" s="33"/>
      <c r="ITO38" s="35" t="s">
        <v>5</v>
      </c>
      <c r="ITP38" s="35" t="s">
        <v>6</v>
      </c>
      <c r="ITQ38" s="35" t="s">
        <v>7</v>
      </c>
      <c r="ITR38" s="35" t="s">
        <v>8</v>
      </c>
      <c r="ITS38" s="35" t="s">
        <v>9</v>
      </c>
      <c r="ITT38" s="35" t="s">
        <v>10</v>
      </c>
      <c r="ITU38" s="35" t="s">
        <v>2</v>
      </c>
      <c r="ITV38" s="35" t="s">
        <v>124</v>
      </c>
      <c r="ITW38" s="35" t="s">
        <v>63</v>
      </c>
      <c r="ITX38" s="32"/>
      <c r="ITY38" s="33"/>
      <c r="ITZ38" s="33"/>
      <c r="IUA38" s="33"/>
      <c r="IUB38" s="33"/>
      <c r="IUC38" s="33"/>
      <c r="IUD38" s="33"/>
      <c r="IUE38" s="35" t="s">
        <v>5</v>
      </c>
      <c r="IUF38" s="35" t="s">
        <v>6</v>
      </c>
      <c r="IUG38" s="35" t="s">
        <v>7</v>
      </c>
      <c r="IUH38" s="35" t="s">
        <v>8</v>
      </c>
      <c r="IUI38" s="35" t="s">
        <v>9</v>
      </c>
      <c r="IUJ38" s="35" t="s">
        <v>10</v>
      </c>
      <c r="IUK38" s="35" t="s">
        <v>2</v>
      </c>
      <c r="IUL38" s="35" t="s">
        <v>124</v>
      </c>
      <c r="IUM38" s="35" t="s">
        <v>63</v>
      </c>
      <c r="IUN38" s="32"/>
      <c r="IUO38" s="33"/>
      <c r="IUP38" s="33"/>
      <c r="IUQ38" s="33"/>
      <c r="IUR38" s="33"/>
      <c r="IUS38" s="33"/>
      <c r="IUT38" s="33"/>
      <c r="IUU38" s="35" t="s">
        <v>5</v>
      </c>
      <c r="IUV38" s="35" t="s">
        <v>6</v>
      </c>
      <c r="IUW38" s="35" t="s">
        <v>7</v>
      </c>
      <c r="IUX38" s="35" t="s">
        <v>8</v>
      </c>
      <c r="IUY38" s="35" t="s">
        <v>9</v>
      </c>
      <c r="IUZ38" s="35" t="s">
        <v>10</v>
      </c>
      <c r="IVA38" s="35" t="s">
        <v>2</v>
      </c>
      <c r="IVB38" s="35" t="s">
        <v>124</v>
      </c>
      <c r="IVC38" s="35" t="s">
        <v>63</v>
      </c>
      <c r="IVD38" s="32"/>
      <c r="IVE38" s="33"/>
      <c r="IVF38" s="33"/>
      <c r="IVG38" s="33"/>
      <c r="IVH38" s="33"/>
      <c r="IVI38" s="33"/>
      <c r="IVJ38" s="33"/>
      <c r="IVK38" s="35" t="s">
        <v>5</v>
      </c>
      <c r="IVL38" s="35" t="s">
        <v>6</v>
      </c>
      <c r="IVM38" s="35" t="s">
        <v>7</v>
      </c>
      <c r="IVN38" s="35" t="s">
        <v>8</v>
      </c>
      <c r="IVO38" s="35" t="s">
        <v>9</v>
      </c>
      <c r="IVP38" s="35" t="s">
        <v>10</v>
      </c>
      <c r="IVQ38" s="35" t="s">
        <v>2</v>
      </c>
      <c r="IVR38" s="35" t="s">
        <v>124</v>
      </c>
      <c r="IVS38" s="35" t="s">
        <v>63</v>
      </c>
      <c r="IVT38" s="32"/>
      <c r="IVU38" s="33"/>
      <c r="IVV38" s="33"/>
      <c r="IVW38" s="33"/>
      <c r="IVX38" s="33"/>
      <c r="IVY38" s="33"/>
      <c r="IVZ38" s="33"/>
      <c r="IWA38" s="35" t="s">
        <v>5</v>
      </c>
      <c r="IWB38" s="35" t="s">
        <v>6</v>
      </c>
      <c r="IWC38" s="35" t="s">
        <v>7</v>
      </c>
      <c r="IWD38" s="35" t="s">
        <v>8</v>
      </c>
      <c r="IWE38" s="35" t="s">
        <v>9</v>
      </c>
      <c r="IWF38" s="35" t="s">
        <v>10</v>
      </c>
      <c r="IWG38" s="35" t="s">
        <v>2</v>
      </c>
      <c r="IWH38" s="35" t="s">
        <v>124</v>
      </c>
      <c r="IWI38" s="35" t="s">
        <v>63</v>
      </c>
      <c r="IWJ38" s="32"/>
      <c r="IWK38" s="33"/>
      <c r="IWL38" s="33"/>
      <c r="IWM38" s="33"/>
      <c r="IWN38" s="33"/>
      <c r="IWO38" s="33"/>
      <c r="IWP38" s="33"/>
      <c r="IWQ38" s="35" t="s">
        <v>5</v>
      </c>
      <c r="IWR38" s="35" t="s">
        <v>6</v>
      </c>
      <c r="IWS38" s="35" t="s">
        <v>7</v>
      </c>
      <c r="IWT38" s="35" t="s">
        <v>8</v>
      </c>
      <c r="IWU38" s="35" t="s">
        <v>9</v>
      </c>
      <c r="IWV38" s="35" t="s">
        <v>10</v>
      </c>
      <c r="IWW38" s="35" t="s">
        <v>2</v>
      </c>
      <c r="IWX38" s="35" t="s">
        <v>124</v>
      </c>
      <c r="IWY38" s="35" t="s">
        <v>63</v>
      </c>
      <c r="IWZ38" s="32"/>
      <c r="IXA38" s="33"/>
      <c r="IXB38" s="33"/>
      <c r="IXC38" s="33"/>
      <c r="IXD38" s="33"/>
      <c r="IXE38" s="33"/>
      <c r="IXF38" s="33"/>
      <c r="IXG38" s="35" t="s">
        <v>5</v>
      </c>
      <c r="IXH38" s="35" t="s">
        <v>6</v>
      </c>
      <c r="IXI38" s="35" t="s">
        <v>7</v>
      </c>
      <c r="IXJ38" s="35" t="s">
        <v>8</v>
      </c>
      <c r="IXK38" s="35" t="s">
        <v>9</v>
      </c>
      <c r="IXL38" s="35" t="s">
        <v>10</v>
      </c>
      <c r="IXM38" s="35" t="s">
        <v>2</v>
      </c>
      <c r="IXN38" s="35" t="s">
        <v>124</v>
      </c>
      <c r="IXO38" s="35" t="s">
        <v>63</v>
      </c>
      <c r="IXP38" s="32"/>
      <c r="IXQ38" s="33"/>
      <c r="IXR38" s="33"/>
      <c r="IXS38" s="33"/>
      <c r="IXT38" s="33"/>
      <c r="IXU38" s="33"/>
      <c r="IXV38" s="33"/>
      <c r="IXW38" s="35" t="s">
        <v>5</v>
      </c>
      <c r="IXX38" s="35" t="s">
        <v>6</v>
      </c>
      <c r="IXY38" s="35" t="s">
        <v>7</v>
      </c>
      <c r="IXZ38" s="35" t="s">
        <v>8</v>
      </c>
      <c r="IYA38" s="35" t="s">
        <v>9</v>
      </c>
      <c r="IYB38" s="35" t="s">
        <v>10</v>
      </c>
      <c r="IYC38" s="35" t="s">
        <v>2</v>
      </c>
      <c r="IYD38" s="35" t="s">
        <v>124</v>
      </c>
      <c r="IYE38" s="35" t="s">
        <v>63</v>
      </c>
      <c r="IYF38" s="32"/>
      <c r="IYG38" s="33"/>
      <c r="IYH38" s="33"/>
      <c r="IYI38" s="33"/>
      <c r="IYJ38" s="33"/>
      <c r="IYK38" s="33"/>
      <c r="IYL38" s="33"/>
      <c r="IYM38" s="35" t="s">
        <v>5</v>
      </c>
      <c r="IYN38" s="35" t="s">
        <v>6</v>
      </c>
      <c r="IYO38" s="35" t="s">
        <v>7</v>
      </c>
      <c r="IYP38" s="35" t="s">
        <v>8</v>
      </c>
      <c r="IYQ38" s="35" t="s">
        <v>9</v>
      </c>
      <c r="IYR38" s="35" t="s">
        <v>10</v>
      </c>
      <c r="IYS38" s="35" t="s">
        <v>2</v>
      </c>
      <c r="IYT38" s="35" t="s">
        <v>124</v>
      </c>
      <c r="IYU38" s="35" t="s">
        <v>63</v>
      </c>
      <c r="IYV38" s="32"/>
      <c r="IYW38" s="33"/>
      <c r="IYX38" s="33"/>
      <c r="IYY38" s="33"/>
      <c r="IYZ38" s="33"/>
      <c r="IZA38" s="33"/>
      <c r="IZB38" s="33"/>
      <c r="IZC38" s="35" t="s">
        <v>5</v>
      </c>
      <c r="IZD38" s="35" t="s">
        <v>6</v>
      </c>
      <c r="IZE38" s="35" t="s">
        <v>7</v>
      </c>
      <c r="IZF38" s="35" t="s">
        <v>8</v>
      </c>
      <c r="IZG38" s="35" t="s">
        <v>9</v>
      </c>
      <c r="IZH38" s="35" t="s">
        <v>10</v>
      </c>
      <c r="IZI38" s="35" t="s">
        <v>2</v>
      </c>
      <c r="IZJ38" s="35" t="s">
        <v>124</v>
      </c>
      <c r="IZK38" s="35" t="s">
        <v>63</v>
      </c>
      <c r="IZL38" s="32"/>
      <c r="IZM38" s="33"/>
      <c r="IZN38" s="33"/>
      <c r="IZO38" s="33"/>
      <c r="IZP38" s="33"/>
      <c r="IZQ38" s="33"/>
      <c r="IZR38" s="33"/>
      <c r="IZS38" s="35" t="s">
        <v>5</v>
      </c>
      <c r="IZT38" s="35" t="s">
        <v>6</v>
      </c>
      <c r="IZU38" s="35" t="s">
        <v>7</v>
      </c>
      <c r="IZV38" s="35" t="s">
        <v>8</v>
      </c>
      <c r="IZW38" s="35" t="s">
        <v>9</v>
      </c>
      <c r="IZX38" s="35" t="s">
        <v>10</v>
      </c>
      <c r="IZY38" s="35" t="s">
        <v>2</v>
      </c>
      <c r="IZZ38" s="35" t="s">
        <v>124</v>
      </c>
      <c r="JAA38" s="35" t="s">
        <v>63</v>
      </c>
      <c r="JAB38" s="32"/>
      <c r="JAC38" s="33"/>
      <c r="JAD38" s="33"/>
      <c r="JAE38" s="33"/>
      <c r="JAF38" s="33"/>
      <c r="JAG38" s="33"/>
      <c r="JAH38" s="33"/>
      <c r="JAI38" s="35" t="s">
        <v>5</v>
      </c>
      <c r="JAJ38" s="35" t="s">
        <v>6</v>
      </c>
      <c r="JAK38" s="35" t="s">
        <v>7</v>
      </c>
      <c r="JAL38" s="35" t="s">
        <v>8</v>
      </c>
      <c r="JAM38" s="35" t="s">
        <v>9</v>
      </c>
      <c r="JAN38" s="35" t="s">
        <v>10</v>
      </c>
      <c r="JAO38" s="35" t="s">
        <v>2</v>
      </c>
      <c r="JAP38" s="35" t="s">
        <v>124</v>
      </c>
      <c r="JAQ38" s="35" t="s">
        <v>63</v>
      </c>
      <c r="JAR38" s="32"/>
      <c r="JAS38" s="33"/>
      <c r="JAT38" s="33"/>
      <c r="JAU38" s="33"/>
      <c r="JAV38" s="33"/>
      <c r="JAW38" s="33"/>
      <c r="JAX38" s="33"/>
      <c r="JAY38" s="35" t="s">
        <v>5</v>
      </c>
      <c r="JAZ38" s="35" t="s">
        <v>6</v>
      </c>
      <c r="JBA38" s="35" t="s">
        <v>7</v>
      </c>
      <c r="JBB38" s="35" t="s">
        <v>8</v>
      </c>
      <c r="JBC38" s="35" t="s">
        <v>9</v>
      </c>
      <c r="JBD38" s="35" t="s">
        <v>10</v>
      </c>
      <c r="JBE38" s="35" t="s">
        <v>2</v>
      </c>
      <c r="JBF38" s="35" t="s">
        <v>124</v>
      </c>
      <c r="JBG38" s="35" t="s">
        <v>63</v>
      </c>
      <c r="JBH38" s="32"/>
      <c r="JBI38" s="33"/>
      <c r="JBJ38" s="33"/>
      <c r="JBK38" s="33"/>
      <c r="JBL38" s="33"/>
      <c r="JBM38" s="33"/>
      <c r="JBN38" s="33"/>
      <c r="JBO38" s="35" t="s">
        <v>5</v>
      </c>
      <c r="JBP38" s="35" t="s">
        <v>6</v>
      </c>
      <c r="JBQ38" s="35" t="s">
        <v>7</v>
      </c>
      <c r="JBR38" s="35" t="s">
        <v>8</v>
      </c>
      <c r="JBS38" s="35" t="s">
        <v>9</v>
      </c>
      <c r="JBT38" s="35" t="s">
        <v>10</v>
      </c>
      <c r="JBU38" s="35" t="s">
        <v>2</v>
      </c>
      <c r="JBV38" s="35" t="s">
        <v>124</v>
      </c>
      <c r="JBW38" s="35" t="s">
        <v>63</v>
      </c>
      <c r="JBX38" s="32"/>
      <c r="JBY38" s="33"/>
      <c r="JBZ38" s="33"/>
      <c r="JCA38" s="33"/>
      <c r="JCB38" s="33"/>
      <c r="JCC38" s="33"/>
      <c r="JCD38" s="33"/>
      <c r="JCE38" s="35" t="s">
        <v>5</v>
      </c>
      <c r="JCF38" s="35" t="s">
        <v>6</v>
      </c>
      <c r="JCG38" s="35" t="s">
        <v>7</v>
      </c>
      <c r="JCH38" s="35" t="s">
        <v>8</v>
      </c>
      <c r="JCI38" s="35" t="s">
        <v>9</v>
      </c>
      <c r="JCJ38" s="35" t="s">
        <v>10</v>
      </c>
      <c r="JCK38" s="35" t="s">
        <v>2</v>
      </c>
      <c r="JCL38" s="35" t="s">
        <v>124</v>
      </c>
      <c r="JCM38" s="35" t="s">
        <v>63</v>
      </c>
      <c r="JCN38" s="32"/>
      <c r="JCO38" s="33"/>
      <c r="JCP38" s="33"/>
      <c r="JCQ38" s="33"/>
      <c r="JCR38" s="33"/>
      <c r="JCS38" s="33"/>
      <c r="JCT38" s="33"/>
      <c r="JCU38" s="35" t="s">
        <v>5</v>
      </c>
      <c r="JCV38" s="35" t="s">
        <v>6</v>
      </c>
      <c r="JCW38" s="35" t="s">
        <v>7</v>
      </c>
      <c r="JCX38" s="35" t="s">
        <v>8</v>
      </c>
      <c r="JCY38" s="35" t="s">
        <v>9</v>
      </c>
      <c r="JCZ38" s="35" t="s">
        <v>10</v>
      </c>
      <c r="JDA38" s="35" t="s">
        <v>2</v>
      </c>
      <c r="JDB38" s="35" t="s">
        <v>124</v>
      </c>
      <c r="JDC38" s="35" t="s">
        <v>63</v>
      </c>
      <c r="JDD38" s="32"/>
      <c r="JDE38" s="33"/>
      <c r="JDF38" s="33"/>
      <c r="JDG38" s="33"/>
      <c r="JDH38" s="33"/>
      <c r="JDI38" s="33"/>
      <c r="JDJ38" s="33"/>
      <c r="JDK38" s="35" t="s">
        <v>5</v>
      </c>
      <c r="JDL38" s="35" t="s">
        <v>6</v>
      </c>
      <c r="JDM38" s="35" t="s">
        <v>7</v>
      </c>
      <c r="JDN38" s="35" t="s">
        <v>8</v>
      </c>
      <c r="JDO38" s="35" t="s">
        <v>9</v>
      </c>
      <c r="JDP38" s="35" t="s">
        <v>10</v>
      </c>
      <c r="JDQ38" s="35" t="s">
        <v>2</v>
      </c>
      <c r="JDR38" s="35" t="s">
        <v>124</v>
      </c>
      <c r="JDS38" s="35" t="s">
        <v>63</v>
      </c>
      <c r="JDT38" s="32"/>
      <c r="JDU38" s="33"/>
      <c r="JDV38" s="33"/>
      <c r="JDW38" s="33"/>
      <c r="JDX38" s="33"/>
      <c r="JDY38" s="33"/>
      <c r="JDZ38" s="33"/>
      <c r="JEA38" s="35" t="s">
        <v>5</v>
      </c>
      <c r="JEB38" s="35" t="s">
        <v>6</v>
      </c>
      <c r="JEC38" s="35" t="s">
        <v>7</v>
      </c>
      <c r="JED38" s="35" t="s">
        <v>8</v>
      </c>
      <c r="JEE38" s="35" t="s">
        <v>9</v>
      </c>
      <c r="JEF38" s="35" t="s">
        <v>10</v>
      </c>
      <c r="JEG38" s="35" t="s">
        <v>2</v>
      </c>
      <c r="JEH38" s="35" t="s">
        <v>124</v>
      </c>
      <c r="JEI38" s="35" t="s">
        <v>63</v>
      </c>
      <c r="JEJ38" s="32"/>
      <c r="JEK38" s="33"/>
      <c r="JEL38" s="33"/>
      <c r="JEM38" s="33"/>
      <c r="JEN38" s="33"/>
      <c r="JEO38" s="33"/>
      <c r="JEP38" s="33"/>
      <c r="JEQ38" s="35" t="s">
        <v>5</v>
      </c>
      <c r="JER38" s="35" t="s">
        <v>6</v>
      </c>
      <c r="JES38" s="35" t="s">
        <v>7</v>
      </c>
      <c r="JET38" s="35" t="s">
        <v>8</v>
      </c>
      <c r="JEU38" s="35" t="s">
        <v>9</v>
      </c>
      <c r="JEV38" s="35" t="s">
        <v>10</v>
      </c>
      <c r="JEW38" s="35" t="s">
        <v>2</v>
      </c>
      <c r="JEX38" s="35" t="s">
        <v>124</v>
      </c>
      <c r="JEY38" s="35" t="s">
        <v>63</v>
      </c>
      <c r="JEZ38" s="32"/>
      <c r="JFA38" s="33"/>
      <c r="JFB38" s="33"/>
      <c r="JFC38" s="33"/>
      <c r="JFD38" s="33"/>
      <c r="JFE38" s="33"/>
      <c r="JFF38" s="33"/>
      <c r="JFG38" s="35" t="s">
        <v>5</v>
      </c>
      <c r="JFH38" s="35" t="s">
        <v>6</v>
      </c>
      <c r="JFI38" s="35" t="s">
        <v>7</v>
      </c>
      <c r="JFJ38" s="35" t="s">
        <v>8</v>
      </c>
      <c r="JFK38" s="35" t="s">
        <v>9</v>
      </c>
      <c r="JFL38" s="35" t="s">
        <v>10</v>
      </c>
      <c r="JFM38" s="35" t="s">
        <v>2</v>
      </c>
      <c r="JFN38" s="35" t="s">
        <v>124</v>
      </c>
      <c r="JFO38" s="35" t="s">
        <v>63</v>
      </c>
      <c r="JFP38" s="32"/>
      <c r="JFQ38" s="33"/>
      <c r="JFR38" s="33"/>
      <c r="JFS38" s="33"/>
      <c r="JFT38" s="33"/>
      <c r="JFU38" s="33"/>
      <c r="JFV38" s="33"/>
      <c r="JFW38" s="35" t="s">
        <v>5</v>
      </c>
      <c r="JFX38" s="35" t="s">
        <v>6</v>
      </c>
      <c r="JFY38" s="35" t="s">
        <v>7</v>
      </c>
      <c r="JFZ38" s="35" t="s">
        <v>8</v>
      </c>
      <c r="JGA38" s="35" t="s">
        <v>9</v>
      </c>
      <c r="JGB38" s="35" t="s">
        <v>10</v>
      </c>
      <c r="JGC38" s="35" t="s">
        <v>2</v>
      </c>
      <c r="JGD38" s="35" t="s">
        <v>124</v>
      </c>
      <c r="JGE38" s="35" t="s">
        <v>63</v>
      </c>
      <c r="JGF38" s="32"/>
      <c r="JGG38" s="33"/>
      <c r="JGH38" s="33"/>
      <c r="JGI38" s="33"/>
      <c r="JGJ38" s="33"/>
      <c r="JGK38" s="33"/>
      <c r="JGL38" s="33"/>
      <c r="JGM38" s="35" t="s">
        <v>5</v>
      </c>
      <c r="JGN38" s="35" t="s">
        <v>6</v>
      </c>
      <c r="JGO38" s="35" t="s">
        <v>7</v>
      </c>
      <c r="JGP38" s="35" t="s">
        <v>8</v>
      </c>
      <c r="JGQ38" s="35" t="s">
        <v>9</v>
      </c>
      <c r="JGR38" s="35" t="s">
        <v>10</v>
      </c>
      <c r="JGS38" s="35" t="s">
        <v>2</v>
      </c>
      <c r="JGT38" s="35" t="s">
        <v>124</v>
      </c>
      <c r="JGU38" s="35" t="s">
        <v>63</v>
      </c>
      <c r="JGV38" s="32"/>
      <c r="JGW38" s="33"/>
      <c r="JGX38" s="33"/>
      <c r="JGY38" s="33"/>
      <c r="JGZ38" s="33"/>
      <c r="JHA38" s="33"/>
      <c r="JHB38" s="33"/>
      <c r="JHC38" s="35" t="s">
        <v>5</v>
      </c>
      <c r="JHD38" s="35" t="s">
        <v>6</v>
      </c>
      <c r="JHE38" s="35" t="s">
        <v>7</v>
      </c>
      <c r="JHF38" s="35" t="s">
        <v>8</v>
      </c>
      <c r="JHG38" s="35" t="s">
        <v>9</v>
      </c>
      <c r="JHH38" s="35" t="s">
        <v>10</v>
      </c>
      <c r="JHI38" s="35" t="s">
        <v>2</v>
      </c>
      <c r="JHJ38" s="35" t="s">
        <v>124</v>
      </c>
      <c r="JHK38" s="35" t="s">
        <v>63</v>
      </c>
      <c r="JHL38" s="32"/>
      <c r="JHM38" s="33"/>
      <c r="JHN38" s="33"/>
      <c r="JHO38" s="33"/>
      <c r="JHP38" s="33"/>
      <c r="JHQ38" s="33"/>
      <c r="JHR38" s="33"/>
      <c r="JHS38" s="35" t="s">
        <v>5</v>
      </c>
      <c r="JHT38" s="35" t="s">
        <v>6</v>
      </c>
      <c r="JHU38" s="35" t="s">
        <v>7</v>
      </c>
      <c r="JHV38" s="35" t="s">
        <v>8</v>
      </c>
      <c r="JHW38" s="35" t="s">
        <v>9</v>
      </c>
      <c r="JHX38" s="35" t="s">
        <v>10</v>
      </c>
      <c r="JHY38" s="35" t="s">
        <v>2</v>
      </c>
      <c r="JHZ38" s="35" t="s">
        <v>124</v>
      </c>
      <c r="JIA38" s="35" t="s">
        <v>63</v>
      </c>
      <c r="JIB38" s="32"/>
      <c r="JIC38" s="33"/>
      <c r="JID38" s="33"/>
      <c r="JIE38" s="33"/>
      <c r="JIF38" s="33"/>
      <c r="JIG38" s="33"/>
      <c r="JIH38" s="33"/>
      <c r="JII38" s="35" t="s">
        <v>5</v>
      </c>
      <c r="JIJ38" s="35" t="s">
        <v>6</v>
      </c>
      <c r="JIK38" s="35" t="s">
        <v>7</v>
      </c>
      <c r="JIL38" s="35" t="s">
        <v>8</v>
      </c>
      <c r="JIM38" s="35" t="s">
        <v>9</v>
      </c>
      <c r="JIN38" s="35" t="s">
        <v>10</v>
      </c>
      <c r="JIO38" s="35" t="s">
        <v>2</v>
      </c>
      <c r="JIP38" s="35" t="s">
        <v>124</v>
      </c>
      <c r="JIQ38" s="35" t="s">
        <v>63</v>
      </c>
      <c r="JIR38" s="32"/>
      <c r="JIS38" s="33"/>
      <c r="JIT38" s="33"/>
      <c r="JIU38" s="33"/>
      <c r="JIV38" s="33"/>
      <c r="JIW38" s="33"/>
      <c r="JIX38" s="33"/>
      <c r="JIY38" s="35" t="s">
        <v>5</v>
      </c>
      <c r="JIZ38" s="35" t="s">
        <v>6</v>
      </c>
      <c r="JJA38" s="35" t="s">
        <v>7</v>
      </c>
      <c r="JJB38" s="35" t="s">
        <v>8</v>
      </c>
      <c r="JJC38" s="35" t="s">
        <v>9</v>
      </c>
      <c r="JJD38" s="35" t="s">
        <v>10</v>
      </c>
      <c r="JJE38" s="35" t="s">
        <v>2</v>
      </c>
      <c r="JJF38" s="35" t="s">
        <v>124</v>
      </c>
      <c r="JJG38" s="35" t="s">
        <v>63</v>
      </c>
      <c r="JJH38" s="32"/>
      <c r="JJI38" s="33"/>
      <c r="JJJ38" s="33"/>
      <c r="JJK38" s="33"/>
      <c r="JJL38" s="33"/>
      <c r="JJM38" s="33"/>
      <c r="JJN38" s="33"/>
      <c r="JJO38" s="35" t="s">
        <v>5</v>
      </c>
      <c r="JJP38" s="35" t="s">
        <v>6</v>
      </c>
      <c r="JJQ38" s="35" t="s">
        <v>7</v>
      </c>
      <c r="JJR38" s="35" t="s">
        <v>8</v>
      </c>
      <c r="JJS38" s="35" t="s">
        <v>9</v>
      </c>
      <c r="JJT38" s="35" t="s">
        <v>10</v>
      </c>
      <c r="JJU38" s="35" t="s">
        <v>2</v>
      </c>
      <c r="JJV38" s="35" t="s">
        <v>124</v>
      </c>
      <c r="JJW38" s="35" t="s">
        <v>63</v>
      </c>
      <c r="JJX38" s="32"/>
      <c r="JJY38" s="33"/>
      <c r="JJZ38" s="33"/>
      <c r="JKA38" s="33"/>
      <c r="JKB38" s="33"/>
      <c r="JKC38" s="33"/>
      <c r="JKD38" s="33"/>
      <c r="JKE38" s="35" t="s">
        <v>5</v>
      </c>
      <c r="JKF38" s="35" t="s">
        <v>6</v>
      </c>
      <c r="JKG38" s="35" t="s">
        <v>7</v>
      </c>
      <c r="JKH38" s="35" t="s">
        <v>8</v>
      </c>
      <c r="JKI38" s="35" t="s">
        <v>9</v>
      </c>
      <c r="JKJ38" s="35" t="s">
        <v>10</v>
      </c>
      <c r="JKK38" s="35" t="s">
        <v>2</v>
      </c>
      <c r="JKL38" s="35" t="s">
        <v>124</v>
      </c>
      <c r="JKM38" s="35" t="s">
        <v>63</v>
      </c>
      <c r="JKN38" s="32"/>
      <c r="JKO38" s="33"/>
      <c r="JKP38" s="33"/>
      <c r="JKQ38" s="33"/>
      <c r="JKR38" s="33"/>
      <c r="JKS38" s="33"/>
      <c r="JKT38" s="33"/>
      <c r="JKU38" s="35" t="s">
        <v>5</v>
      </c>
      <c r="JKV38" s="35" t="s">
        <v>6</v>
      </c>
      <c r="JKW38" s="35" t="s">
        <v>7</v>
      </c>
      <c r="JKX38" s="35" t="s">
        <v>8</v>
      </c>
      <c r="JKY38" s="35" t="s">
        <v>9</v>
      </c>
      <c r="JKZ38" s="35" t="s">
        <v>10</v>
      </c>
      <c r="JLA38" s="35" t="s">
        <v>2</v>
      </c>
      <c r="JLB38" s="35" t="s">
        <v>124</v>
      </c>
      <c r="JLC38" s="35" t="s">
        <v>63</v>
      </c>
      <c r="JLD38" s="32"/>
      <c r="JLE38" s="33"/>
      <c r="JLF38" s="33"/>
      <c r="JLG38" s="33"/>
      <c r="JLH38" s="33"/>
      <c r="JLI38" s="33"/>
      <c r="JLJ38" s="33"/>
      <c r="JLK38" s="35" t="s">
        <v>5</v>
      </c>
      <c r="JLL38" s="35" t="s">
        <v>6</v>
      </c>
      <c r="JLM38" s="35" t="s">
        <v>7</v>
      </c>
      <c r="JLN38" s="35" t="s">
        <v>8</v>
      </c>
      <c r="JLO38" s="35" t="s">
        <v>9</v>
      </c>
      <c r="JLP38" s="35" t="s">
        <v>10</v>
      </c>
      <c r="JLQ38" s="35" t="s">
        <v>2</v>
      </c>
      <c r="JLR38" s="35" t="s">
        <v>124</v>
      </c>
      <c r="JLS38" s="35" t="s">
        <v>63</v>
      </c>
      <c r="JLT38" s="32"/>
      <c r="JLU38" s="33"/>
      <c r="JLV38" s="33"/>
      <c r="JLW38" s="33"/>
      <c r="JLX38" s="33"/>
      <c r="JLY38" s="33"/>
      <c r="JLZ38" s="33"/>
      <c r="JMA38" s="35" t="s">
        <v>5</v>
      </c>
      <c r="JMB38" s="35" t="s">
        <v>6</v>
      </c>
      <c r="JMC38" s="35" t="s">
        <v>7</v>
      </c>
      <c r="JMD38" s="35" t="s">
        <v>8</v>
      </c>
      <c r="JME38" s="35" t="s">
        <v>9</v>
      </c>
      <c r="JMF38" s="35" t="s">
        <v>10</v>
      </c>
      <c r="JMG38" s="35" t="s">
        <v>2</v>
      </c>
      <c r="JMH38" s="35" t="s">
        <v>124</v>
      </c>
      <c r="JMI38" s="35" t="s">
        <v>63</v>
      </c>
      <c r="JMJ38" s="32"/>
      <c r="JMK38" s="33"/>
      <c r="JML38" s="33"/>
      <c r="JMM38" s="33"/>
      <c r="JMN38" s="33"/>
      <c r="JMO38" s="33"/>
      <c r="JMP38" s="33"/>
      <c r="JMQ38" s="35" t="s">
        <v>5</v>
      </c>
      <c r="JMR38" s="35" t="s">
        <v>6</v>
      </c>
      <c r="JMS38" s="35" t="s">
        <v>7</v>
      </c>
      <c r="JMT38" s="35" t="s">
        <v>8</v>
      </c>
      <c r="JMU38" s="35" t="s">
        <v>9</v>
      </c>
      <c r="JMV38" s="35" t="s">
        <v>10</v>
      </c>
      <c r="JMW38" s="35" t="s">
        <v>2</v>
      </c>
      <c r="JMX38" s="35" t="s">
        <v>124</v>
      </c>
      <c r="JMY38" s="35" t="s">
        <v>63</v>
      </c>
      <c r="JMZ38" s="32"/>
      <c r="JNA38" s="33"/>
      <c r="JNB38" s="33"/>
      <c r="JNC38" s="33"/>
      <c r="JND38" s="33"/>
      <c r="JNE38" s="33"/>
      <c r="JNF38" s="33"/>
      <c r="JNG38" s="35" t="s">
        <v>5</v>
      </c>
      <c r="JNH38" s="35" t="s">
        <v>6</v>
      </c>
      <c r="JNI38" s="35" t="s">
        <v>7</v>
      </c>
      <c r="JNJ38" s="35" t="s">
        <v>8</v>
      </c>
      <c r="JNK38" s="35" t="s">
        <v>9</v>
      </c>
      <c r="JNL38" s="35" t="s">
        <v>10</v>
      </c>
      <c r="JNM38" s="35" t="s">
        <v>2</v>
      </c>
      <c r="JNN38" s="35" t="s">
        <v>124</v>
      </c>
      <c r="JNO38" s="35" t="s">
        <v>63</v>
      </c>
      <c r="JNP38" s="32"/>
      <c r="JNQ38" s="33"/>
      <c r="JNR38" s="33"/>
      <c r="JNS38" s="33"/>
      <c r="JNT38" s="33"/>
      <c r="JNU38" s="33"/>
      <c r="JNV38" s="33"/>
      <c r="JNW38" s="35" t="s">
        <v>5</v>
      </c>
      <c r="JNX38" s="35" t="s">
        <v>6</v>
      </c>
      <c r="JNY38" s="35" t="s">
        <v>7</v>
      </c>
      <c r="JNZ38" s="35" t="s">
        <v>8</v>
      </c>
      <c r="JOA38" s="35" t="s">
        <v>9</v>
      </c>
      <c r="JOB38" s="35" t="s">
        <v>10</v>
      </c>
      <c r="JOC38" s="35" t="s">
        <v>2</v>
      </c>
      <c r="JOD38" s="35" t="s">
        <v>124</v>
      </c>
      <c r="JOE38" s="35" t="s">
        <v>63</v>
      </c>
      <c r="JOF38" s="32"/>
      <c r="JOG38" s="33"/>
      <c r="JOH38" s="33"/>
      <c r="JOI38" s="33"/>
      <c r="JOJ38" s="33"/>
      <c r="JOK38" s="33"/>
      <c r="JOL38" s="33"/>
      <c r="JOM38" s="35" t="s">
        <v>5</v>
      </c>
      <c r="JON38" s="35" t="s">
        <v>6</v>
      </c>
      <c r="JOO38" s="35" t="s">
        <v>7</v>
      </c>
      <c r="JOP38" s="35" t="s">
        <v>8</v>
      </c>
      <c r="JOQ38" s="35" t="s">
        <v>9</v>
      </c>
      <c r="JOR38" s="35" t="s">
        <v>10</v>
      </c>
      <c r="JOS38" s="35" t="s">
        <v>2</v>
      </c>
      <c r="JOT38" s="35" t="s">
        <v>124</v>
      </c>
      <c r="JOU38" s="35" t="s">
        <v>63</v>
      </c>
      <c r="JOV38" s="32"/>
      <c r="JOW38" s="33"/>
      <c r="JOX38" s="33"/>
      <c r="JOY38" s="33"/>
      <c r="JOZ38" s="33"/>
      <c r="JPA38" s="33"/>
      <c r="JPB38" s="33"/>
      <c r="JPC38" s="35" t="s">
        <v>5</v>
      </c>
      <c r="JPD38" s="35" t="s">
        <v>6</v>
      </c>
      <c r="JPE38" s="35" t="s">
        <v>7</v>
      </c>
      <c r="JPF38" s="35" t="s">
        <v>8</v>
      </c>
      <c r="JPG38" s="35" t="s">
        <v>9</v>
      </c>
      <c r="JPH38" s="35" t="s">
        <v>10</v>
      </c>
      <c r="JPI38" s="35" t="s">
        <v>2</v>
      </c>
      <c r="JPJ38" s="35" t="s">
        <v>124</v>
      </c>
      <c r="JPK38" s="35" t="s">
        <v>63</v>
      </c>
      <c r="JPL38" s="32"/>
      <c r="JPM38" s="33"/>
      <c r="JPN38" s="33"/>
      <c r="JPO38" s="33"/>
      <c r="JPP38" s="33"/>
      <c r="JPQ38" s="33"/>
      <c r="JPR38" s="33"/>
      <c r="JPS38" s="35" t="s">
        <v>5</v>
      </c>
      <c r="JPT38" s="35" t="s">
        <v>6</v>
      </c>
      <c r="JPU38" s="35" t="s">
        <v>7</v>
      </c>
      <c r="JPV38" s="35" t="s">
        <v>8</v>
      </c>
      <c r="JPW38" s="35" t="s">
        <v>9</v>
      </c>
      <c r="JPX38" s="35" t="s">
        <v>10</v>
      </c>
      <c r="JPY38" s="35" t="s">
        <v>2</v>
      </c>
      <c r="JPZ38" s="35" t="s">
        <v>124</v>
      </c>
      <c r="JQA38" s="35" t="s">
        <v>63</v>
      </c>
      <c r="JQB38" s="32"/>
      <c r="JQC38" s="33"/>
      <c r="JQD38" s="33"/>
      <c r="JQE38" s="33"/>
      <c r="JQF38" s="33"/>
      <c r="JQG38" s="33"/>
      <c r="JQH38" s="33"/>
      <c r="JQI38" s="35" t="s">
        <v>5</v>
      </c>
      <c r="JQJ38" s="35" t="s">
        <v>6</v>
      </c>
      <c r="JQK38" s="35" t="s">
        <v>7</v>
      </c>
      <c r="JQL38" s="35" t="s">
        <v>8</v>
      </c>
      <c r="JQM38" s="35" t="s">
        <v>9</v>
      </c>
      <c r="JQN38" s="35" t="s">
        <v>10</v>
      </c>
      <c r="JQO38" s="35" t="s">
        <v>2</v>
      </c>
      <c r="JQP38" s="35" t="s">
        <v>124</v>
      </c>
      <c r="JQQ38" s="35" t="s">
        <v>63</v>
      </c>
      <c r="JQR38" s="32"/>
      <c r="JQS38" s="33"/>
      <c r="JQT38" s="33"/>
      <c r="JQU38" s="33"/>
      <c r="JQV38" s="33"/>
      <c r="JQW38" s="33"/>
      <c r="JQX38" s="33"/>
      <c r="JQY38" s="35" t="s">
        <v>5</v>
      </c>
      <c r="JQZ38" s="35" t="s">
        <v>6</v>
      </c>
      <c r="JRA38" s="35" t="s">
        <v>7</v>
      </c>
      <c r="JRB38" s="35" t="s">
        <v>8</v>
      </c>
      <c r="JRC38" s="35" t="s">
        <v>9</v>
      </c>
      <c r="JRD38" s="35" t="s">
        <v>10</v>
      </c>
      <c r="JRE38" s="35" t="s">
        <v>2</v>
      </c>
      <c r="JRF38" s="35" t="s">
        <v>124</v>
      </c>
      <c r="JRG38" s="35" t="s">
        <v>63</v>
      </c>
      <c r="JRH38" s="32"/>
      <c r="JRI38" s="33"/>
      <c r="JRJ38" s="33"/>
      <c r="JRK38" s="33"/>
      <c r="JRL38" s="33"/>
      <c r="JRM38" s="33"/>
      <c r="JRN38" s="33"/>
      <c r="JRO38" s="35" t="s">
        <v>5</v>
      </c>
      <c r="JRP38" s="35" t="s">
        <v>6</v>
      </c>
      <c r="JRQ38" s="35" t="s">
        <v>7</v>
      </c>
      <c r="JRR38" s="35" t="s">
        <v>8</v>
      </c>
      <c r="JRS38" s="35" t="s">
        <v>9</v>
      </c>
      <c r="JRT38" s="35" t="s">
        <v>10</v>
      </c>
      <c r="JRU38" s="35" t="s">
        <v>2</v>
      </c>
      <c r="JRV38" s="35" t="s">
        <v>124</v>
      </c>
      <c r="JRW38" s="35" t="s">
        <v>63</v>
      </c>
      <c r="JRX38" s="32"/>
      <c r="JRY38" s="33"/>
      <c r="JRZ38" s="33"/>
      <c r="JSA38" s="33"/>
      <c r="JSB38" s="33"/>
      <c r="JSC38" s="33"/>
      <c r="JSD38" s="33"/>
      <c r="JSE38" s="35" t="s">
        <v>5</v>
      </c>
      <c r="JSF38" s="35" t="s">
        <v>6</v>
      </c>
      <c r="JSG38" s="35" t="s">
        <v>7</v>
      </c>
      <c r="JSH38" s="35" t="s">
        <v>8</v>
      </c>
      <c r="JSI38" s="35" t="s">
        <v>9</v>
      </c>
      <c r="JSJ38" s="35" t="s">
        <v>10</v>
      </c>
      <c r="JSK38" s="35" t="s">
        <v>2</v>
      </c>
      <c r="JSL38" s="35" t="s">
        <v>124</v>
      </c>
      <c r="JSM38" s="35" t="s">
        <v>63</v>
      </c>
      <c r="JSN38" s="32"/>
      <c r="JSO38" s="33"/>
      <c r="JSP38" s="33"/>
      <c r="JSQ38" s="33"/>
      <c r="JSR38" s="33"/>
      <c r="JSS38" s="33"/>
      <c r="JST38" s="33"/>
      <c r="JSU38" s="35" t="s">
        <v>5</v>
      </c>
      <c r="JSV38" s="35" t="s">
        <v>6</v>
      </c>
      <c r="JSW38" s="35" t="s">
        <v>7</v>
      </c>
      <c r="JSX38" s="35" t="s">
        <v>8</v>
      </c>
      <c r="JSY38" s="35" t="s">
        <v>9</v>
      </c>
      <c r="JSZ38" s="35" t="s">
        <v>10</v>
      </c>
      <c r="JTA38" s="35" t="s">
        <v>2</v>
      </c>
      <c r="JTB38" s="35" t="s">
        <v>124</v>
      </c>
      <c r="JTC38" s="35" t="s">
        <v>63</v>
      </c>
      <c r="JTD38" s="32"/>
      <c r="JTE38" s="33"/>
      <c r="JTF38" s="33"/>
      <c r="JTG38" s="33"/>
      <c r="JTH38" s="33"/>
      <c r="JTI38" s="33"/>
      <c r="JTJ38" s="33"/>
      <c r="JTK38" s="35" t="s">
        <v>5</v>
      </c>
      <c r="JTL38" s="35" t="s">
        <v>6</v>
      </c>
      <c r="JTM38" s="35" t="s">
        <v>7</v>
      </c>
      <c r="JTN38" s="35" t="s">
        <v>8</v>
      </c>
      <c r="JTO38" s="35" t="s">
        <v>9</v>
      </c>
      <c r="JTP38" s="35" t="s">
        <v>10</v>
      </c>
      <c r="JTQ38" s="35" t="s">
        <v>2</v>
      </c>
      <c r="JTR38" s="35" t="s">
        <v>124</v>
      </c>
      <c r="JTS38" s="35" t="s">
        <v>63</v>
      </c>
      <c r="JTT38" s="32"/>
      <c r="JTU38" s="33"/>
      <c r="JTV38" s="33"/>
      <c r="JTW38" s="33"/>
      <c r="JTX38" s="33"/>
      <c r="JTY38" s="33"/>
      <c r="JTZ38" s="33"/>
      <c r="JUA38" s="35" t="s">
        <v>5</v>
      </c>
      <c r="JUB38" s="35" t="s">
        <v>6</v>
      </c>
      <c r="JUC38" s="35" t="s">
        <v>7</v>
      </c>
      <c r="JUD38" s="35" t="s">
        <v>8</v>
      </c>
      <c r="JUE38" s="35" t="s">
        <v>9</v>
      </c>
      <c r="JUF38" s="35" t="s">
        <v>10</v>
      </c>
      <c r="JUG38" s="35" t="s">
        <v>2</v>
      </c>
      <c r="JUH38" s="35" t="s">
        <v>124</v>
      </c>
      <c r="JUI38" s="35" t="s">
        <v>63</v>
      </c>
      <c r="JUJ38" s="32"/>
      <c r="JUK38" s="33"/>
      <c r="JUL38" s="33"/>
      <c r="JUM38" s="33"/>
      <c r="JUN38" s="33"/>
      <c r="JUO38" s="33"/>
      <c r="JUP38" s="33"/>
      <c r="JUQ38" s="35" t="s">
        <v>5</v>
      </c>
      <c r="JUR38" s="35" t="s">
        <v>6</v>
      </c>
      <c r="JUS38" s="35" t="s">
        <v>7</v>
      </c>
      <c r="JUT38" s="35" t="s">
        <v>8</v>
      </c>
      <c r="JUU38" s="35" t="s">
        <v>9</v>
      </c>
      <c r="JUV38" s="35" t="s">
        <v>10</v>
      </c>
      <c r="JUW38" s="35" t="s">
        <v>2</v>
      </c>
      <c r="JUX38" s="35" t="s">
        <v>124</v>
      </c>
      <c r="JUY38" s="35" t="s">
        <v>63</v>
      </c>
      <c r="JUZ38" s="32"/>
      <c r="JVA38" s="33"/>
      <c r="JVB38" s="33"/>
      <c r="JVC38" s="33"/>
      <c r="JVD38" s="33"/>
      <c r="JVE38" s="33"/>
      <c r="JVF38" s="33"/>
      <c r="JVG38" s="35" t="s">
        <v>5</v>
      </c>
      <c r="JVH38" s="35" t="s">
        <v>6</v>
      </c>
      <c r="JVI38" s="35" t="s">
        <v>7</v>
      </c>
      <c r="JVJ38" s="35" t="s">
        <v>8</v>
      </c>
      <c r="JVK38" s="35" t="s">
        <v>9</v>
      </c>
      <c r="JVL38" s="35" t="s">
        <v>10</v>
      </c>
      <c r="JVM38" s="35" t="s">
        <v>2</v>
      </c>
      <c r="JVN38" s="35" t="s">
        <v>124</v>
      </c>
      <c r="JVO38" s="35" t="s">
        <v>63</v>
      </c>
      <c r="JVP38" s="32"/>
      <c r="JVQ38" s="33"/>
      <c r="JVR38" s="33"/>
      <c r="JVS38" s="33"/>
      <c r="JVT38" s="33"/>
      <c r="JVU38" s="33"/>
      <c r="JVV38" s="33"/>
      <c r="JVW38" s="35" t="s">
        <v>5</v>
      </c>
      <c r="JVX38" s="35" t="s">
        <v>6</v>
      </c>
      <c r="JVY38" s="35" t="s">
        <v>7</v>
      </c>
      <c r="JVZ38" s="35" t="s">
        <v>8</v>
      </c>
      <c r="JWA38" s="35" t="s">
        <v>9</v>
      </c>
      <c r="JWB38" s="35" t="s">
        <v>10</v>
      </c>
      <c r="JWC38" s="35" t="s">
        <v>2</v>
      </c>
      <c r="JWD38" s="35" t="s">
        <v>124</v>
      </c>
      <c r="JWE38" s="35" t="s">
        <v>63</v>
      </c>
      <c r="JWF38" s="32"/>
      <c r="JWG38" s="33"/>
      <c r="JWH38" s="33"/>
      <c r="JWI38" s="33"/>
      <c r="JWJ38" s="33"/>
      <c r="JWK38" s="33"/>
      <c r="JWL38" s="33"/>
      <c r="JWM38" s="35" t="s">
        <v>5</v>
      </c>
      <c r="JWN38" s="35" t="s">
        <v>6</v>
      </c>
      <c r="JWO38" s="35" t="s">
        <v>7</v>
      </c>
      <c r="JWP38" s="35" t="s">
        <v>8</v>
      </c>
      <c r="JWQ38" s="35" t="s">
        <v>9</v>
      </c>
      <c r="JWR38" s="35" t="s">
        <v>10</v>
      </c>
      <c r="JWS38" s="35" t="s">
        <v>2</v>
      </c>
      <c r="JWT38" s="35" t="s">
        <v>124</v>
      </c>
      <c r="JWU38" s="35" t="s">
        <v>63</v>
      </c>
      <c r="JWV38" s="32"/>
      <c r="JWW38" s="33"/>
      <c r="JWX38" s="33"/>
      <c r="JWY38" s="33"/>
      <c r="JWZ38" s="33"/>
      <c r="JXA38" s="33"/>
      <c r="JXB38" s="33"/>
      <c r="JXC38" s="35" t="s">
        <v>5</v>
      </c>
      <c r="JXD38" s="35" t="s">
        <v>6</v>
      </c>
      <c r="JXE38" s="35" t="s">
        <v>7</v>
      </c>
      <c r="JXF38" s="35" t="s">
        <v>8</v>
      </c>
      <c r="JXG38" s="35" t="s">
        <v>9</v>
      </c>
      <c r="JXH38" s="35" t="s">
        <v>10</v>
      </c>
      <c r="JXI38" s="35" t="s">
        <v>2</v>
      </c>
      <c r="JXJ38" s="35" t="s">
        <v>124</v>
      </c>
      <c r="JXK38" s="35" t="s">
        <v>63</v>
      </c>
      <c r="JXL38" s="32"/>
      <c r="JXM38" s="33"/>
      <c r="JXN38" s="33"/>
      <c r="JXO38" s="33"/>
      <c r="JXP38" s="33"/>
      <c r="JXQ38" s="33"/>
      <c r="JXR38" s="33"/>
      <c r="JXS38" s="35" t="s">
        <v>5</v>
      </c>
      <c r="JXT38" s="35" t="s">
        <v>6</v>
      </c>
      <c r="JXU38" s="35" t="s">
        <v>7</v>
      </c>
      <c r="JXV38" s="35" t="s">
        <v>8</v>
      </c>
      <c r="JXW38" s="35" t="s">
        <v>9</v>
      </c>
      <c r="JXX38" s="35" t="s">
        <v>10</v>
      </c>
      <c r="JXY38" s="35" t="s">
        <v>2</v>
      </c>
      <c r="JXZ38" s="35" t="s">
        <v>124</v>
      </c>
      <c r="JYA38" s="35" t="s">
        <v>63</v>
      </c>
      <c r="JYB38" s="32"/>
      <c r="JYC38" s="33"/>
      <c r="JYD38" s="33"/>
      <c r="JYE38" s="33"/>
      <c r="JYF38" s="33"/>
      <c r="JYG38" s="33"/>
      <c r="JYH38" s="33"/>
      <c r="JYI38" s="35" t="s">
        <v>5</v>
      </c>
      <c r="JYJ38" s="35" t="s">
        <v>6</v>
      </c>
      <c r="JYK38" s="35" t="s">
        <v>7</v>
      </c>
      <c r="JYL38" s="35" t="s">
        <v>8</v>
      </c>
      <c r="JYM38" s="35" t="s">
        <v>9</v>
      </c>
      <c r="JYN38" s="35" t="s">
        <v>10</v>
      </c>
      <c r="JYO38" s="35" t="s">
        <v>2</v>
      </c>
      <c r="JYP38" s="35" t="s">
        <v>124</v>
      </c>
      <c r="JYQ38" s="35" t="s">
        <v>63</v>
      </c>
      <c r="JYR38" s="32"/>
      <c r="JYS38" s="33"/>
      <c r="JYT38" s="33"/>
      <c r="JYU38" s="33"/>
      <c r="JYV38" s="33"/>
      <c r="JYW38" s="33"/>
      <c r="JYX38" s="33"/>
      <c r="JYY38" s="35" t="s">
        <v>5</v>
      </c>
      <c r="JYZ38" s="35" t="s">
        <v>6</v>
      </c>
      <c r="JZA38" s="35" t="s">
        <v>7</v>
      </c>
      <c r="JZB38" s="35" t="s">
        <v>8</v>
      </c>
      <c r="JZC38" s="35" t="s">
        <v>9</v>
      </c>
      <c r="JZD38" s="35" t="s">
        <v>10</v>
      </c>
      <c r="JZE38" s="35" t="s">
        <v>2</v>
      </c>
      <c r="JZF38" s="35" t="s">
        <v>124</v>
      </c>
      <c r="JZG38" s="35" t="s">
        <v>63</v>
      </c>
      <c r="JZH38" s="32"/>
      <c r="JZI38" s="33"/>
      <c r="JZJ38" s="33"/>
      <c r="JZK38" s="33"/>
      <c r="JZL38" s="33"/>
      <c r="JZM38" s="33"/>
      <c r="JZN38" s="33"/>
      <c r="JZO38" s="35" t="s">
        <v>5</v>
      </c>
      <c r="JZP38" s="35" t="s">
        <v>6</v>
      </c>
      <c r="JZQ38" s="35" t="s">
        <v>7</v>
      </c>
      <c r="JZR38" s="35" t="s">
        <v>8</v>
      </c>
      <c r="JZS38" s="35" t="s">
        <v>9</v>
      </c>
      <c r="JZT38" s="35" t="s">
        <v>10</v>
      </c>
      <c r="JZU38" s="35" t="s">
        <v>2</v>
      </c>
      <c r="JZV38" s="35" t="s">
        <v>124</v>
      </c>
      <c r="JZW38" s="35" t="s">
        <v>63</v>
      </c>
      <c r="JZX38" s="32"/>
      <c r="JZY38" s="33"/>
      <c r="JZZ38" s="33"/>
      <c r="KAA38" s="33"/>
      <c r="KAB38" s="33"/>
      <c r="KAC38" s="33"/>
      <c r="KAD38" s="33"/>
      <c r="KAE38" s="35" t="s">
        <v>5</v>
      </c>
      <c r="KAF38" s="35" t="s">
        <v>6</v>
      </c>
      <c r="KAG38" s="35" t="s">
        <v>7</v>
      </c>
      <c r="KAH38" s="35" t="s">
        <v>8</v>
      </c>
      <c r="KAI38" s="35" t="s">
        <v>9</v>
      </c>
      <c r="KAJ38" s="35" t="s">
        <v>10</v>
      </c>
      <c r="KAK38" s="35" t="s">
        <v>2</v>
      </c>
      <c r="KAL38" s="35" t="s">
        <v>124</v>
      </c>
      <c r="KAM38" s="35" t="s">
        <v>63</v>
      </c>
      <c r="KAN38" s="32"/>
      <c r="KAO38" s="33"/>
      <c r="KAP38" s="33"/>
      <c r="KAQ38" s="33"/>
      <c r="KAR38" s="33"/>
      <c r="KAS38" s="33"/>
      <c r="KAT38" s="33"/>
      <c r="KAU38" s="35" t="s">
        <v>5</v>
      </c>
      <c r="KAV38" s="35" t="s">
        <v>6</v>
      </c>
      <c r="KAW38" s="35" t="s">
        <v>7</v>
      </c>
      <c r="KAX38" s="35" t="s">
        <v>8</v>
      </c>
      <c r="KAY38" s="35" t="s">
        <v>9</v>
      </c>
      <c r="KAZ38" s="35" t="s">
        <v>10</v>
      </c>
      <c r="KBA38" s="35" t="s">
        <v>2</v>
      </c>
      <c r="KBB38" s="35" t="s">
        <v>124</v>
      </c>
      <c r="KBC38" s="35" t="s">
        <v>63</v>
      </c>
      <c r="KBD38" s="32"/>
      <c r="KBE38" s="33"/>
      <c r="KBF38" s="33"/>
      <c r="KBG38" s="33"/>
      <c r="KBH38" s="33"/>
      <c r="KBI38" s="33"/>
      <c r="KBJ38" s="33"/>
      <c r="KBK38" s="35" t="s">
        <v>5</v>
      </c>
      <c r="KBL38" s="35" t="s">
        <v>6</v>
      </c>
      <c r="KBM38" s="35" t="s">
        <v>7</v>
      </c>
      <c r="KBN38" s="35" t="s">
        <v>8</v>
      </c>
      <c r="KBO38" s="35" t="s">
        <v>9</v>
      </c>
      <c r="KBP38" s="35" t="s">
        <v>10</v>
      </c>
      <c r="KBQ38" s="35" t="s">
        <v>2</v>
      </c>
      <c r="KBR38" s="35" t="s">
        <v>124</v>
      </c>
      <c r="KBS38" s="35" t="s">
        <v>63</v>
      </c>
      <c r="KBT38" s="32"/>
      <c r="KBU38" s="33"/>
      <c r="KBV38" s="33"/>
      <c r="KBW38" s="33"/>
      <c r="KBX38" s="33"/>
      <c r="KBY38" s="33"/>
      <c r="KBZ38" s="33"/>
      <c r="KCA38" s="35" t="s">
        <v>5</v>
      </c>
      <c r="KCB38" s="35" t="s">
        <v>6</v>
      </c>
      <c r="KCC38" s="35" t="s">
        <v>7</v>
      </c>
      <c r="KCD38" s="35" t="s">
        <v>8</v>
      </c>
      <c r="KCE38" s="35" t="s">
        <v>9</v>
      </c>
      <c r="KCF38" s="35" t="s">
        <v>10</v>
      </c>
      <c r="KCG38" s="35" t="s">
        <v>2</v>
      </c>
      <c r="KCH38" s="35" t="s">
        <v>124</v>
      </c>
      <c r="KCI38" s="35" t="s">
        <v>63</v>
      </c>
      <c r="KCJ38" s="32"/>
      <c r="KCK38" s="33"/>
      <c r="KCL38" s="33"/>
      <c r="KCM38" s="33"/>
      <c r="KCN38" s="33"/>
      <c r="KCO38" s="33"/>
      <c r="KCP38" s="33"/>
      <c r="KCQ38" s="35" t="s">
        <v>5</v>
      </c>
      <c r="KCR38" s="35" t="s">
        <v>6</v>
      </c>
      <c r="KCS38" s="35" t="s">
        <v>7</v>
      </c>
      <c r="KCT38" s="35" t="s">
        <v>8</v>
      </c>
      <c r="KCU38" s="35" t="s">
        <v>9</v>
      </c>
      <c r="KCV38" s="35" t="s">
        <v>10</v>
      </c>
      <c r="KCW38" s="35" t="s">
        <v>2</v>
      </c>
      <c r="KCX38" s="35" t="s">
        <v>124</v>
      </c>
      <c r="KCY38" s="35" t="s">
        <v>63</v>
      </c>
      <c r="KCZ38" s="32"/>
      <c r="KDA38" s="33"/>
      <c r="KDB38" s="33"/>
      <c r="KDC38" s="33"/>
      <c r="KDD38" s="33"/>
      <c r="KDE38" s="33"/>
      <c r="KDF38" s="33"/>
      <c r="KDG38" s="35" t="s">
        <v>5</v>
      </c>
      <c r="KDH38" s="35" t="s">
        <v>6</v>
      </c>
      <c r="KDI38" s="35" t="s">
        <v>7</v>
      </c>
      <c r="KDJ38" s="35" t="s">
        <v>8</v>
      </c>
      <c r="KDK38" s="35" t="s">
        <v>9</v>
      </c>
      <c r="KDL38" s="35" t="s">
        <v>10</v>
      </c>
      <c r="KDM38" s="35" t="s">
        <v>2</v>
      </c>
      <c r="KDN38" s="35" t="s">
        <v>124</v>
      </c>
      <c r="KDO38" s="35" t="s">
        <v>63</v>
      </c>
      <c r="KDP38" s="32"/>
      <c r="KDQ38" s="33"/>
      <c r="KDR38" s="33"/>
      <c r="KDS38" s="33"/>
      <c r="KDT38" s="33"/>
      <c r="KDU38" s="33"/>
      <c r="KDV38" s="33"/>
      <c r="KDW38" s="35" t="s">
        <v>5</v>
      </c>
      <c r="KDX38" s="35" t="s">
        <v>6</v>
      </c>
      <c r="KDY38" s="35" t="s">
        <v>7</v>
      </c>
      <c r="KDZ38" s="35" t="s">
        <v>8</v>
      </c>
      <c r="KEA38" s="35" t="s">
        <v>9</v>
      </c>
      <c r="KEB38" s="35" t="s">
        <v>10</v>
      </c>
      <c r="KEC38" s="35" t="s">
        <v>2</v>
      </c>
      <c r="KED38" s="35" t="s">
        <v>124</v>
      </c>
      <c r="KEE38" s="35" t="s">
        <v>63</v>
      </c>
      <c r="KEF38" s="32"/>
      <c r="KEG38" s="33"/>
      <c r="KEH38" s="33"/>
      <c r="KEI38" s="33"/>
      <c r="KEJ38" s="33"/>
      <c r="KEK38" s="33"/>
      <c r="KEL38" s="33"/>
      <c r="KEM38" s="35" t="s">
        <v>5</v>
      </c>
      <c r="KEN38" s="35" t="s">
        <v>6</v>
      </c>
      <c r="KEO38" s="35" t="s">
        <v>7</v>
      </c>
      <c r="KEP38" s="35" t="s">
        <v>8</v>
      </c>
      <c r="KEQ38" s="35" t="s">
        <v>9</v>
      </c>
      <c r="KER38" s="35" t="s">
        <v>10</v>
      </c>
      <c r="KES38" s="35" t="s">
        <v>2</v>
      </c>
      <c r="KET38" s="35" t="s">
        <v>124</v>
      </c>
      <c r="KEU38" s="35" t="s">
        <v>63</v>
      </c>
      <c r="KEV38" s="32"/>
      <c r="KEW38" s="33"/>
      <c r="KEX38" s="33"/>
      <c r="KEY38" s="33"/>
      <c r="KEZ38" s="33"/>
      <c r="KFA38" s="33"/>
      <c r="KFB38" s="33"/>
      <c r="KFC38" s="35" t="s">
        <v>5</v>
      </c>
      <c r="KFD38" s="35" t="s">
        <v>6</v>
      </c>
      <c r="KFE38" s="35" t="s">
        <v>7</v>
      </c>
      <c r="KFF38" s="35" t="s">
        <v>8</v>
      </c>
      <c r="KFG38" s="35" t="s">
        <v>9</v>
      </c>
      <c r="KFH38" s="35" t="s">
        <v>10</v>
      </c>
      <c r="KFI38" s="35" t="s">
        <v>2</v>
      </c>
      <c r="KFJ38" s="35" t="s">
        <v>124</v>
      </c>
      <c r="KFK38" s="35" t="s">
        <v>63</v>
      </c>
      <c r="KFL38" s="32"/>
      <c r="KFM38" s="33"/>
      <c r="KFN38" s="33"/>
      <c r="KFO38" s="33"/>
      <c r="KFP38" s="33"/>
      <c r="KFQ38" s="33"/>
      <c r="KFR38" s="33"/>
      <c r="KFS38" s="35" t="s">
        <v>5</v>
      </c>
      <c r="KFT38" s="35" t="s">
        <v>6</v>
      </c>
      <c r="KFU38" s="35" t="s">
        <v>7</v>
      </c>
      <c r="KFV38" s="35" t="s">
        <v>8</v>
      </c>
      <c r="KFW38" s="35" t="s">
        <v>9</v>
      </c>
      <c r="KFX38" s="35" t="s">
        <v>10</v>
      </c>
      <c r="KFY38" s="35" t="s">
        <v>2</v>
      </c>
      <c r="KFZ38" s="35" t="s">
        <v>124</v>
      </c>
      <c r="KGA38" s="35" t="s">
        <v>63</v>
      </c>
      <c r="KGB38" s="32"/>
      <c r="KGC38" s="33"/>
      <c r="KGD38" s="33"/>
      <c r="KGE38" s="33"/>
      <c r="KGF38" s="33"/>
      <c r="KGG38" s="33"/>
      <c r="KGH38" s="33"/>
      <c r="KGI38" s="35" t="s">
        <v>5</v>
      </c>
      <c r="KGJ38" s="35" t="s">
        <v>6</v>
      </c>
      <c r="KGK38" s="35" t="s">
        <v>7</v>
      </c>
      <c r="KGL38" s="35" t="s">
        <v>8</v>
      </c>
      <c r="KGM38" s="35" t="s">
        <v>9</v>
      </c>
      <c r="KGN38" s="35" t="s">
        <v>10</v>
      </c>
      <c r="KGO38" s="35" t="s">
        <v>2</v>
      </c>
      <c r="KGP38" s="35" t="s">
        <v>124</v>
      </c>
      <c r="KGQ38" s="35" t="s">
        <v>63</v>
      </c>
      <c r="KGR38" s="32"/>
      <c r="KGS38" s="33"/>
      <c r="KGT38" s="33"/>
      <c r="KGU38" s="33"/>
      <c r="KGV38" s="33"/>
      <c r="KGW38" s="33"/>
      <c r="KGX38" s="33"/>
      <c r="KGY38" s="35" t="s">
        <v>5</v>
      </c>
      <c r="KGZ38" s="35" t="s">
        <v>6</v>
      </c>
      <c r="KHA38" s="35" t="s">
        <v>7</v>
      </c>
      <c r="KHB38" s="35" t="s">
        <v>8</v>
      </c>
      <c r="KHC38" s="35" t="s">
        <v>9</v>
      </c>
      <c r="KHD38" s="35" t="s">
        <v>10</v>
      </c>
      <c r="KHE38" s="35" t="s">
        <v>2</v>
      </c>
      <c r="KHF38" s="35" t="s">
        <v>124</v>
      </c>
      <c r="KHG38" s="35" t="s">
        <v>63</v>
      </c>
      <c r="KHH38" s="32"/>
      <c r="KHI38" s="33"/>
      <c r="KHJ38" s="33"/>
      <c r="KHK38" s="33"/>
      <c r="KHL38" s="33"/>
      <c r="KHM38" s="33"/>
      <c r="KHN38" s="33"/>
      <c r="KHO38" s="35" t="s">
        <v>5</v>
      </c>
      <c r="KHP38" s="35" t="s">
        <v>6</v>
      </c>
      <c r="KHQ38" s="35" t="s">
        <v>7</v>
      </c>
      <c r="KHR38" s="35" t="s">
        <v>8</v>
      </c>
      <c r="KHS38" s="35" t="s">
        <v>9</v>
      </c>
      <c r="KHT38" s="35" t="s">
        <v>10</v>
      </c>
      <c r="KHU38" s="35" t="s">
        <v>2</v>
      </c>
      <c r="KHV38" s="35" t="s">
        <v>124</v>
      </c>
      <c r="KHW38" s="35" t="s">
        <v>63</v>
      </c>
      <c r="KHX38" s="32"/>
      <c r="KHY38" s="33"/>
      <c r="KHZ38" s="33"/>
      <c r="KIA38" s="33"/>
      <c r="KIB38" s="33"/>
      <c r="KIC38" s="33"/>
      <c r="KID38" s="33"/>
      <c r="KIE38" s="35" t="s">
        <v>5</v>
      </c>
      <c r="KIF38" s="35" t="s">
        <v>6</v>
      </c>
      <c r="KIG38" s="35" t="s">
        <v>7</v>
      </c>
      <c r="KIH38" s="35" t="s">
        <v>8</v>
      </c>
      <c r="KII38" s="35" t="s">
        <v>9</v>
      </c>
      <c r="KIJ38" s="35" t="s">
        <v>10</v>
      </c>
      <c r="KIK38" s="35" t="s">
        <v>2</v>
      </c>
      <c r="KIL38" s="35" t="s">
        <v>124</v>
      </c>
      <c r="KIM38" s="35" t="s">
        <v>63</v>
      </c>
      <c r="KIN38" s="32"/>
      <c r="KIO38" s="33"/>
      <c r="KIP38" s="33"/>
      <c r="KIQ38" s="33"/>
      <c r="KIR38" s="33"/>
      <c r="KIS38" s="33"/>
      <c r="KIT38" s="33"/>
      <c r="KIU38" s="35" t="s">
        <v>5</v>
      </c>
      <c r="KIV38" s="35" t="s">
        <v>6</v>
      </c>
      <c r="KIW38" s="35" t="s">
        <v>7</v>
      </c>
      <c r="KIX38" s="35" t="s">
        <v>8</v>
      </c>
      <c r="KIY38" s="35" t="s">
        <v>9</v>
      </c>
      <c r="KIZ38" s="35" t="s">
        <v>10</v>
      </c>
      <c r="KJA38" s="35" t="s">
        <v>2</v>
      </c>
      <c r="KJB38" s="35" t="s">
        <v>124</v>
      </c>
      <c r="KJC38" s="35" t="s">
        <v>63</v>
      </c>
      <c r="KJD38" s="32"/>
      <c r="KJE38" s="33"/>
      <c r="KJF38" s="33"/>
      <c r="KJG38" s="33"/>
      <c r="KJH38" s="33"/>
      <c r="KJI38" s="33"/>
      <c r="KJJ38" s="33"/>
      <c r="KJK38" s="35" t="s">
        <v>5</v>
      </c>
      <c r="KJL38" s="35" t="s">
        <v>6</v>
      </c>
      <c r="KJM38" s="35" t="s">
        <v>7</v>
      </c>
      <c r="KJN38" s="35" t="s">
        <v>8</v>
      </c>
      <c r="KJO38" s="35" t="s">
        <v>9</v>
      </c>
      <c r="KJP38" s="35" t="s">
        <v>10</v>
      </c>
      <c r="KJQ38" s="35" t="s">
        <v>2</v>
      </c>
      <c r="KJR38" s="35" t="s">
        <v>124</v>
      </c>
      <c r="KJS38" s="35" t="s">
        <v>63</v>
      </c>
      <c r="KJT38" s="32"/>
      <c r="KJU38" s="33"/>
      <c r="KJV38" s="33"/>
      <c r="KJW38" s="33"/>
      <c r="KJX38" s="33"/>
      <c r="KJY38" s="33"/>
      <c r="KJZ38" s="33"/>
      <c r="KKA38" s="35" t="s">
        <v>5</v>
      </c>
      <c r="KKB38" s="35" t="s">
        <v>6</v>
      </c>
      <c r="KKC38" s="35" t="s">
        <v>7</v>
      </c>
      <c r="KKD38" s="35" t="s">
        <v>8</v>
      </c>
      <c r="KKE38" s="35" t="s">
        <v>9</v>
      </c>
      <c r="KKF38" s="35" t="s">
        <v>10</v>
      </c>
      <c r="KKG38" s="35" t="s">
        <v>2</v>
      </c>
      <c r="KKH38" s="35" t="s">
        <v>124</v>
      </c>
      <c r="KKI38" s="35" t="s">
        <v>63</v>
      </c>
      <c r="KKJ38" s="32"/>
      <c r="KKK38" s="33"/>
      <c r="KKL38" s="33"/>
      <c r="KKM38" s="33"/>
      <c r="KKN38" s="33"/>
      <c r="KKO38" s="33"/>
      <c r="KKP38" s="33"/>
      <c r="KKQ38" s="35" t="s">
        <v>5</v>
      </c>
      <c r="KKR38" s="35" t="s">
        <v>6</v>
      </c>
      <c r="KKS38" s="35" t="s">
        <v>7</v>
      </c>
      <c r="KKT38" s="35" t="s">
        <v>8</v>
      </c>
      <c r="KKU38" s="35" t="s">
        <v>9</v>
      </c>
      <c r="KKV38" s="35" t="s">
        <v>10</v>
      </c>
      <c r="KKW38" s="35" t="s">
        <v>2</v>
      </c>
      <c r="KKX38" s="35" t="s">
        <v>124</v>
      </c>
      <c r="KKY38" s="35" t="s">
        <v>63</v>
      </c>
      <c r="KKZ38" s="32"/>
      <c r="KLA38" s="33"/>
      <c r="KLB38" s="33"/>
      <c r="KLC38" s="33"/>
      <c r="KLD38" s="33"/>
      <c r="KLE38" s="33"/>
      <c r="KLF38" s="33"/>
      <c r="KLG38" s="35" t="s">
        <v>5</v>
      </c>
      <c r="KLH38" s="35" t="s">
        <v>6</v>
      </c>
      <c r="KLI38" s="35" t="s">
        <v>7</v>
      </c>
      <c r="KLJ38" s="35" t="s">
        <v>8</v>
      </c>
      <c r="KLK38" s="35" t="s">
        <v>9</v>
      </c>
      <c r="KLL38" s="35" t="s">
        <v>10</v>
      </c>
      <c r="KLM38" s="35" t="s">
        <v>2</v>
      </c>
      <c r="KLN38" s="35" t="s">
        <v>124</v>
      </c>
      <c r="KLO38" s="35" t="s">
        <v>63</v>
      </c>
      <c r="KLP38" s="32"/>
      <c r="KLQ38" s="33"/>
      <c r="KLR38" s="33"/>
      <c r="KLS38" s="33"/>
      <c r="KLT38" s="33"/>
      <c r="KLU38" s="33"/>
      <c r="KLV38" s="33"/>
      <c r="KLW38" s="35" t="s">
        <v>5</v>
      </c>
      <c r="KLX38" s="35" t="s">
        <v>6</v>
      </c>
      <c r="KLY38" s="35" t="s">
        <v>7</v>
      </c>
      <c r="KLZ38" s="35" t="s">
        <v>8</v>
      </c>
      <c r="KMA38" s="35" t="s">
        <v>9</v>
      </c>
      <c r="KMB38" s="35" t="s">
        <v>10</v>
      </c>
      <c r="KMC38" s="35" t="s">
        <v>2</v>
      </c>
      <c r="KMD38" s="35" t="s">
        <v>124</v>
      </c>
      <c r="KME38" s="35" t="s">
        <v>63</v>
      </c>
      <c r="KMF38" s="32"/>
      <c r="KMG38" s="33"/>
      <c r="KMH38" s="33"/>
      <c r="KMI38" s="33"/>
      <c r="KMJ38" s="33"/>
      <c r="KMK38" s="33"/>
      <c r="KML38" s="33"/>
      <c r="KMM38" s="35" t="s">
        <v>5</v>
      </c>
      <c r="KMN38" s="35" t="s">
        <v>6</v>
      </c>
      <c r="KMO38" s="35" t="s">
        <v>7</v>
      </c>
      <c r="KMP38" s="35" t="s">
        <v>8</v>
      </c>
      <c r="KMQ38" s="35" t="s">
        <v>9</v>
      </c>
      <c r="KMR38" s="35" t="s">
        <v>10</v>
      </c>
      <c r="KMS38" s="35" t="s">
        <v>2</v>
      </c>
      <c r="KMT38" s="35" t="s">
        <v>124</v>
      </c>
      <c r="KMU38" s="35" t="s">
        <v>63</v>
      </c>
      <c r="KMV38" s="32"/>
      <c r="KMW38" s="33"/>
      <c r="KMX38" s="33"/>
      <c r="KMY38" s="33"/>
      <c r="KMZ38" s="33"/>
      <c r="KNA38" s="33"/>
      <c r="KNB38" s="33"/>
      <c r="KNC38" s="35" t="s">
        <v>5</v>
      </c>
      <c r="KND38" s="35" t="s">
        <v>6</v>
      </c>
      <c r="KNE38" s="35" t="s">
        <v>7</v>
      </c>
      <c r="KNF38" s="35" t="s">
        <v>8</v>
      </c>
      <c r="KNG38" s="35" t="s">
        <v>9</v>
      </c>
      <c r="KNH38" s="35" t="s">
        <v>10</v>
      </c>
      <c r="KNI38" s="35" t="s">
        <v>2</v>
      </c>
      <c r="KNJ38" s="35" t="s">
        <v>124</v>
      </c>
      <c r="KNK38" s="35" t="s">
        <v>63</v>
      </c>
      <c r="KNL38" s="32"/>
      <c r="KNM38" s="33"/>
      <c r="KNN38" s="33"/>
      <c r="KNO38" s="33"/>
      <c r="KNP38" s="33"/>
      <c r="KNQ38" s="33"/>
      <c r="KNR38" s="33"/>
      <c r="KNS38" s="35" t="s">
        <v>5</v>
      </c>
      <c r="KNT38" s="35" t="s">
        <v>6</v>
      </c>
      <c r="KNU38" s="35" t="s">
        <v>7</v>
      </c>
      <c r="KNV38" s="35" t="s">
        <v>8</v>
      </c>
      <c r="KNW38" s="35" t="s">
        <v>9</v>
      </c>
      <c r="KNX38" s="35" t="s">
        <v>10</v>
      </c>
      <c r="KNY38" s="35" t="s">
        <v>2</v>
      </c>
      <c r="KNZ38" s="35" t="s">
        <v>124</v>
      </c>
      <c r="KOA38" s="35" t="s">
        <v>63</v>
      </c>
      <c r="KOB38" s="32"/>
      <c r="KOC38" s="33"/>
      <c r="KOD38" s="33"/>
      <c r="KOE38" s="33"/>
      <c r="KOF38" s="33"/>
      <c r="KOG38" s="33"/>
      <c r="KOH38" s="33"/>
      <c r="KOI38" s="35" t="s">
        <v>5</v>
      </c>
      <c r="KOJ38" s="35" t="s">
        <v>6</v>
      </c>
      <c r="KOK38" s="35" t="s">
        <v>7</v>
      </c>
      <c r="KOL38" s="35" t="s">
        <v>8</v>
      </c>
      <c r="KOM38" s="35" t="s">
        <v>9</v>
      </c>
      <c r="KON38" s="35" t="s">
        <v>10</v>
      </c>
      <c r="KOO38" s="35" t="s">
        <v>2</v>
      </c>
      <c r="KOP38" s="35" t="s">
        <v>124</v>
      </c>
      <c r="KOQ38" s="35" t="s">
        <v>63</v>
      </c>
      <c r="KOR38" s="32"/>
      <c r="KOS38" s="33"/>
      <c r="KOT38" s="33"/>
      <c r="KOU38" s="33"/>
      <c r="KOV38" s="33"/>
      <c r="KOW38" s="33"/>
      <c r="KOX38" s="33"/>
      <c r="KOY38" s="35" t="s">
        <v>5</v>
      </c>
      <c r="KOZ38" s="35" t="s">
        <v>6</v>
      </c>
      <c r="KPA38" s="35" t="s">
        <v>7</v>
      </c>
      <c r="KPB38" s="35" t="s">
        <v>8</v>
      </c>
      <c r="KPC38" s="35" t="s">
        <v>9</v>
      </c>
      <c r="KPD38" s="35" t="s">
        <v>10</v>
      </c>
      <c r="KPE38" s="35" t="s">
        <v>2</v>
      </c>
      <c r="KPF38" s="35" t="s">
        <v>124</v>
      </c>
      <c r="KPG38" s="35" t="s">
        <v>63</v>
      </c>
      <c r="KPH38" s="32"/>
      <c r="KPI38" s="33"/>
      <c r="KPJ38" s="33"/>
      <c r="KPK38" s="33"/>
      <c r="KPL38" s="33"/>
      <c r="KPM38" s="33"/>
      <c r="KPN38" s="33"/>
      <c r="KPO38" s="35" t="s">
        <v>5</v>
      </c>
      <c r="KPP38" s="35" t="s">
        <v>6</v>
      </c>
      <c r="KPQ38" s="35" t="s">
        <v>7</v>
      </c>
      <c r="KPR38" s="35" t="s">
        <v>8</v>
      </c>
      <c r="KPS38" s="35" t="s">
        <v>9</v>
      </c>
      <c r="KPT38" s="35" t="s">
        <v>10</v>
      </c>
      <c r="KPU38" s="35" t="s">
        <v>2</v>
      </c>
      <c r="KPV38" s="35" t="s">
        <v>124</v>
      </c>
      <c r="KPW38" s="35" t="s">
        <v>63</v>
      </c>
      <c r="KPX38" s="32"/>
      <c r="KPY38" s="33"/>
      <c r="KPZ38" s="33"/>
      <c r="KQA38" s="33"/>
      <c r="KQB38" s="33"/>
      <c r="KQC38" s="33"/>
      <c r="KQD38" s="33"/>
      <c r="KQE38" s="35" t="s">
        <v>5</v>
      </c>
      <c r="KQF38" s="35" t="s">
        <v>6</v>
      </c>
      <c r="KQG38" s="35" t="s">
        <v>7</v>
      </c>
      <c r="KQH38" s="35" t="s">
        <v>8</v>
      </c>
      <c r="KQI38" s="35" t="s">
        <v>9</v>
      </c>
      <c r="KQJ38" s="35" t="s">
        <v>10</v>
      </c>
      <c r="KQK38" s="35" t="s">
        <v>2</v>
      </c>
      <c r="KQL38" s="35" t="s">
        <v>124</v>
      </c>
      <c r="KQM38" s="35" t="s">
        <v>63</v>
      </c>
      <c r="KQN38" s="32"/>
      <c r="KQO38" s="33"/>
      <c r="KQP38" s="33"/>
      <c r="KQQ38" s="33"/>
      <c r="KQR38" s="33"/>
      <c r="KQS38" s="33"/>
      <c r="KQT38" s="33"/>
      <c r="KQU38" s="35" t="s">
        <v>5</v>
      </c>
      <c r="KQV38" s="35" t="s">
        <v>6</v>
      </c>
      <c r="KQW38" s="35" t="s">
        <v>7</v>
      </c>
      <c r="KQX38" s="35" t="s">
        <v>8</v>
      </c>
      <c r="KQY38" s="35" t="s">
        <v>9</v>
      </c>
      <c r="KQZ38" s="35" t="s">
        <v>10</v>
      </c>
      <c r="KRA38" s="35" t="s">
        <v>2</v>
      </c>
      <c r="KRB38" s="35" t="s">
        <v>124</v>
      </c>
      <c r="KRC38" s="35" t="s">
        <v>63</v>
      </c>
      <c r="KRD38" s="32"/>
      <c r="KRE38" s="33"/>
      <c r="KRF38" s="33"/>
      <c r="KRG38" s="33"/>
      <c r="KRH38" s="33"/>
      <c r="KRI38" s="33"/>
      <c r="KRJ38" s="33"/>
      <c r="KRK38" s="35" t="s">
        <v>5</v>
      </c>
      <c r="KRL38" s="35" t="s">
        <v>6</v>
      </c>
      <c r="KRM38" s="35" t="s">
        <v>7</v>
      </c>
      <c r="KRN38" s="35" t="s">
        <v>8</v>
      </c>
      <c r="KRO38" s="35" t="s">
        <v>9</v>
      </c>
      <c r="KRP38" s="35" t="s">
        <v>10</v>
      </c>
      <c r="KRQ38" s="35" t="s">
        <v>2</v>
      </c>
      <c r="KRR38" s="35" t="s">
        <v>124</v>
      </c>
      <c r="KRS38" s="35" t="s">
        <v>63</v>
      </c>
      <c r="KRT38" s="32"/>
      <c r="KRU38" s="33"/>
      <c r="KRV38" s="33"/>
      <c r="KRW38" s="33"/>
      <c r="KRX38" s="33"/>
      <c r="KRY38" s="33"/>
      <c r="KRZ38" s="33"/>
      <c r="KSA38" s="35" t="s">
        <v>5</v>
      </c>
      <c r="KSB38" s="35" t="s">
        <v>6</v>
      </c>
      <c r="KSC38" s="35" t="s">
        <v>7</v>
      </c>
      <c r="KSD38" s="35" t="s">
        <v>8</v>
      </c>
      <c r="KSE38" s="35" t="s">
        <v>9</v>
      </c>
      <c r="KSF38" s="35" t="s">
        <v>10</v>
      </c>
      <c r="KSG38" s="35" t="s">
        <v>2</v>
      </c>
      <c r="KSH38" s="35" t="s">
        <v>124</v>
      </c>
      <c r="KSI38" s="35" t="s">
        <v>63</v>
      </c>
      <c r="KSJ38" s="32"/>
      <c r="KSK38" s="33"/>
      <c r="KSL38" s="33"/>
      <c r="KSM38" s="33"/>
      <c r="KSN38" s="33"/>
      <c r="KSO38" s="33"/>
      <c r="KSP38" s="33"/>
      <c r="KSQ38" s="35" t="s">
        <v>5</v>
      </c>
      <c r="KSR38" s="35" t="s">
        <v>6</v>
      </c>
      <c r="KSS38" s="35" t="s">
        <v>7</v>
      </c>
      <c r="KST38" s="35" t="s">
        <v>8</v>
      </c>
      <c r="KSU38" s="35" t="s">
        <v>9</v>
      </c>
      <c r="KSV38" s="35" t="s">
        <v>10</v>
      </c>
      <c r="KSW38" s="35" t="s">
        <v>2</v>
      </c>
      <c r="KSX38" s="35" t="s">
        <v>124</v>
      </c>
      <c r="KSY38" s="35" t="s">
        <v>63</v>
      </c>
      <c r="KSZ38" s="32"/>
      <c r="KTA38" s="33"/>
      <c r="KTB38" s="33"/>
      <c r="KTC38" s="33"/>
      <c r="KTD38" s="33"/>
      <c r="KTE38" s="33"/>
      <c r="KTF38" s="33"/>
      <c r="KTG38" s="35" t="s">
        <v>5</v>
      </c>
      <c r="KTH38" s="35" t="s">
        <v>6</v>
      </c>
      <c r="KTI38" s="35" t="s">
        <v>7</v>
      </c>
      <c r="KTJ38" s="35" t="s">
        <v>8</v>
      </c>
      <c r="KTK38" s="35" t="s">
        <v>9</v>
      </c>
      <c r="KTL38" s="35" t="s">
        <v>10</v>
      </c>
      <c r="KTM38" s="35" t="s">
        <v>2</v>
      </c>
      <c r="KTN38" s="35" t="s">
        <v>124</v>
      </c>
      <c r="KTO38" s="35" t="s">
        <v>63</v>
      </c>
      <c r="KTP38" s="32"/>
      <c r="KTQ38" s="33"/>
      <c r="KTR38" s="33"/>
      <c r="KTS38" s="33"/>
      <c r="KTT38" s="33"/>
      <c r="KTU38" s="33"/>
      <c r="KTV38" s="33"/>
      <c r="KTW38" s="35" t="s">
        <v>5</v>
      </c>
      <c r="KTX38" s="35" t="s">
        <v>6</v>
      </c>
      <c r="KTY38" s="35" t="s">
        <v>7</v>
      </c>
      <c r="KTZ38" s="35" t="s">
        <v>8</v>
      </c>
      <c r="KUA38" s="35" t="s">
        <v>9</v>
      </c>
      <c r="KUB38" s="35" t="s">
        <v>10</v>
      </c>
      <c r="KUC38" s="35" t="s">
        <v>2</v>
      </c>
      <c r="KUD38" s="35" t="s">
        <v>124</v>
      </c>
      <c r="KUE38" s="35" t="s">
        <v>63</v>
      </c>
      <c r="KUF38" s="32"/>
      <c r="KUG38" s="33"/>
      <c r="KUH38" s="33"/>
      <c r="KUI38" s="33"/>
      <c r="KUJ38" s="33"/>
      <c r="KUK38" s="33"/>
      <c r="KUL38" s="33"/>
      <c r="KUM38" s="35" t="s">
        <v>5</v>
      </c>
      <c r="KUN38" s="35" t="s">
        <v>6</v>
      </c>
      <c r="KUO38" s="35" t="s">
        <v>7</v>
      </c>
      <c r="KUP38" s="35" t="s">
        <v>8</v>
      </c>
      <c r="KUQ38" s="35" t="s">
        <v>9</v>
      </c>
      <c r="KUR38" s="35" t="s">
        <v>10</v>
      </c>
      <c r="KUS38" s="35" t="s">
        <v>2</v>
      </c>
      <c r="KUT38" s="35" t="s">
        <v>124</v>
      </c>
      <c r="KUU38" s="35" t="s">
        <v>63</v>
      </c>
      <c r="KUV38" s="32"/>
      <c r="KUW38" s="33"/>
      <c r="KUX38" s="33"/>
      <c r="KUY38" s="33"/>
      <c r="KUZ38" s="33"/>
      <c r="KVA38" s="33"/>
      <c r="KVB38" s="33"/>
      <c r="KVC38" s="35" t="s">
        <v>5</v>
      </c>
      <c r="KVD38" s="35" t="s">
        <v>6</v>
      </c>
      <c r="KVE38" s="35" t="s">
        <v>7</v>
      </c>
      <c r="KVF38" s="35" t="s">
        <v>8</v>
      </c>
      <c r="KVG38" s="35" t="s">
        <v>9</v>
      </c>
      <c r="KVH38" s="35" t="s">
        <v>10</v>
      </c>
      <c r="KVI38" s="35" t="s">
        <v>2</v>
      </c>
      <c r="KVJ38" s="35" t="s">
        <v>124</v>
      </c>
      <c r="KVK38" s="35" t="s">
        <v>63</v>
      </c>
      <c r="KVL38" s="32"/>
      <c r="KVM38" s="33"/>
      <c r="KVN38" s="33"/>
      <c r="KVO38" s="33"/>
      <c r="KVP38" s="33"/>
      <c r="KVQ38" s="33"/>
      <c r="KVR38" s="33"/>
      <c r="KVS38" s="35" t="s">
        <v>5</v>
      </c>
      <c r="KVT38" s="35" t="s">
        <v>6</v>
      </c>
      <c r="KVU38" s="35" t="s">
        <v>7</v>
      </c>
      <c r="KVV38" s="35" t="s">
        <v>8</v>
      </c>
      <c r="KVW38" s="35" t="s">
        <v>9</v>
      </c>
      <c r="KVX38" s="35" t="s">
        <v>10</v>
      </c>
      <c r="KVY38" s="35" t="s">
        <v>2</v>
      </c>
      <c r="KVZ38" s="35" t="s">
        <v>124</v>
      </c>
      <c r="KWA38" s="35" t="s">
        <v>63</v>
      </c>
      <c r="KWB38" s="32"/>
      <c r="KWC38" s="33"/>
      <c r="KWD38" s="33"/>
      <c r="KWE38" s="33"/>
      <c r="KWF38" s="33"/>
      <c r="KWG38" s="33"/>
      <c r="KWH38" s="33"/>
      <c r="KWI38" s="35" t="s">
        <v>5</v>
      </c>
      <c r="KWJ38" s="35" t="s">
        <v>6</v>
      </c>
      <c r="KWK38" s="35" t="s">
        <v>7</v>
      </c>
      <c r="KWL38" s="35" t="s">
        <v>8</v>
      </c>
      <c r="KWM38" s="35" t="s">
        <v>9</v>
      </c>
      <c r="KWN38" s="35" t="s">
        <v>10</v>
      </c>
      <c r="KWO38" s="35" t="s">
        <v>2</v>
      </c>
      <c r="KWP38" s="35" t="s">
        <v>124</v>
      </c>
      <c r="KWQ38" s="35" t="s">
        <v>63</v>
      </c>
      <c r="KWR38" s="32"/>
      <c r="KWS38" s="33"/>
      <c r="KWT38" s="33"/>
      <c r="KWU38" s="33"/>
      <c r="KWV38" s="33"/>
      <c r="KWW38" s="33"/>
      <c r="KWX38" s="33"/>
      <c r="KWY38" s="35" t="s">
        <v>5</v>
      </c>
      <c r="KWZ38" s="35" t="s">
        <v>6</v>
      </c>
      <c r="KXA38" s="35" t="s">
        <v>7</v>
      </c>
      <c r="KXB38" s="35" t="s">
        <v>8</v>
      </c>
      <c r="KXC38" s="35" t="s">
        <v>9</v>
      </c>
      <c r="KXD38" s="35" t="s">
        <v>10</v>
      </c>
      <c r="KXE38" s="35" t="s">
        <v>2</v>
      </c>
      <c r="KXF38" s="35" t="s">
        <v>124</v>
      </c>
      <c r="KXG38" s="35" t="s">
        <v>63</v>
      </c>
      <c r="KXH38" s="32"/>
      <c r="KXI38" s="33"/>
      <c r="KXJ38" s="33"/>
      <c r="KXK38" s="33"/>
      <c r="KXL38" s="33"/>
      <c r="KXM38" s="33"/>
      <c r="KXN38" s="33"/>
      <c r="KXO38" s="35" t="s">
        <v>5</v>
      </c>
      <c r="KXP38" s="35" t="s">
        <v>6</v>
      </c>
      <c r="KXQ38" s="35" t="s">
        <v>7</v>
      </c>
      <c r="KXR38" s="35" t="s">
        <v>8</v>
      </c>
      <c r="KXS38" s="35" t="s">
        <v>9</v>
      </c>
      <c r="KXT38" s="35" t="s">
        <v>10</v>
      </c>
      <c r="KXU38" s="35" t="s">
        <v>2</v>
      </c>
      <c r="KXV38" s="35" t="s">
        <v>124</v>
      </c>
      <c r="KXW38" s="35" t="s">
        <v>63</v>
      </c>
      <c r="KXX38" s="32"/>
      <c r="KXY38" s="33"/>
      <c r="KXZ38" s="33"/>
      <c r="KYA38" s="33"/>
      <c r="KYB38" s="33"/>
      <c r="KYC38" s="33"/>
      <c r="KYD38" s="33"/>
      <c r="KYE38" s="35" t="s">
        <v>5</v>
      </c>
      <c r="KYF38" s="35" t="s">
        <v>6</v>
      </c>
      <c r="KYG38" s="35" t="s">
        <v>7</v>
      </c>
      <c r="KYH38" s="35" t="s">
        <v>8</v>
      </c>
      <c r="KYI38" s="35" t="s">
        <v>9</v>
      </c>
      <c r="KYJ38" s="35" t="s">
        <v>10</v>
      </c>
      <c r="KYK38" s="35" t="s">
        <v>2</v>
      </c>
      <c r="KYL38" s="35" t="s">
        <v>124</v>
      </c>
      <c r="KYM38" s="35" t="s">
        <v>63</v>
      </c>
      <c r="KYN38" s="32"/>
      <c r="KYO38" s="33"/>
      <c r="KYP38" s="33"/>
      <c r="KYQ38" s="33"/>
      <c r="KYR38" s="33"/>
      <c r="KYS38" s="33"/>
      <c r="KYT38" s="33"/>
      <c r="KYU38" s="35" t="s">
        <v>5</v>
      </c>
      <c r="KYV38" s="35" t="s">
        <v>6</v>
      </c>
      <c r="KYW38" s="35" t="s">
        <v>7</v>
      </c>
      <c r="KYX38" s="35" t="s">
        <v>8</v>
      </c>
      <c r="KYY38" s="35" t="s">
        <v>9</v>
      </c>
      <c r="KYZ38" s="35" t="s">
        <v>10</v>
      </c>
      <c r="KZA38" s="35" t="s">
        <v>2</v>
      </c>
      <c r="KZB38" s="35" t="s">
        <v>124</v>
      </c>
      <c r="KZC38" s="35" t="s">
        <v>63</v>
      </c>
      <c r="KZD38" s="32"/>
      <c r="KZE38" s="33"/>
      <c r="KZF38" s="33"/>
      <c r="KZG38" s="33"/>
      <c r="KZH38" s="33"/>
      <c r="KZI38" s="33"/>
      <c r="KZJ38" s="33"/>
      <c r="KZK38" s="35" t="s">
        <v>5</v>
      </c>
      <c r="KZL38" s="35" t="s">
        <v>6</v>
      </c>
      <c r="KZM38" s="35" t="s">
        <v>7</v>
      </c>
      <c r="KZN38" s="35" t="s">
        <v>8</v>
      </c>
      <c r="KZO38" s="35" t="s">
        <v>9</v>
      </c>
      <c r="KZP38" s="35" t="s">
        <v>10</v>
      </c>
      <c r="KZQ38" s="35" t="s">
        <v>2</v>
      </c>
      <c r="KZR38" s="35" t="s">
        <v>124</v>
      </c>
      <c r="KZS38" s="35" t="s">
        <v>63</v>
      </c>
      <c r="KZT38" s="32"/>
      <c r="KZU38" s="33"/>
      <c r="KZV38" s="33"/>
      <c r="KZW38" s="33"/>
      <c r="KZX38" s="33"/>
      <c r="KZY38" s="33"/>
      <c r="KZZ38" s="33"/>
      <c r="LAA38" s="35" t="s">
        <v>5</v>
      </c>
      <c r="LAB38" s="35" t="s">
        <v>6</v>
      </c>
      <c r="LAC38" s="35" t="s">
        <v>7</v>
      </c>
      <c r="LAD38" s="35" t="s">
        <v>8</v>
      </c>
      <c r="LAE38" s="35" t="s">
        <v>9</v>
      </c>
      <c r="LAF38" s="35" t="s">
        <v>10</v>
      </c>
      <c r="LAG38" s="35" t="s">
        <v>2</v>
      </c>
      <c r="LAH38" s="35" t="s">
        <v>124</v>
      </c>
      <c r="LAI38" s="35" t="s">
        <v>63</v>
      </c>
      <c r="LAJ38" s="32"/>
      <c r="LAK38" s="33"/>
      <c r="LAL38" s="33"/>
      <c r="LAM38" s="33"/>
      <c r="LAN38" s="33"/>
      <c r="LAO38" s="33"/>
      <c r="LAP38" s="33"/>
      <c r="LAQ38" s="35" t="s">
        <v>5</v>
      </c>
      <c r="LAR38" s="35" t="s">
        <v>6</v>
      </c>
      <c r="LAS38" s="35" t="s">
        <v>7</v>
      </c>
      <c r="LAT38" s="35" t="s">
        <v>8</v>
      </c>
      <c r="LAU38" s="35" t="s">
        <v>9</v>
      </c>
      <c r="LAV38" s="35" t="s">
        <v>10</v>
      </c>
      <c r="LAW38" s="35" t="s">
        <v>2</v>
      </c>
      <c r="LAX38" s="35" t="s">
        <v>124</v>
      </c>
      <c r="LAY38" s="35" t="s">
        <v>63</v>
      </c>
      <c r="LAZ38" s="32"/>
      <c r="LBA38" s="33"/>
      <c r="LBB38" s="33"/>
      <c r="LBC38" s="33"/>
      <c r="LBD38" s="33"/>
      <c r="LBE38" s="33"/>
      <c r="LBF38" s="33"/>
      <c r="LBG38" s="35" t="s">
        <v>5</v>
      </c>
      <c r="LBH38" s="35" t="s">
        <v>6</v>
      </c>
      <c r="LBI38" s="35" t="s">
        <v>7</v>
      </c>
      <c r="LBJ38" s="35" t="s">
        <v>8</v>
      </c>
      <c r="LBK38" s="35" t="s">
        <v>9</v>
      </c>
      <c r="LBL38" s="35" t="s">
        <v>10</v>
      </c>
      <c r="LBM38" s="35" t="s">
        <v>2</v>
      </c>
      <c r="LBN38" s="35" t="s">
        <v>124</v>
      </c>
      <c r="LBO38" s="35" t="s">
        <v>63</v>
      </c>
      <c r="LBP38" s="32"/>
      <c r="LBQ38" s="33"/>
      <c r="LBR38" s="33"/>
      <c r="LBS38" s="33"/>
      <c r="LBT38" s="33"/>
      <c r="LBU38" s="33"/>
      <c r="LBV38" s="33"/>
      <c r="LBW38" s="35" t="s">
        <v>5</v>
      </c>
      <c r="LBX38" s="35" t="s">
        <v>6</v>
      </c>
      <c r="LBY38" s="35" t="s">
        <v>7</v>
      </c>
      <c r="LBZ38" s="35" t="s">
        <v>8</v>
      </c>
      <c r="LCA38" s="35" t="s">
        <v>9</v>
      </c>
      <c r="LCB38" s="35" t="s">
        <v>10</v>
      </c>
      <c r="LCC38" s="35" t="s">
        <v>2</v>
      </c>
      <c r="LCD38" s="35" t="s">
        <v>124</v>
      </c>
      <c r="LCE38" s="35" t="s">
        <v>63</v>
      </c>
      <c r="LCF38" s="32"/>
      <c r="LCG38" s="33"/>
      <c r="LCH38" s="33"/>
      <c r="LCI38" s="33"/>
      <c r="LCJ38" s="33"/>
      <c r="LCK38" s="33"/>
      <c r="LCL38" s="33"/>
      <c r="LCM38" s="35" t="s">
        <v>5</v>
      </c>
      <c r="LCN38" s="35" t="s">
        <v>6</v>
      </c>
      <c r="LCO38" s="35" t="s">
        <v>7</v>
      </c>
      <c r="LCP38" s="35" t="s">
        <v>8</v>
      </c>
      <c r="LCQ38" s="35" t="s">
        <v>9</v>
      </c>
      <c r="LCR38" s="35" t="s">
        <v>10</v>
      </c>
      <c r="LCS38" s="35" t="s">
        <v>2</v>
      </c>
      <c r="LCT38" s="35" t="s">
        <v>124</v>
      </c>
      <c r="LCU38" s="35" t="s">
        <v>63</v>
      </c>
      <c r="LCV38" s="32"/>
      <c r="LCW38" s="33"/>
      <c r="LCX38" s="33"/>
      <c r="LCY38" s="33"/>
      <c r="LCZ38" s="33"/>
      <c r="LDA38" s="33"/>
      <c r="LDB38" s="33"/>
      <c r="LDC38" s="35" t="s">
        <v>5</v>
      </c>
      <c r="LDD38" s="35" t="s">
        <v>6</v>
      </c>
      <c r="LDE38" s="35" t="s">
        <v>7</v>
      </c>
      <c r="LDF38" s="35" t="s">
        <v>8</v>
      </c>
      <c r="LDG38" s="35" t="s">
        <v>9</v>
      </c>
      <c r="LDH38" s="35" t="s">
        <v>10</v>
      </c>
      <c r="LDI38" s="35" t="s">
        <v>2</v>
      </c>
      <c r="LDJ38" s="35" t="s">
        <v>124</v>
      </c>
      <c r="LDK38" s="35" t="s">
        <v>63</v>
      </c>
      <c r="LDL38" s="32"/>
      <c r="LDM38" s="33"/>
      <c r="LDN38" s="33"/>
      <c r="LDO38" s="33"/>
      <c r="LDP38" s="33"/>
      <c r="LDQ38" s="33"/>
      <c r="LDR38" s="33"/>
      <c r="LDS38" s="35" t="s">
        <v>5</v>
      </c>
      <c r="LDT38" s="35" t="s">
        <v>6</v>
      </c>
      <c r="LDU38" s="35" t="s">
        <v>7</v>
      </c>
      <c r="LDV38" s="35" t="s">
        <v>8</v>
      </c>
      <c r="LDW38" s="35" t="s">
        <v>9</v>
      </c>
      <c r="LDX38" s="35" t="s">
        <v>10</v>
      </c>
      <c r="LDY38" s="35" t="s">
        <v>2</v>
      </c>
      <c r="LDZ38" s="35" t="s">
        <v>124</v>
      </c>
      <c r="LEA38" s="35" t="s">
        <v>63</v>
      </c>
      <c r="LEB38" s="32"/>
      <c r="LEC38" s="33"/>
      <c r="LED38" s="33"/>
      <c r="LEE38" s="33"/>
      <c r="LEF38" s="33"/>
      <c r="LEG38" s="33"/>
      <c r="LEH38" s="33"/>
      <c r="LEI38" s="35" t="s">
        <v>5</v>
      </c>
      <c r="LEJ38" s="35" t="s">
        <v>6</v>
      </c>
      <c r="LEK38" s="35" t="s">
        <v>7</v>
      </c>
      <c r="LEL38" s="35" t="s">
        <v>8</v>
      </c>
      <c r="LEM38" s="35" t="s">
        <v>9</v>
      </c>
      <c r="LEN38" s="35" t="s">
        <v>10</v>
      </c>
      <c r="LEO38" s="35" t="s">
        <v>2</v>
      </c>
      <c r="LEP38" s="35" t="s">
        <v>124</v>
      </c>
      <c r="LEQ38" s="35" t="s">
        <v>63</v>
      </c>
      <c r="LER38" s="32"/>
      <c r="LES38" s="33"/>
      <c r="LET38" s="33"/>
      <c r="LEU38" s="33"/>
      <c r="LEV38" s="33"/>
      <c r="LEW38" s="33"/>
      <c r="LEX38" s="33"/>
      <c r="LEY38" s="35" t="s">
        <v>5</v>
      </c>
      <c r="LEZ38" s="35" t="s">
        <v>6</v>
      </c>
      <c r="LFA38" s="35" t="s">
        <v>7</v>
      </c>
      <c r="LFB38" s="35" t="s">
        <v>8</v>
      </c>
      <c r="LFC38" s="35" t="s">
        <v>9</v>
      </c>
      <c r="LFD38" s="35" t="s">
        <v>10</v>
      </c>
      <c r="LFE38" s="35" t="s">
        <v>2</v>
      </c>
      <c r="LFF38" s="35" t="s">
        <v>124</v>
      </c>
      <c r="LFG38" s="35" t="s">
        <v>63</v>
      </c>
      <c r="LFH38" s="32"/>
      <c r="LFI38" s="33"/>
      <c r="LFJ38" s="33"/>
      <c r="LFK38" s="33"/>
      <c r="LFL38" s="33"/>
      <c r="LFM38" s="33"/>
      <c r="LFN38" s="33"/>
      <c r="LFO38" s="35" t="s">
        <v>5</v>
      </c>
      <c r="LFP38" s="35" t="s">
        <v>6</v>
      </c>
      <c r="LFQ38" s="35" t="s">
        <v>7</v>
      </c>
      <c r="LFR38" s="35" t="s">
        <v>8</v>
      </c>
      <c r="LFS38" s="35" t="s">
        <v>9</v>
      </c>
      <c r="LFT38" s="35" t="s">
        <v>10</v>
      </c>
      <c r="LFU38" s="35" t="s">
        <v>2</v>
      </c>
      <c r="LFV38" s="35" t="s">
        <v>124</v>
      </c>
      <c r="LFW38" s="35" t="s">
        <v>63</v>
      </c>
      <c r="LFX38" s="32"/>
      <c r="LFY38" s="33"/>
      <c r="LFZ38" s="33"/>
      <c r="LGA38" s="33"/>
      <c r="LGB38" s="33"/>
      <c r="LGC38" s="33"/>
      <c r="LGD38" s="33"/>
      <c r="LGE38" s="35" t="s">
        <v>5</v>
      </c>
      <c r="LGF38" s="35" t="s">
        <v>6</v>
      </c>
      <c r="LGG38" s="35" t="s">
        <v>7</v>
      </c>
      <c r="LGH38" s="35" t="s">
        <v>8</v>
      </c>
      <c r="LGI38" s="35" t="s">
        <v>9</v>
      </c>
      <c r="LGJ38" s="35" t="s">
        <v>10</v>
      </c>
      <c r="LGK38" s="35" t="s">
        <v>2</v>
      </c>
      <c r="LGL38" s="35" t="s">
        <v>124</v>
      </c>
      <c r="LGM38" s="35" t="s">
        <v>63</v>
      </c>
      <c r="LGN38" s="32"/>
      <c r="LGO38" s="33"/>
      <c r="LGP38" s="33"/>
      <c r="LGQ38" s="33"/>
      <c r="LGR38" s="33"/>
      <c r="LGS38" s="33"/>
      <c r="LGT38" s="33"/>
      <c r="LGU38" s="35" t="s">
        <v>5</v>
      </c>
      <c r="LGV38" s="35" t="s">
        <v>6</v>
      </c>
      <c r="LGW38" s="35" t="s">
        <v>7</v>
      </c>
      <c r="LGX38" s="35" t="s">
        <v>8</v>
      </c>
      <c r="LGY38" s="35" t="s">
        <v>9</v>
      </c>
      <c r="LGZ38" s="35" t="s">
        <v>10</v>
      </c>
      <c r="LHA38" s="35" t="s">
        <v>2</v>
      </c>
      <c r="LHB38" s="35" t="s">
        <v>124</v>
      </c>
      <c r="LHC38" s="35" t="s">
        <v>63</v>
      </c>
      <c r="LHD38" s="32"/>
      <c r="LHE38" s="33"/>
      <c r="LHF38" s="33"/>
      <c r="LHG38" s="33"/>
      <c r="LHH38" s="33"/>
      <c r="LHI38" s="33"/>
      <c r="LHJ38" s="33"/>
      <c r="LHK38" s="35" t="s">
        <v>5</v>
      </c>
      <c r="LHL38" s="35" t="s">
        <v>6</v>
      </c>
      <c r="LHM38" s="35" t="s">
        <v>7</v>
      </c>
      <c r="LHN38" s="35" t="s">
        <v>8</v>
      </c>
      <c r="LHO38" s="35" t="s">
        <v>9</v>
      </c>
      <c r="LHP38" s="35" t="s">
        <v>10</v>
      </c>
      <c r="LHQ38" s="35" t="s">
        <v>2</v>
      </c>
      <c r="LHR38" s="35" t="s">
        <v>124</v>
      </c>
      <c r="LHS38" s="35" t="s">
        <v>63</v>
      </c>
      <c r="LHT38" s="32"/>
      <c r="LHU38" s="33"/>
      <c r="LHV38" s="33"/>
      <c r="LHW38" s="33"/>
      <c r="LHX38" s="33"/>
      <c r="LHY38" s="33"/>
      <c r="LHZ38" s="33"/>
      <c r="LIA38" s="35" t="s">
        <v>5</v>
      </c>
      <c r="LIB38" s="35" t="s">
        <v>6</v>
      </c>
      <c r="LIC38" s="35" t="s">
        <v>7</v>
      </c>
      <c r="LID38" s="35" t="s">
        <v>8</v>
      </c>
      <c r="LIE38" s="35" t="s">
        <v>9</v>
      </c>
      <c r="LIF38" s="35" t="s">
        <v>10</v>
      </c>
      <c r="LIG38" s="35" t="s">
        <v>2</v>
      </c>
      <c r="LIH38" s="35" t="s">
        <v>124</v>
      </c>
      <c r="LII38" s="35" t="s">
        <v>63</v>
      </c>
      <c r="LIJ38" s="32"/>
      <c r="LIK38" s="33"/>
      <c r="LIL38" s="33"/>
      <c r="LIM38" s="33"/>
      <c r="LIN38" s="33"/>
      <c r="LIO38" s="33"/>
      <c r="LIP38" s="33"/>
      <c r="LIQ38" s="35" t="s">
        <v>5</v>
      </c>
      <c r="LIR38" s="35" t="s">
        <v>6</v>
      </c>
      <c r="LIS38" s="35" t="s">
        <v>7</v>
      </c>
      <c r="LIT38" s="35" t="s">
        <v>8</v>
      </c>
      <c r="LIU38" s="35" t="s">
        <v>9</v>
      </c>
      <c r="LIV38" s="35" t="s">
        <v>10</v>
      </c>
      <c r="LIW38" s="35" t="s">
        <v>2</v>
      </c>
      <c r="LIX38" s="35" t="s">
        <v>124</v>
      </c>
      <c r="LIY38" s="35" t="s">
        <v>63</v>
      </c>
      <c r="LIZ38" s="32"/>
      <c r="LJA38" s="33"/>
      <c r="LJB38" s="33"/>
      <c r="LJC38" s="33"/>
      <c r="LJD38" s="33"/>
      <c r="LJE38" s="33"/>
      <c r="LJF38" s="33"/>
      <c r="LJG38" s="35" t="s">
        <v>5</v>
      </c>
      <c r="LJH38" s="35" t="s">
        <v>6</v>
      </c>
      <c r="LJI38" s="35" t="s">
        <v>7</v>
      </c>
      <c r="LJJ38" s="35" t="s">
        <v>8</v>
      </c>
      <c r="LJK38" s="35" t="s">
        <v>9</v>
      </c>
      <c r="LJL38" s="35" t="s">
        <v>10</v>
      </c>
      <c r="LJM38" s="35" t="s">
        <v>2</v>
      </c>
      <c r="LJN38" s="35" t="s">
        <v>124</v>
      </c>
      <c r="LJO38" s="35" t="s">
        <v>63</v>
      </c>
      <c r="LJP38" s="32"/>
      <c r="LJQ38" s="33"/>
      <c r="LJR38" s="33"/>
      <c r="LJS38" s="33"/>
      <c r="LJT38" s="33"/>
      <c r="LJU38" s="33"/>
      <c r="LJV38" s="33"/>
      <c r="LJW38" s="35" t="s">
        <v>5</v>
      </c>
      <c r="LJX38" s="35" t="s">
        <v>6</v>
      </c>
      <c r="LJY38" s="35" t="s">
        <v>7</v>
      </c>
      <c r="LJZ38" s="35" t="s">
        <v>8</v>
      </c>
      <c r="LKA38" s="35" t="s">
        <v>9</v>
      </c>
      <c r="LKB38" s="35" t="s">
        <v>10</v>
      </c>
      <c r="LKC38" s="35" t="s">
        <v>2</v>
      </c>
      <c r="LKD38" s="35" t="s">
        <v>124</v>
      </c>
      <c r="LKE38" s="35" t="s">
        <v>63</v>
      </c>
      <c r="LKF38" s="32"/>
      <c r="LKG38" s="33"/>
      <c r="LKH38" s="33"/>
      <c r="LKI38" s="33"/>
      <c r="LKJ38" s="33"/>
      <c r="LKK38" s="33"/>
      <c r="LKL38" s="33"/>
      <c r="LKM38" s="35" t="s">
        <v>5</v>
      </c>
      <c r="LKN38" s="35" t="s">
        <v>6</v>
      </c>
      <c r="LKO38" s="35" t="s">
        <v>7</v>
      </c>
      <c r="LKP38" s="35" t="s">
        <v>8</v>
      </c>
      <c r="LKQ38" s="35" t="s">
        <v>9</v>
      </c>
      <c r="LKR38" s="35" t="s">
        <v>10</v>
      </c>
      <c r="LKS38" s="35" t="s">
        <v>2</v>
      </c>
      <c r="LKT38" s="35" t="s">
        <v>124</v>
      </c>
      <c r="LKU38" s="35" t="s">
        <v>63</v>
      </c>
      <c r="LKV38" s="32"/>
      <c r="LKW38" s="33"/>
      <c r="LKX38" s="33"/>
      <c r="LKY38" s="33"/>
      <c r="LKZ38" s="33"/>
      <c r="LLA38" s="33"/>
      <c r="LLB38" s="33"/>
      <c r="LLC38" s="35" t="s">
        <v>5</v>
      </c>
      <c r="LLD38" s="35" t="s">
        <v>6</v>
      </c>
      <c r="LLE38" s="35" t="s">
        <v>7</v>
      </c>
      <c r="LLF38" s="35" t="s">
        <v>8</v>
      </c>
      <c r="LLG38" s="35" t="s">
        <v>9</v>
      </c>
      <c r="LLH38" s="35" t="s">
        <v>10</v>
      </c>
      <c r="LLI38" s="35" t="s">
        <v>2</v>
      </c>
      <c r="LLJ38" s="35" t="s">
        <v>124</v>
      </c>
      <c r="LLK38" s="35" t="s">
        <v>63</v>
      </c>
      <c r="LLL38" s="32"/>
      <c r="LLM38" s="33"/>
      <c r="LLN38" s="33"/>
      <c r="LLO38" s="33"/>
      <c r="LLP38" s="33"/>
      <c r="LLQ38" s="33"/>
      <c r="LLR38" s="33"/>
      <c r="LLS38" s="35" t="s">
        <v>5</v>
      </c>
      <c r="LLT38" s="35" t="s">
        <v>6</v>
      </c>
      <c r="LLU38" s="35" t="s">
        <v>7</v>
      </c>
      <c r="LLV38" s="35" t="s">
        <v>8</v>
      </c>
      <c r="LLW38" s="35" t="s">
        <v>9</v>
      </c>
      <c r="LLX38" s="35" t="s">
        <v>10</v>
      </c>
      <c r="LLY38" s="35" t="s">
        <v>2</v>
      </c>
      <c r="LLZ38" s="35" t="s">
        <v>124</v>
      </c>
      <c r="LMA38" s="35" t="s">
        <v>63</v>
      </c>
      <c r="LMB38" s="32"/>
      <c r="LMC38" s="33"/>
      <c r="LMD38" s="33"/>
      <c r="LME38" s="33"/>
      <c r="LMF38" s="33"/>
      <c r="LMG38" s="33"/>
      <c r="LMH38" s="33"/>
      <c r="LMI38" s="35" t="s">
        <v>5</v>
      </c>
      <c r="LMJ38" s="35" t="s">
        <v>6</v>
      </c>
      <c r="LMK38" s="35" t="s">
        <v>7</v>
      </c>
      <c r="LML38" s="35" t="s">
        <v>8</v>
      </c>
      <c r="LMM38" s="35" t="s">
        <v>9</v>
      </c>
      <c r="LMN38" s="35" t="s">
        <v>10</v>
      </c>
      <c r="LMO38" s="35" t="s">
        <v>2</v>
      </c>
      <c r="LMP38" s="35" t="s">
        <v>124</v>
      </c>
      <c r="LMQ38" s="35" t="s">
        <v>63</v>
      </c>
      <c r="LMR38" s="32"/>
      <c r="LMS38" s="33"/>
      <c r="LMT38" s="33"/>
      <c r="LMU38" s="33"/>
      <c r="LMV38" s="33"/>
      <c r="LMW38" s="33"/>
      <c r="LMX38" s="33"/>
      <c r="LMY38" s="35" t="s">
        <v>5</v>
      </c>
      <c r="LMZ38" s="35" t="s">
        <v>6</v>
      </c>
      <c r="LNA38" s="35" t="s">
        <v>7</v>
      </c>
      <c r="LNB38" s="35" t="s">
        <v>8</v>
      </c>
      <c r="LNC38" s="35" t="s">
        <v>9</v>
      </c>
      <c r="LND38" s="35" t="s">
        <v>10</v>
      </c>
      <c r="LNE38" s="35" t="s">
        <v>2</v>
      </c>
      <c r="LNF38" s="35" t="s">
        <v>124</v>
      </c>
      <c r="LNG38" s="35" t="s">
        <v>63</v>
      </c>
      <c r="LNH38" s="32"/>
      <c r="LNI38" s="33"/>
      <c r="LNJ38" s="33"/>
      <c r="LNK38" s="33"/>
      <c r="LNL38" s="33"/>
      <c r="LNM38" s="33"/>
      <c r="LNN38" s="33"/>
      <c r="LNO38" s="35" t="s">
        <v>5</v>
      </c>
      <c r="LNP38" s="35" t="s">
        <v>6</v>
      </c>
      <c r="LNQ38" s="35" t="s">
        <v>7</v>
      </c>
      <c r="LNR38" s="35" t="s">
        <v>8</v>
      </c>
      <c r="LNS38" s="35" t="s">
        <v>9</v>
      </c>
      <c r="LNT38" s="35" t="s">
        <v>10</v>
      </c>
      <c r="LNU38" s="35" t="s">
        <v>2</v>
      </c>
      <c r="LNV38" s="35" t="s">
        <v>124</v>
      </c>
      <c r="LNW38" s="35" t="s">
        <v>63</v>
      </c>
      <c r="LNX38" s="32"/>
      <c r="LNY38" s="33"/>
      <c r="LNZ38" s="33"/>
      <c r="LOA38" s="33"/>
      <c r="LOB38" s="33"/>
      <c r="LOC38" s="33"/>
      <c r="LOD38" s="33"/>
      <c r="LOE38" s="35" t="s">
        <v>5</v>
      </c>
      <c r="LOF38" s="35" t="s">
        <v>6</v>
      </c>
      <c r="LOG38" s="35" t="s">
        <v>7</v>
      </c>
      <c r="LOH38" s="35" t="s">
        <v>8</v>
      </c>
      <c r="LOI38" s="35" t="s">
        <v>9</v>
      </c>
      <c r="LOJ38" s="35" t="s">
        <v>10</v>
      </c>
      <c r="LOK38" s="35" t="s">
        <v>2</v>
      </c>
      <c r="LOL38" s="35" t="s">
        <v>124</v>
      </c>
      <c r="LOM38" s="35" t="s">
        <v>63</v>
      </c>
      <c r="LON38" s="32"/>
      <c r="LOO38" s="33"/>
      <c r="LOP38" s="33"/>
      <c r="LOQ38" s="33"/>
      <c r="LOR38" s="33"/>
      <c r="LOS38" s="33"/>
      <c r="LOT38" s="33"/>
      <c r="LOU38" s="35" t="s">
        <v>5</v>
      </c>
      <c r="LOV38" s="35" t="s">
        <v>6</v>
      </c>
      <c r="LOW38" s="35" t="s">
        <v>7</v>
      </c>
      <c r="LOX38" s="35" t="s">
        <v>8</v>
      </c>
      <c r="LOY38" s="35" t="s">
        <v>9</v>
      </c>
      <c r="LOZ38" s="35" t="s">
        <v>10</v>
      </c>
      <c r="LPA38" s="35" t="s">
        <v>2</v>
      </c>
      <c r="LPB38" s="35" t="s">
        <v>124</v>
      </c>
      <c r="LPC38" s="35" t="s">
        <v>63</v>
      </c>
      <c r="LPD38" s="32"/>
      <c r="LPE38" s="33"/>
      <c r="LPF38" s="33"/>
      <c r="LPG38" s="33"/>
      <c r="LPH38" s="33"/>
      <c r="LPI38" s="33"/>
      <c r="LPJ38" s="33"/>
      <c r="LPK38" s="35" t="s">
        <v>5</v>
      </c>
      <c r="LPL38" s="35" t="s">
        <v>6</v>
      </c>
      <c r="LPM38" s="35" t="s">
        <v>7</v>
      </c>
      <c r="LPN38" s="35" t="s">
        <v>8</v>
      </c>
      <c r="LPO38" s="35" t="s">
        <v>9</v>
      </c>
      <c r="LPP38" s="35" t="s">
        <v>10</v>
      </c>
      <c r="LPQ38" s="35" t="s">
        <v>2</v>
      </c>
      <c r="LPR38" s="35" t="s">
        <v>124</v>
      </c>
      <c r="LPS38" s="35" t="s">
        <v>63</v>
      </c>
      <c r="LPT38" s="32"/>
      <c r="LPU38" s="33"/>
      <c r="LPV38" s="33"/>
      <c r="LPW38" s="33"/>
      <c r="LPX38" s="33"/>
      <c r="LPY38" s="33"/>
      <c r="LPZ38" s="33"/>
      <c r="LQA38" s="35" t="s">
        <v>5</v>
      </c>
      <c r="LQB38" s="35" t="s">
        <v>6</v>
      </c>
      <c r="LQC38" s="35" t="s">
        <v>7</v>
      </c>
      <c r="LQD38" s="35" t="s">
        <v>8</v>
      </c>
      <c r="LQE38" s="35" t="s">
        <v>9</v>
      </c>
      <c r="LQF38" s="35" t="s">
        <v>10</v>
      </c>
      <c r="LQG38" s="35" t="s">
        <v>2</v>
      </c>
      <c r="LQH38" s="35" t="s">
        <v>124</v>
      </c>
      <c r="LQI38" s="35" t="s">
        <v>63</v>
      </c>
      <c r="LQJ38" s="32"/>
      <c r="LQK38" s="33"/>
      <c r="LQL38" s="33"/>
      <c r="LQM38" s="33"/>
      <c r="LQN38" s="33"/>
      <c r="LQO38" s="33"/>
      <c r="LQP38" s="33"/>
      <c r="LQQ38" s="35" t="s">
        <v>5</v>
      </c>
      <c r="LQR38" s="35" t="s">
        <v>6</v>
      </c>
      <c r="LQS38" s="35" t="s">
        <v>7</v>
      </c>
      <c r="LQT38" s="35" t="s">
        <v>8</v>
      </c>
      <c r="LQU38" s="35" t="s">
        <v>9</v>
      </c>
      <c r="LQV38" s="35" t="s">
        <v>10</v>
      </c>
      <c r="LQW38" s="35" t="s">
        <v>2</v>
      </c>
      <c r="LQX38" s="35" t="s">
        <v>124</v>
      </c>
      <c r="LQY38" s="35" t="s">
        <v>63</v>
      </c>
      <c r="LQZ38" s="32"/>
      <c r="LRA38" s="33"/>
      <c r="LRB38" s="33"/>
      <c r="LRC38" s="33"/>
      <c r="LRD38" s="33"/>
      <c r="LRE38" s="33"/>
      <c r="LRF38" s="33"/>
      <c r="LRG38" s="35" t="s">
        <v>5</v>
      </c>
      <c r="LRH38" s="35" t="s">
        <v>6</v>
      </c>
      <c r="LRI38" s="35" t="s">
        <v>7</v>
      </c>
      <c r="LRJ38" s="35" t="s">
        <v>8</v>
      </c>
      <c r="LRK38" s="35" t="s">
        <v>9</v>
      </c>
      <c r="LRL38" s="35" t="s">
        <v>10</v>
      </c>
      <c r="LRM38" s="35" t="s">
        <v>2</v>
      </c>
      <c r="LRN38" s="35" t="s">
        <v>124</v>
      </c>
      <c r="LRO38" s="35" t="s">
        <v>63</v>
      </c>
      <c r="LRP38" s="32"/>
      <c r="LRQ38" s="33"/>
      <c r="LRR38" s="33"/>
      <c r="LRS38" s="33"/>
      <c r="LRT38" s="33"/>
      <c r="LRU38" s="33"/>
      <c r="LRV38" s="33"/>
      <c r="LRW38" s="35" t="s">
        <v>5</v>
      </c>
      <c r="LRX38" s="35" t="s">
        <v>6</v>
      </c>
      <c r="LRY38" s="35" t="s">
        <v>7</v>
      </c>
      <c r="LRZ38" s="35" t="s">
        <v>8</v>
      </c>
      <c r="LSA38" s="35" t="s">
        <v>9</v>
      </c>
      <c r="LSB38" s="35" t="s">
        <v>10</v>
      </c>
      <c r="LSC38" s="35" t="s">
        <v>2</v>
      </c>
      <c r="LSD38" s="35" t="s">
        <v>124</v>
      </c>
      <c r="LSE38" s="35" t="s">
        <v>63</v>
      </c>
      <c r="LSF38" s="32"/>
      <c r="LSG38" s="33"/>
      <c r="LSH38" s="33"/>
      <c r="LSI38" s="33"/>
      <c r="LSJ38" s="33"/>
      <c r="LSK38" s="33"/>
      <c r="LSL38" s="33"/>
      <c r="LSM38" s="35" t="s">
        <v>5</v>
      </c>
      <c r="LSN38" s="35" t="s">
        <v>6</v>
      </c>
      <c r="LSO38" s="35" t="s">
        <v>7</v>
      </c>
      <c r="LSP38" s="35" t="s">
        <v>8</v>
      </c>
      <c r="LSQ38" s="35" t="s">
        <v>9</v>
      </c>
      <c r="LSR38" s="35" t="s">
        <v>10</v>
      </c>
      <c r="LSS38" s="35" t="s">
        <v>2</v>
      </c>
      <c r="LST38" s="35" t="s">
        <v>124</v>
      </c>
      <c r="LSU38" s="35" t="s">
        <v>63</v>
      </c>
      <c r="LSV38" s="32"/>
      <c r="LSW38" s="33"/>
      <c r="LSX38" s="33"/>
      <c r="LSY38" s="33"/>
      <c r="LSZ38" s="33"/>
      <c r="LTA38" s="33"/>
      <c r="LTB38" s="33"/>
      <c r="LTC38" s="35" t="s">
        <v>5</v>
      </c>
      <c r="LTD38" s="35" t="s">
        <v>6</v>
      </c>
      <c r="LTE38" s="35" t="s">
        <v>7</v>
      </c>
      <c r="LTF38" s="35" t="s">
        <v>8</v>
      </c>
      <c r="LTG38" s="35" t="s">
        <v>9</v>
      </c>
      <c r="LTH38" s="35" t="s">
        <v>10</v>
      </c>
      <c r="LTI38" s="35" t="s">
        <v>2</v>
      </c>
      <c r="LTJ38" s="35" t="s">
        <v>124</v>
      </c>
      <c r="LTK38" s="35" t="s">
        <v>63</v>
      </c>
      <c r="LTL38" s="32"/>
      <c r="LTM38" s="33"/>
      <c r="LTN38" s="33"/>
      <c r="LTO38" s="33"/>
      <c r="LTP38" s="33"/>
      <c r="LTQ38" s="33"/>
      <c r="LTR38" s="33"/>
      <c r="LTS38" s="35" t="s">
        <v>5</v>
      </c>
      <c r="LTT38" s="35" t="s">
        <v>6</v>
      </c>
      <c r="LTU38" s="35" t="s">
        <v>7</v>
      </c>
      <c r="LTV38" s="35" t="s">
        <v>8</v>
      </c>
      <c r="LTW38" s="35" t="s">
        <v>9</v>
      </c>
      <c r="LTX38" s="35" t="s">
        <v>10</v>
      </c>
      <c r="LTY38" s="35" t="s">
        <v>2</v>
      </c>
      <c r="LTZ38" s="35" t="s">
        <v>124</v>
      </c>
      <c r="LUA38" s="35" t="s">
        <v>63</v>
      </c>
      <c r="LUB38" s="32"/>
      <c r="LUC38" s="33"/>
      <c r="LUD38" s="33"/>
      <c r="LUE38" s="33"/>
      <c r="LUF38" s="33"/>
      <c r="LUG38" s="33"/>
      <c r="LUH38" s="33"/>
      <c r="LUI38" s="35" t="s">
        <v>5</v>
      </c>
      <c r="LUJ38" s="35" t="s">
        <v>6</v>
      </c>
      <c r="LUK38" s="35" t="s">
        <v>7</v>
      </c>
      <c r="LUL38" s="35" t="s">
        <v>8</v>
      </c>
      <c r="LUM38" s="35" t="s">
        <v>9</v>
      </c>
      <c r="LUN38" s="35" t="s">
        <v>10</v>
      </c>
      <c r="LUO38" s="35" t="s">
        <v>2</v>
      </c>
      <c r="LUP38" s="35" t="s">
        <v>124</v>
      </c>
      <c r="LUQ38" s="35" t="s">
        <v>63</v>
      </c>
      <c r="LUR38" s="32"/>
      <c r="LUS38" s="33"/>
      <c r="LUT38" s="33"/>
      <c r="LUU38" s="33"/>
      <c r="LUV38" s="33"/>
      <c r="LUW38" s="33"/>
      <c r="LUX38" s="33"/>
      <c r="LUY38" s="35" t="s">
        <v>5</v>
      </c>
      <c r="LUZ38" s="35" t="s">
        <v>6</v>
      </c>
      <c r="LVA38" s="35" t="s">
        <v>7</v>
      </c>
      <c r="LVB38" s="35" t="s">
        <v>8</v>
      </c>
      <c r="LVC38" s="35" t="s">
        <v>9</v>
      </c>
      <c r="LVD38" s="35" t="s">
        <v>10</v>
      </c>
      <c r="LVE38" s="35" t="s">
        <v>2</v>
      </c>
      <c r="LVF38" s="35" t="s">
        <v>124</v>
      </c>
      <c r="LVG38" s="35" t="s">
        <v>63</v>
      </c>
      <c r="LVH38" s="32"/>
      <c r="LVI38" s="33"/>
      <c r="LVJ38" s="33"/>
      <c r="LVK38" s="33"/>
      <c r="LVL38" s="33"/>
      <c r="LVM38" s="33"/>
      <c r="LVN38" s="33"/>
      <c r="LVO38" s="35" t="s">
        <v>5</v>
      </c>
      <c r="LVP38" s="35" t="s">
        <v>6</v>
      </c>
      <c r="LVQ38" s="35" t="s">
        <v>7</v>
      </c>
      <c r="LVR38" s="35" t="s">
        <v>8</v>
      </c>
      <c r="LVS38" s="35" t="s">
        <v>9</v>
      </c>
      <c r="LVT38" s="35" t="s">
        <v>10</v>
      </c>
      <c r="LVU38" s="35" t="s">
        <v>2</v>
      </c>
      <c r="LVV38" s="35" t="s">
        <v>124</v>
      </c>
      <c r="LVW38" s="35" t="s">
        <v>63</v>
      </c>
      <c r="LVX38" s="32"/>
      <c r="LVY38" s="33"/>
      <c r="LVZ38" s="33"/>
      <c r="LWA38" s="33"/>
      <c r="LWB38" s="33"/>
      <c r="LWC38" s="33"/>
      <c r="LWD38" s="33"/>
      <c r="LWE38" s="35" t="s">
        <v>5</v>
      </c>
      <c r="LWF38" s="35" t="s">
        <v>6</v>
      </c>
      <c r="LWG38" s="35" t="s">
        <v>7</v>
      </c>
      <c r="LWH38" s="35" t="s">
        <v>8</v>
      </c>
      <c r="LWI38" s="35" t="s">
        <v>9</v>
      </c>
      <c r="LWJ38" s="35" t="s">
        <v>10</v>
      </c>
      <c r="LWK38" s="35" t="s">
        <v>2</v>
      </c>
      <c r="LWL38" s="35" t="s">
        <v>124</v>
      </c>
      <c r="LWM38" s="35" t="s">
        <v>63</v>
      </c>
      <c r="LWN38" s="32"/>
      <c r="LWO38" s="33"/>
      <c r="LWP38" s="33"/>
      <c r="LWQ38" s="33"/>
      <c r="LWR38" s="33"/>
      <c r="LWS38" s="33"/>
      <c r="LWT38" s="33"/>
      <c r="LWU38" s="35" t="s">
        <v>5</v>
      </c>
      <c r="LWV38" s="35" t="s">
        <v>6</v>
      </c>
      <c r="LWW38" s="35" t="s">
        <v>7</v>
      </c>
      <c r="LWX38" s="35" t="s">
        <v>8</v>
      </c>
      <c r="LWY38" s="35" t="s">
        <v>9</v>
      </c>
      <c r="LWZ38" s="35" t="s">
        <v>10</v>
      </c>
      <c r="LXA38" s="35" t="s">
        <v>2</v>
      </c>
      <c r="LXB38" s="35" t="s">
        <v>124</v>
      </c>
      <c r="LXC38" s="35" t="s">
        <v>63</v>
      </c>
      <c r="LXD38" s="32"/>
      <c r="LXE38" s="33"/>
      <c r="LXF38" s="33"/>
      <c r="LXG38" s="33"/>
      <c r="LXH38" s="33"/>
      <c r="LXI38" s="33"/>
      <c r="LXJ38" s="33"/>
      <c r="LXK38" s="35" t="s">
        <v>5</v>
      </c>
      <c r="LXL38" s="35" t="s">
        <v>6</v>
      </c>
      <c r="LXM38" s="35" t="s">
        <v>7</v>
      </c>
      <c r="LXN38" s="35" t="s">
        <v>8</v>
      </c>
      <c r="LXO38" s="35" t="s">
        <v>9</v>
      </c>
      <c r="LXP38" s="35" t="s">
        <v>10</v>
      </c>
      <c r="LXQ38" s="35" t="s">
        <v>2</v>
      </c>
      <c r="LXR38" s="35" t="s">
        <v>124</v>
      </c>
      <c r="LXS38" s="35" t="s">
        <v>63</v>
      </c>
      <c r="LXT38" s="32"/>
      <c r="LXU38" s="33"/>
      <c r="LXV38" s="33"/>
      <c r="LXW38" s="33"/>
      <c r="LXX38" s="33"/>
      <c r="LXY38" s="33"/>
      <c r="LXZ38" s="33"/>
      <c r="LYA38" s="35" t="s">
        <v>5</v>
      </c>
      <c r="LYB38" s="35" t="s">
        <v>6</v>
      </c>
      <c r="LYC38" s="35" t="s">
        <v>7</v>
      </c>
      <c r="LYD38" s="35" t="s">
        <v>8</v>
      </c>
      <c r="LYE38" s="35" t="s">
        <v>9</v>
      </c>
      <c r="LYF38" s="35" t="s">
        <v>10</v>
      </c>
      <c r="LYG38" s="35" t="s">
        <v>2</v>
      </c>
      <c r="LYH38" s="35" t="s">
        <v>124</v>
      </c>
      <c r="LYI38" s="35" t="s">
        <v>63</v>
      </c>
      <c r="LYJ38" s="32"/>
      <c r="LYK38" s="33"/>
      <c r="LYL38" s="33"/>
      <c r="LYM38" s="33"/>
      <c r="LYN38" s="33"/>
      <c r="LYO38" s="33"/>
      <c r="LYP38" s="33"/>
      <c r="LYQ38" s="35" t="s">
        <v>5</v>
      </c>
      <c r="LYR38" s="35" t="s">
        <v>6</v>
      </c>
      <c r="LYS38" s="35" t="s">
        <v>7</v>
      </c>
      <c r="LYT38" s="35" t="s">
        <v>8</v>
      </c>
      <c r="LYU38" s="35" t="s">
        <v>9</v>
      </c>
      <c r="LYV38" s="35" t="s">
        <v>10</v>
      </c>
      <c r="LYW38" s="35" t="s">
        <v>2</v>
      </c>
      <c r="LYX38" s="35" t="s">
        <v>124</v>
      </c>
      <c r="LYY38" s="35" t="s">
        <v>63</v>
      </c>
      <c r="LYZ38" s="32"/>
      <c r="LZA38" s="33"/>
      <c r="LZB38" s="33"/>
      <c r="LZC38" s="33"/>
      <c r="LZD38" s="33"/>
      <c r="LZE38" s="33"/>
      <c r="LZF38" s="33"/>
      <c r="LZG38" s="35" t="s">
        <v>5</v>
      </c>
      <c r="LZH38" s="35" t="s">
        <v>6</v>
      </c>
      <c r="LZI38" s="35" t="s">
        <v>7</v>
      </c>
      <c r="LZJ38" s="35" t="s">
        <v>8</v>
      </c>
      <c r="LZK38" s="35" t="s">
        <v>9</v>
      </c>
      <c r="LZL38" s="35" t="s">
        <v>10</v>
      </c>
      <c r="LZM38" s="35" t="s">
        <v>2</v>
      </c>
      <c r="LZN38" s="35" t="s">
        <v>124</v>
      </c>
      <c r="LZO38" s="35" t="s">
        <v>63</v>
      </c>
      <c r="LZP38" s="32"/>
      <c r="LZQ38" s="33"/>
      <c r="LZR38" s="33"/>
      <c r="LZS38" s="33"/>
      <c r="LZT38" s="33"/>
      <c r="LZU38" s="33"/>
      <c r="LZV38" s="33"/>
      <c r="LZW38" s="35" t="s">
        <v>5</v>
      </c>
      <c r="LZX38" s="35" t="s">
        <v>6</v>
      </c>
      <c r="LZY38" s="35" t="s">
        <v>7</v>
      </c>
      <c r="LZZ38" s="35" t="s">
        <v>8</v>
      </c>
      <c r="MAA38" s="35" t="s">
        <v>9</v>
      </c>
      <c r="MAB38" s="35" t="s">
        <v>10</v>
      </c>
      <c r="MAC38" s="35" t="s">
        <v>2</v>
      </c>
      <c r="MAD38" s="35" t="s">
        <v>124</v>
      </c>
      <c r="MAE38" s="35" t="s">
        <v>63</v>
      </c>
      <c r="MAF38" s="32"/>
      <c r="MAG38" s="33"/>
      <c r="MAH38" s="33"/>
      <c r="MAI38" s="33"/>
      <c r="MAJ38" s="33"/>
      <c r="MAK38" s="33"/>
      <c r="MAL38" s="33"/>
      <c r="MAM38" s="35" t="s">
        <v>5</v>
      </c>
      <c r="MAN38" s="35" t="s">
        <v>6</v>
      </c>
      <c r="MAO38" s="35" t="s">
        <v>7</v>
      </c>
      <c r="MAP38" s="35" t="s">
        <v>8</v>
      </c>
      <c r="MAQ38" s="35" t="s">
        <v>9</v>
      </c>
      <c r="MAR38" s="35" t="s">
        <v>10</v>
      </c>
      <c r="MAS38" s="35" t="s">
        <v>2</v>
      </c>
      <c r="MAT38" s="35" t="s">
        <v>124</v>
      </c>
      <c r="MAU38" s="35" t="s">
        <v>63</v>
      </c>
      <c r="MAV38" s="32"/>
      <c r="MAW38" s="33"/>
      <c r="MAX38" s="33"/>
      <c r="MAY38" s="33"/>
      <c r="MAZ38" s="33"/>
      <c r="MBA38" s="33"/>
      <c r="MBB38" s="33"/>
      <c r="MBC38" s="35" t="s">
        <v>5</v>
      </c>
      <c r="MBD38" s="35" t="s">
        <v>6</v>
      </c>
      <c r="MBE38" s="35" t="s">
        <v>7</v>
      </c>
      <c r="MBF38" s="35" t="s">
        <v>8</v>
      </c>
      <c r="MBG38" s="35" t="s">
        <v>9</v>
      </c>
      <c r="MBH38" s="35" t="s">
        <v>10</v>
      </c>
      <c r="MBI38" s="35" t="s">
        <v>2</v>
      </c>
      <c r="MBJ38" s="35" t="s">
        <v>124</v>
      </c>
      <c r="MBK38" s="35" t="s">
        <v>63</v>
      </c>
      <c r="MBL38" s="32"/>
      <c r="MBM38" s="33"/>
      <c r="MBN38" s="33"/>
      <c r="MBO38" s="33"/>
      <c r="MBP38" s="33"/>
      <c r="MBQ38" s="33"/>
      <c r="MBR38" s="33"/>
      <c r="MBS38" s="35" t="s">
        <v>5</v>
      </c>
      <c r="MBT38" s="35" t="s">
        <v>6</v>
      </c>
      <c r="MBU38" s="35" t="s">
        <v>7</v>
      </c>
      <c r="MBV38" s="35" t="s">
        <v>8</v>
      </c>
      <c r="MBW38" s="35" t="s">
        <v>9</v>
      </c>
      <c r="MBX38" s="35" t="s">
        <v>10</v>
      </c>
      <c r="MBY38" s="35" t="s">
        <v>2</v>
      </c>
      <c r="MBZ38" s="35" t="s">
        <v>124</v>
      </c>
      <c r="MCA38" s="35" t="s">
        <v>63</v>
      </c>
      <c r="MCB38" s="32"/>
      <c r="MCC38" s="33"/>
      <c r="MCD38" s="33"/>
      <c r="MCE38" s="33"/>
      <c r="MCF38" s="33"/>
      <c r="MCG38" s="33"/>
      <c r="MCH38" s="33"/>
      <c r="MCI38" s="35" t="s">
        <v>5</v>
      </c>
      <c r="MCJ38" s="35" t="s">
        <v>6</v>
      </c>
      <c r="MCK38" s="35" t="s">
        <v>7</v>
      </c>
      <c r="MCL38" s="35" t="s">
        <v>8</v>
      </c>
      <c r="MCM38" s="35" t="s">
        <v>9</v>
      </c>
      <c r="MCN38" s="35" t="s">
        <v>10</v>
      </c>
      <c r="MCO38" s="35" t="s">
        <v>2</v>
      </c>
      <c r="MCP38" s="35" t="s">
        <v>124</v>
      </c>
      <c r="MCQ38" s="35" t="s">
        <v>63</v>
      </c>
      <c r="MCR38" s="32"/>
      <c r="MCS38" s="33"/>
      <c r="MCT38" s="33"/>
      <c r="MCU38" s="33"/>
      <c r="MCV38" s="33"/>
      <c r="MCW38" s="33"/>
      <c r="MCX38" s="33"/>
      <c r="MCY38" s="35" t="s">
        <v>5</v>
      </c>
      <c r="MCZ38" s="35" t="s">
        <v>6</v>
      </c>
      <c r="MDA38" s="35" t="s">
        <v>7</v>
      </c>
      <c r="MDB38" s="35" t="s">
        <v>8</v>
      </c>
      <c r="MDC38" s="35" t="s">
        <v>9</v>
      </c>
      <c r="MDD38" s="35" t="s">
        <v>10</v>
      </c>
      <c r="MDE38" s="35" t="s">
        <v>2</v>
      </c>
      <c r="MDF38" s="35" t="s">
        <v>124</v>
      </c>
      <c r="MDG38" s="35" t="s">
        <v>63</v>
      </c>
      <c r="MDH38" s="32"/>
      <c r="MDI38" s="33"/>
      <c r="MDJ38" s="33"/>
      <c r="MDK38" s="33"/>
      <c r="MDL38" s="33"/>
      <c r="MDM38" s="33"/>
      <c r="MDN38" s="33"/>
      <c r="MDO38" s="35" t="s">
        <v>5</v>
      </c>
      <c r="MDP38" s="35" t="s">
        <v>6</v>
      </c>
      <c r="MDQ38" s="35" t="s">
        <v>7</v>
      </c>
      <c r="MDR38" s="35" t="s">
        <v>8</v>
      </c>
      <c r="MDS38" s="35" t="s">
        <v>9</v>
      </c>
      <c r="MDT38" s="35" t="s">
        <v>10</v>
      </c>
      <c r="MDU38" s="35" t="s">
        <v>2</v>
      </c>
      <c r="MDV38" s="35" t="s">
        <v>124</v>
      </c>
      <c r="MDW38" s="35" t="s">
        <v>63</v>
      </c>
      <c r="MDX38" s="32"/>
      <c r="MDY38" s="33"/>
      <c r="MDZ38" s="33"/>
      <c r="MEA38" s="33"/>
      <c r="MEB38" s="33"/>
      <c r="MEC38" s="33"/>
      <c r="MED38" s="33"/>
      <c r="MEE38" s="35" t="s">
        <v>5</v>
      </c>
      <c r="MEF38" s="35" t="s">
        <v>6</v>
      </c>
      <c r="MEG38" s="35" t="s">
        <v>7</v>
      </c>
      <c r="MEH38" s="35" t="s">
        <v>8</v>
      </c>
      <c r="MEI38" s="35" t="s">
        <v>9</v>
      </c>
      <c r="MEJ38" s="35" t="s">
        <v>10</v>
      </c>
      <c r="MEK38" s="35" t="s">
        <v>2</v>
      </c>
      <c r="MEL38" s="35" t="s">
        <v>124</v>
      </c>
      <c r="MEM38" s="35" t="s">
        <v>63</v>
      </c>
      <c r="MEN38" s="32"/>
      <c r="MEO38" s="33"/>
      <c r="MEP38" s="33"/>
      <c r="MEQ38" s="33"/>
      <c r="MER38" s="33"/>
      <c r="MES38" s="33"/>
      <c r="MET38" s="33"/>
      <c r="MEU38" s="35" t="s">
        <v>5</v>
      </c>
      <c r="MEV38" s="35" t="s">
        <v>6</v>
      </c>
      <c r="MEW38" s="35" t="s">
        <v>7</v>
      </c>
      <c r="MEX38" s="35" t="s">
        <v>8</v>
      </c>
      <c r="MEY38" s="35" t="s">
        <v>9</v>
      </c>
      <c r="MEZ38" s="35" t="s">
        <v>10</v>
      </c>
      <c r="MFA38" s="35" t="s">
        <v>2</v>
      </c>
      <c r="MFB38" s="35" t="s">
        <v>124</v>
      </c>
      <c r="MFC38" s="35" t="s">
        <v>63</v>
      </c>
      <c r="MFD38" s="32"/>
      <c r="MFE38" s="33"/>
      <c r="MFF38" s="33"/>
      <c r="MFG38" s="33"/>
      <c r="MFH38" s="33"/>
      <c r="MFI38" s="33"/>
      <c r="MFJ38" s="33"/>
      <c r="MFK38" s="35" t="s">
        <v>5</v>
      </c>
      <c r="MFL38" s="35" t="s">
        <v>6</v>
      </c>
      <c r="MFM38" s="35" t="s">
        <v>7</v>
      </c>
      <c r="MFN38" s="35" t="s">
        <v>8</v>
      </c>
      <c r="MFO38" s="35" t="s">
        <v>9</v>
      </c>
      <c r="MFP38" s="35" t="s">
        <v>10</v>
      </c>
      <c r="MFQ38" s="35" t="s">
        <v>2</v>
      </c>
      <c r="MFR38" s="35" t="s">
        <v>124</v>
      </c>
      <c r="MFS38" s="35" t="s">
        <v>63</v>
      </c>
      <c r="MFT38" s="32"/>
      <c r="MFU38" s="33"/>
      <c r="MFV38" s="33"/>
      <c r="MFW38" s="33"/>
      <c r="MFX38" s="33"/>
      <c r="MFY38" s="33"/>
      <c r="MFZ38" s="33"/>
      <c r="MGA38" s="35" t="s">
        <v>5</v>
      </c>
      <c r="MGB38" s="35" t="s">
        <v>6</v>
      </c>
      <c r="MGC38" s="35" t="s">
        <v>7</v>
      </c>
      <c r="MGD38" s="35" t="s">
        <v>8</v>
      </c>
      <c r="MGE38" s="35" t="s">
        <v>9</v>
      </c>
      <c r="MGF38" s="35" t="s">
        <v>10</v>
      </c>
      <c r="MGG38" s="35" t="s">
        <v>2</v>
      </c>
      <c r="MGH38" s="35" t="s">
        <v>124</v>
      </c>
      <c r="MGI38" s="35" t="s">
        <v>63</v>
      </c>
      <c r="MGJ38" s="32"/>
      <c r="MGK38" s="33"/>
      <c r="MGL38" s="33"/>
      <c r="MGM38" s="33"/>
      <c r="MGN38" s="33"/>
      <c r="MGO38" s="33"/>
      <c r="MGP38" s="33"/>
      <c r="MGQ38" s="35" t="s">
        <v>5</v>
      </c>
      <c r="MGR38" s="35" t="s">
        <v>6</v>
      </c>
      <c r="MGS38" s="35" t="s">
        <v>7</v>
      </c>
      <c r="MGT38" s="35" t="s">
        <v>8</v>
      </c>
      <c r="MGU38" s="35" t="s">
        <v>9</v>
      </c>
      <c r="MGV38" s="35" t="s">
        <v>10</v>
      </c>
      <c r="MGW38" s="35" t="s">
        <v>2</v>
      </c>
      <c r="MGX38" s="35" t="s">
        <v>124</v>
      </c>
      <c r="MGY38" s="35" t="s">
        <v>63</v>
      </c>
      <c r="MGZ38" s="32"/>
      <c r="MHA38" s="33"/>
      <c r="MHB38" s="33"/>
      <c r="MHC38" s="33"/>
      <c r="MHD38" s="33"/>
      <c r="MHE38" s="33"/>
      <c r="MHF38" s="33"/>
      <c r="MHG38" s="35" t="s">
        <v>5</v>
      </c>
      <c r="MHH38" s="35" t="s">
        <v>6</v>
      </c>
      <c r="MHI38" s="35" t="s">
        <v>7</v>
      </c>
      <c r="MHJ38" s="35" t="s">
        <v>8</v>
      </c>
      <c r="MHK38" s="35" t="s">
        <v>9</v>
      </c>
      <c r="MHL38" s="35" t="s">
        <v>10</v>
      </c>
      <c r="MHM38" s="35" t="s">
        <v>2</v>
      </c>
      <c r="MHN38" s="35" t="s">
        <v>124</v>
      </c>
      <c r="MHO38" s="35" t="s">
        <v>63</v>
      </c>
      <c r="MHP38" s="32"/>
      <c r="MHQ38" s="33"/>
      <c r="MHR38" s="33"/>
      <c r="MHS38" s="33"/>
      <c r="MHT38" s="33"/>
      <c r="MHU38" s="33"/>
      <c r="MHV38" s="33"/>
      <c r="MHW38" s="35" t="s">
        <v>5</v>
      </c>
      <c r="MHX38" s="35" t="s">
        <v>6</v>
      </c>
      <c r="MHY38" s="35" t="s">
        <v>7</v>
      </c>
      <c r="MHZ38" s="35" t="s">
        <v>8</v>
      </c>
      <c r="MIA38" s="35" t="s">
        <v>9</v>
      </c>
      <c r="MIB38" s="35" t="s">
        <v>10</v>
      </c>
      <c r="MIC38" s="35" t="s">
        <v>2</v>
      </c>
      <c r="MID38" s="35" t="s">
        <v>124</v>
      </c>
      <c r="MIE38" s="35" t="s">
        <v>63</v>
      </c>
      <c r="MIF38" s="32"/>
      <c r="MIG38" s="33"/>
      <c r="MIH38" s="33"/>
      <c r="MII38" s="33"/>
      <c r="MIJ38" s="33"/>
      <c r="MIK38" s="33"/>
      <c r="MIL38" s="33"/>
      <c r="MIM38" s="35" t="s">
        <v>5</v>
      </c>
      <c r="MIN38" s="35" t="s">
        <v>6</v>
      </c>
      <c r="MIO38" s="35" t="s">
        <v>7</v>
      </c>
      <c r="MIP38" s="35" t="s">
        <v>8</v>
      </c>
      <c r="MIQ38" s="35" t="s">
        <v>9</v>
      </c>
      <c r="MIR38" s="35" t="s">
        <v>10</v>
      </c>
      <c r="MIS38" s="35" t="s">
        <v>2</v>
      </c>
      <c r="MIT38" s="35" t="s">
        <v>124</v>
      </c>
      <c r="MIU38" s="35" t="s">
        <v>63</v>
      </c>
      <c r="MIV38" s="32"/>
      <c r="MIW38" s="33"/>
      <c r="MIX38" s="33"/>
      <c r="MIY38" s="33"/>
      <c r="MIZ38" s="33"/>
      <c r="MJA38" s="33"/>
      <c r="MJB38" s="33"/>
      <c r="MJC38" s="35" t="s">
        <v>5</v>
      </c>
      <c r="MJD38" s="35" t="s">
        <v>6</v>
      </c>
      <c r="MJE38" s="35" t="s">
        <v>7</v>
      </c>
      <c r="MJF38" s="35" t="s">
        <v>8</v>
      </c>
      <c r="MJG38" s="35" t="s">
        <v>9</v>
      </c>
      <c r="MJH38" s="35" t="s">
        <v>10</v>
      </c>
      <c r="MJI38" s="35" t="s">
        <v>2</v>
      </c>
      <c r="MJJ38" s="35" t="s">
        <v>124</v>
      </c>
      <c r="MJK38" s="35" t="s">
        <v>63</v>
      </c>
      <c r="MJL38" s="32"/>
      <c r="MJM38" s="33"/>
      <c r="MJN38" s="33"/>
      <c r="MJO38" s="33"/>
      <c r="MJP38" s="33"/>
      <c r="MJQ38" s="33"/>
      <c r="MJR38" s="33"/>
      <c r="MJS38" s="35" t="s">
        <v>5</v>
      </c>
      <c r="MJT38" s="35" t="s">
        <v>6</v>
      </c>
      <c r="MJU38" s="35" t="s">
        <v>7</v>
      </c>
      <c r="MJV38" s="35" t="s">
        <v>8</v>
      </c>
      <c r="MJW38" s="35" t="s">
        <v>9</v>
      </c>
      <c r="MJX38" s="35" t="s">
        <v>10</v>
      </c>
      <c r="MJY38" s="35" t="s">
        <v>2</v>
      </c>
      <c r="MJZ38" s="35" t="s">
        <v>124</v>
      </c>
      <c r="MKA38" s="35" t="s">
        <v>63</v>
      </c>
      <c r="MKB38" s="32"/>
      <c r="MKC38" s="33"/>
      <c r="MKD38" s="33"/>
      <c r="MKE38" s="33"/>
      <c r="MKF38" s="33"/>
      <c r="MKG38" s="33"/>
      <c r="MKH38" s="33"/>
      <c r="MKI38" s="35" t="s">
        <v>5</v>
      </c>
      <c r="MKJ38" s="35" t="s">
        <v>6</v>
      </c>
      <c r="MKK38" s="35" t="s">
        <v>7</v>
      </c>
      <c r="MKL38" s="35" t="s">
        <v>8</v>
      </c>
      <c r="MKM38" s="35" t="s">
        <v>9</v>
      </c>
      <c r="MKN38" s="35" t="s">
        <v>10</v>
      </c>
      <c r="MKO38" s="35" t="s">
        <v>2</v>
      </c>
      <c r="MKP38" s="35" t="s">
        <v>124</v>
      </c>
      <c r="MKQ38" s="35" t="s">
        <v>63</v>
      </c>
      <c r="MKR38" s="32"/>
      <c r="MKS38" s="33"/>
      <c r="MKT38" s="33"/>
      <c r="MKU38" s="33"/>
      <c r="MKV38" s="33"/>
      <c r="MKW38" s="33"/>
      <c r="MKX38" s="33"/>
      <c r="MKY38" s="35" t="s">
        <v>5</v>
      </c>
      <c r="MKZ38" s="35" t="s">
        <v>6</v>
      </c>
      <c r="MLA38" s="35" t="s">
        <v>7</v>
      </c>
      <c r="MLB38" s="35" t="s">
        <v>8</v>
      </c>
      <c r="MLC38" s="35" t="s">
        <v>9</v>
      </c>
      <c r="MLD38" s="35" t="s">
        <v>10</v>
      </c>
      <c r="MLE38" s="35" t="s">
        <v>2</v>
      </c>
      <c r="MLF38" s="35" t="s">
        <v>124</v>
      </c>
      <c r="MLG38" s="35" t="s">
        <v>63</v>
      </c>
      <c r="MLH38" s="32"/>
      <c r="MLI38" s="33"/>
      <c r="MLJ38" s="33"/>
      <c r="MLK38" s="33"/>
      <c r="MLL38" s="33"/>
      <c r="MLM38" s="33"/>
      <c r="MLN38" s="33"/>
      <c r="MLO38" s="35" t="s">
        <v>5</v>
      </c>
      <c r="MLP38" s="35" t="s">
        <v>6</v>
      </c>
      <c r="MLQ38" s="35" t="s">
        <v>7</v>
      </c>
      <c r="MLR38" s="35" t="s">
        <v>8</v>
      </c>
      <c r="MLS38" s="35" t="s">
        <v>9</v>
      </c>
      <c r="MLT38" s="35" t="s">
        <v>10</v>
      </c>
      <c r="MLU38" s="35" t="s">
        <v>2</v>
      </c>
      <c r="MLV38" s="35" t="s">
        <v>124</v>
      </c>
      <c r="MLW38" s="35" t="s">
        <v>63</v>
      </c>
      <c r="MLX38" s="32"/>
      <c r="MLY38" s="33"/>
      <c r="MLZ38" s="33"/>
      <c r="MMA38" s="33"/>
      <c r="MMB38" s="33"/>
      <c r="MMC38" s="33"/>
      <c r="MMD38" s="33"/>
      <c r="MME38" s="35" t="s">
        <v>5</v>
      </c>
      <c r="MMF38" s="35" t="s">
        <v>6</v>
      </c>
      <c r="MMG38" s="35" t="s">
        <v>7</v>
      </c>
      <c r="MMH38" s="35" t="s">
        <v>8</v>
      </c>
      <c r="MMI38" s="35" t="s">
        <v>9</v>
      </c>
      <c r="MMJ38" s="35" t="s">
        <v>10</v>
      </c>
      <c r="MMK38" s="35" t="s">
        <v>2</v>
      </c>
      <c r="MML38" s="35" t="s">
        <v>124</v>
      </c>
      <c r="MMM38" s="35" t="s">
        <v>63</v>
      </c>
      <c r="MMN38" s="32"/>
      <c r="MMO38" s="33"/>
      <c r="MMP38" s="33"/>
      <c r="MMQ38" s="33"/>
      <c r="MMR38" s="33"/>
      <c r="MMS38" s="33"/>
      <c r="MMT38" s="33"/>
      <c r="MMU38" s="35" t="s">
        <v>5</v>
      </c>
      <c r="MMV38" s="35" t="s">
        <v>6</v>
      </c>
      <c r="MMW38" s="35" t="s">
        <v>7</v>
      </c>
      <c r="MMX38" s="35" t="s">
        <v>8</v>
      </c>
      <c r="MMY38" s="35" t="s">
        <v>9</v>
      </c>
      <c r="MMZ38" s="35" t="s">
        <v>10</v>
      </c>
      <c r="MNA38" s="35" t="s">
        <v>2</v>
      </c>
      <c r="MNB38" s="35" t="s">
        <v>124</v>
      </c>
      <c r="MNC38" s="35" t="s">
        <v>63</v>
      </c>
      <c r="MND38" s="32"/>
      <c r="MNE38" s="33"/>
      <c r="MNF38" s="33"/>
      <c r="MNG38" s="33"/>
      <c r="MNH38" s="33"/>
      <c r="MNI38" s="33"/>
      <c r="MNJ38" s="33"/>
      <c r="MNK38" s="35" t="s">
        <v>5</v>
      </c>
      <c r="MNL38" s="35" t="s">
        <v>6</v>
      </c>
      <c r="MNM38" s="35" t="s">
        <v>7</v>
      </c>
      <c r="MNN38" s="35" t="s">
        <v>8</v>
      </c>
      <c r="MNO38" s="35" t="s">
        <v>9</v>
      </c>
      <c r="MNP38" s="35" t="s">
        <v>10</v>
      </c>
      <c r="MNQ38" s="35" t="s">
        <v>2</v>
      </c>
      <c r="MNR38" s="35" t="s">
        <v>124</v>
      </c>
      <c r="MNS38" s="35" t="s">
        <v>63</v>
      </c>
      <c r="MNT38" s="32"/>
      <c r="MNU38" s="33"/>
      <c r="MNV38" s="33"/>
      <c r="MNW38" s="33"/>
      <c r="MNX38" s="33"/>
      <c r="MNY38" s="33"/>
      <c r="MNZ38" s="33"/>
      <c r="MOA38" s="35" t="s">
        <v>5</v>
      </c>
      <c r="MOB38" s="35" t="s">
        <v>6</v>
      </c>
      <c r="MOC38" s="35" t="s">
        <v>7</v>
      </c>
      <c r="MOD38" s="35" t="s">
        <v>8</v>
      </c>
      <c r="MOE38" s="35" t="s">
        <v>9</v>
      </c>
      <c r="MOF38" s="35" t="s">
        <v>10</v>
      </c>
      <c r="MOG38" s="35" t="s">
        <v>2</v>
      </c>
      <c r="MOH38" s="35" t="s">
        <v>124</v>
      </c>
      <c r="MOI38" s="35" t="s">
        <v>63</v>
      </c>
      <c r="MOJ38" s="32"/>
      <c r="MOK38" s="33"/>
      <c r="MOL38" s="33"/>
      <c r="MOM38" s="33"/>
      <c r="MON38" s="33"/>
      <c r="MOO38" s="33"/>
      <c r="MOP38" s="33"/>
      <c r="MOQ38" s="35" t="s">
        <v>5</v>
      </c>
      <c r="MOR38" s="35" t="s">
        <v>6</v>
      </c>
      <c r="MOS38" s="35" t="s">
        <v>7</v>
      </c>
      <c r="MOT38" s="35" t="s">
        <v>8</v>
      </c>
      <c r="MOU38" s="35" t="s">
        <v>9</v>
      </c>
      <c r="MOV38" s="35" t="s">
        <v>10</v>
      </c>
      <c r="MOW38" s="35" t="s">
        <v>2</v>
      </c>
      <c r="MOX38" s="35" t="s">
        <v>124</v>
      </c>
      <c r="MOY38" s="35" t="s">
        <v>63</v>
      </c>
      <c r="MOZ38" s="32"/>
      <c r="MPA38" s="33"/>
      <c r="MPB38" s="33"/>
      <c r="MPC38" s="33"/>
      <c r="MPD38" s="33"/>
      <c r="MPE38" s="33"/>
      <c r="MPF38" s="33"/>
      <c r="MPG38" s="35" t="s">
        <v>5</v>
      </c>
      <c r="MPH38" s="35" t="s">
        <v>6</v>
      </c>
      <c r="MPI38" s="35" t="s">
        <v>7</v>
      </c>
      <c r="MPJ38" s="35" t="s">
        <v>8</v>
      </c>
      <c r="MPK38" s="35" t="s">
        <v>9</v>
      </c>
      <c r="MPL38" s="35" t="s">
        <v>10</v>
      </c>
      <c r="MPM38" s="35" t="s">
        <v>2</v>
      </c>
      <c r="MPN38" s="35" t="s">
        <v>124</v>
      </c>
      <c r="MPO38" s="35" t="s">
        <v>63</v>
      </c>
      <c r="MPP38" s="32"/>
      <c r="MPQ38" s="33"/>
      <c r="MPR38" s="33"/>
      <c r="MPS38" s="33"/>
      <c r="MPT38" s="33"/>
      <c r="MPU38" s="33"/>
      <c r="MPV38" s="33"/>
      <c r="MPW38" s="35" t="s">
        <v>5</v>
      </c>
      <c r="MPX38" s="35" t="s">
        <v>6</v>
      </c>
      <c r="MPY38" s="35" t="s">
        <v>7</v>
      </c>
      <c r="MPZ38" s="35" t="s">
        <v>8</v>
      </c>
      <c r="MQA38" s="35" t="s">
        <v>9</v>
      </c>
      <c r="MQB38" s="35" t="s">
        <v>10</v>
      </c>
      <c r="MQC38" s="35" t="s">
        <v>2</v>
      </c>
      <c r="MQD38" s="35" t="s">
        <v>124</v>
      </c>
      <c r="MQE38" s="35" t="s">
        <v>63</v>
      </c>
      <c r="MQF38" s="32"/>
      <c r="MQG38" s="33"/>
      <c r="MQH38" s="33"/>
      <c r="MQI38" s="33"/>
      <c r="MQJ38" s="33"/>
      <c r="MQK38" s="33"/>
      <c r="MQL38" s="33"/>
      <c r="MQM38" s="35" t="s">
        <v>5</v>
      </c>
      <c r="MQN38" s="35" t="s">
        <v>6</v>
      </c>
      <c r="MQO38" s="35" t="s">
        <v>7</v>
      </c>
      <c r="MQP38" s="35" t="s">
        <v>8</v>
      </c>
      <c r="MQQ38" s="35" t="s">
        <v>9</v>
      </c>
      <c r="MQR38" s="35" t="s">
        <v>10</v>
      </c>
      <c r="MQS38" s="35" t="s">
        <v>2</v>
      </c>
      <c r="MQT38" s="35" t="s">
        <v>124</v>
      </c>
      <c r="MQU38" s="35" t="s">
        <v>63</v>
      </c>
      <c r="MQV38" s="32"/>
      <c r="MQW38" s="33"/>
      <c r="MQX38" s="33"/>
      <c r="MQY38" s="33"/>
      <c r="MQZ38" s="33"/>
      <c r="MRA38" s="33"/>
      <c r="MRB38" s="33"/>
      <c r="MRC38" s="35" t="s">
        <v>5</v>
      </c>
      <c r="MRD38" s="35" t="s">
        <v>6</v>
      </c>
      <c r="MRE38" s="35" t="s">
        <v>7</v>
      </c>
      <c r="MRF38" s="35" t="s">
        <v>8</v>
      </c>
      <c r="MRG38" s="35" t="s">
        <v>9</v>
      </c>
      <c r="MRH38" s="35" t="s">
        <v>10</v>
      </c>
      <c r="MRI38" s="35" t="s">
        <v>2</v>
      </c>
      <c r="MRJ38" s="35" t="s">
        <v>124</v>
      </c>
      <c r="MRK38" s="35" t="s">
        <v>63</v>
      </c>
      <c r="MRL38" s="32"/>
      <c r="MRM38" s="33"/>
      <c r="MRN38" s="33"/>
      <c r="MRO38" s="33"/>
      <c r="MRP38" s="33"/>
      <c r="MRQ38" s="33"/>
      <c r="MRR38" s="33"/>
      <c r="MRS38" s="35" t="s">
        <v>5</v>
      </c>
      <c r="MRT38" s="35" t="s">
        <v>6</v>
      </c>
      <c r="MRU38" s="35" t="s">
        <v>7</v>
      </c>
      <c r="MRV38" s="35" t="s">
        <v>8</v>
      </c>
      <c r="MRW38" s="35" t="s">
        <v>9</v>
      </c>
      <c r="MRX38" s="35" t="s">
        <v>10</v>
      </c>
      <c r="MRY38" s="35" t="s">
        <v>2</v>
      </c>
      <c r="MRZ38" s="35" t="s">
        <v>124</v>
      </c>
      <c r="MSA38" s="35" t="s">
        <v>63</v>
      </c>
      <c r="MSB38" s="32"/>
      <c r="MSC38" s="33"/>
      <c r="MSD38" s="33"/>
      <c r="MSE38" s="33"/>
      <c r="MSF38" s="33"/>
      <c r="MSG38" s="33"/>
      <c r="MSH38" s="33"/>
      <c r="MSI38" s="35" t="s">
        <v>5</v>
      </c>
      <c r="MSJ38" s="35" t="s">
        <v>6</v>
      </c>
      <c r="MSK38" s="35" t="s">
        <v>7</v>
      </c>
      <c r="MSL38" s="35" t="s">
        <v>8</v>
      </c>
      <c r="MSM38" s="35" t="s">
        <v>9</v>
      </c>
      <c r="MSN38" s="35" t="s">
        <v>10</v>
      </c>
      <c r="MSO38" s="35" t="s">
        <v>2</v>
      </c>
      <c r="MSP38" s="35" t="s">
        <v>124</v>
      </c>
      <c r="MSQ38" s="35" t="s">
        <v>63</v>
      </c>
      <c r="MSR38" s="32"/>
      <c r="MSS38" s="33"/>
      <c r="MST38" s="33"/>
      <c r="MSU38" s="33"/>
      <c r="MSV38" s="33"/>
      <c r="MSW38" s="33"/>
      <c r="MSX38" s="33"/>
      <c r="MSY38" s="35" t="s">
        <v>5</v>
      </c>
      <c r="MSZ38" s="35" t="s">
        <v>6</v>
      </c>
      <c r="MTA38" s="35" t="s">
        <v>7</v>
      </c>
      <c r="MTB38" s="35" t="s">
        <v>8</v>
      </c>
      <c r="MTC38" s="35" t="s">
        <v>9</v>
      </c>
      <c r="MTD38" s="35" t="s">
        <v>10</v>
      </c>
      <c r="MTE38" s="35" t="s">
        <v>2</v>
      </c>
      <c r="MTF38" s="35" t="s">
        <v>124</v>
      </c>
      <c r="MTG38" s="35" t="s">
        <v>63</v>
      </c>
      <c r="MTH38" s="32"/>
      <c r="MTI38" s="33"/>
      <c r="MTJ38" s="33"/>
      <c r="MTK38" s="33"/>
      <c r="MTL38" s="33"/>
      <c r="MTM38" s="33"/>
      <c r="MTN38" s="33"/>
      <c r="MTO38" s="35" t="s">
        <v>5</v>
      </c>
      <c r="MTP38" s="35" t="s">
        <v>6</v>
      </c>
      <c r="MTQ38" s="35" t="s">
        <v>7</v>
      </c>
      <c r="MTR38" s="35" t="s">
        <v>8</v>
      </c>
      <c r="MTS38" s="35" t="s">
        <v>9</v>
      </c>
      <c r="MTT38" s="35" t="s">
        <v>10</v>
      </c>
      <c r="MTU38" s="35" t="s">
        <v>2</v>
      </c>
      <c r="MTV38" s="35" t="s">
        <v>124</v>
      </c>
      <c r="MTW38" s="35" t="s">
        <v>63</v>
      </c>
      <c r="MTX38" s="32"/>
      <c r="MTY38" s="33"/>
      <c r="MTZ38" s="33"/>
      <c r="MUA38" s="33"/>
      <c r="MUB38" s="33"/>
      <c r="MUC38" s="33"/>
      <c r="MUD38" s="33"/>
      <c r="MUE38" s="35" t="s">
        <v>5</v>
      </c>
      <c r="MUF38" s="35" t="s">
        <v>6</v>
      </c>
      <c r="MUG38" s="35" t="s">
        <v>7</v>
      </c>
      <c r="MUH38" s="35" t="s">
        <v>8</v>
      </c>
      <c r="MUI38" s="35" t="s">
        <v>9</v>
      </c>
      <c r="MUJ38" s="35" t="s">
        <v>10</v>
      </c>
      <c r="MUK38" s="35" t="s">
        <v>2</v>
      </c>
      <c r="MUL38" s="35" t="s">
        <v>124</v>
      </c>
      <c r="MUM38" s="35" t="s">
        <v>63</v>
      </c>
      <c r="MUN38" s="32"/>
      <c r="MUO38" s="33"/>
      <c r="MUP38" s="33"/>
      <c r="MUQ38" s="33"/>
      <c r="MUR38" s="33"/>
      <c r="MUS38" s="33"/>
      <c r="MUT38" s="33"/>
      <c r="MUU38" s="35" t="s">
        <v>5</v>
      </c>
      <c r="MUV38" s="35" t="s">
        <v>6</v>
      </c>
      <c r="MUW38" s="35" t="s">
        <v>7</v>
      </c>
      <c r="MUX38" s="35" t="s">
        <v>8</v>
      </c>
      <c r="MUY38" s="35" t="s">
        <v>9</v>
      </c>
      <c r="MUZ38" s="35" t="s">
        <v>10</v>
      </c>
      <c r="MVA38" s="35" t="s">
        <v>2</v>
      </c>
      <c r="MVB38" s="35" t="s">
        <v>124</v>
      </c>
      <c r="MVC38" s="35" t="s">
        <v>63</v>
      </c>
      <c r="MVD38" s="32"/>
      <c r="MVE38" s="33"/>
      <c r="MVF38" s="33"/>
      <c r="MVG38" s="33"/>
      <c r="MVH38" s="33"/>
      <c r="MVI38" s="33"/>
      <c r="MVJ38" s="33"/>
      <c r="MVK38" s="35" t="s">
        <v>5</v>
      </c>
      <c r="MVL38" s="35" t="s">
        <v>6</v>
      </c>
      <c r="MVM38" s="35" t="s">
        <v>7</v>
      </c>
      <c r="MVN38" s="35" t="s">
        <v>8</v>
      </c>
      <c r="MVO38" s="35" t="s">
        <v>9</v>
      </c>
      <c r="MVP38" s="35" t="s">
        <v>10</v>
      </c>
      <c r="MVQ38" s="35" t="s">
        <v>2</v>
      </c>
      <c r="MVR38" s="35" t="s">
        <v>124</v>
      </c>
      <c r="MVS38" s="35" t="s">
        <v>63</v>
      </c>
      <c r="MVT38" s="32"/>
      <c r="MVU38" s="33"/>
      <c r="MVV38" s="33"/>
      <c r="MVW38" s="33"/>
      <c r="MVX38" s="33"/>
      <c r="MVY38" s="33"/>
      <c r="MVZ38" s="33"/>
      <c r="MWA38" s="35" t="s">
        <v>5</v>
      </c>
      <c r="MWB38" s="35" t="s">
        <v>6</v>
      </c>
      <c r="MWC38" s="35" t="s">
        <v>7</v>
      </c>
      <c r="MWD38" s="35" t="s">
        <v>8</v>
      </c>
      <c r="MWE38" s="35" t="s">
        <v>9</v>
      </c>
      <c r="MWF38" s="35" t="s">
        <v>10</v>
      </c>
      <c r="MWG38" s="35" t="s">
        <v>2</v>
      </c>
      <c r="MWH38" s="35" t="s">
        <v>124</v>
      </c>
      <c r="MWI38" s="35" t="s">
        <v>63</v>
      </c>
      <c r="MWJ38" s="32"/>
      <c r="MWK38" s="33"/>
      <c r="MWL38" s="33"/>
      <c r="MWM38" s="33"/>
      <c r="MWN38" s="33"/>
      <c r="MWO38" s="33"/>
      <c r="MWP38" s="33"/>
      <c r="MWQ38" s="35" t="s">
        <v>5</v>
      </c>
      <c r="MWR38" s="35" t="s">
        <v>6</v>
      </c>
      <c r="MWS38" s="35" t="s">
        <v>7</v>
      </c>
      <c r="MWT38" s="35" t="s">
        <v>8</v>
      </c>
      <c r="MWU38" s="35" t="s">
        <v>9</v>
      </c>
      <c r="MWV38" s="35" t="s">
        <v>10</v>
      </c>
      <c r="MWW38" s="35" t="s">
        <v>2</v>
      </c>
      <c r="MWX38" s="35" t="s">
        <v>124</v>
      </c>
      <c r="MWY38" s="35" t="s">
        <v>63</v>
      </c>
      <c r="MWZ38" s="32"/>
      <c r="MXA38" s="33"/>
      <c r="MXB38" s="33"/>
      <c r="MXC38" s="33"/>
      <c r="MXD38" s="33"/>
      <c r="MXE38" s="33"/>
      <c r="MXF38" s="33"/>
      <c r="MXG38" s="35" t="s">
        <v>5</v>
      </c>
      <c r="MXH38" s="35" t="s">
        <v>6</v>
      </c>
      <c r="MXI38" s="35" t="s">
        <v>7</v>
      </c>
      <c r="MXJ38" s="35" t="s">
        <v>8</v>
      </c>
      <c r="MXK38" s="35" t="s">
        <v>9</v>
      </c>
      <c r="MXL38" s="35" t="s">
        <v>10</v>
      </c>
      <c r="MXM38" s="35" t="s">
        <v>2</v>
      </c>
      <c r="MXN38" s="35" t="s">
        <v>124</v>
      </c>
      <c r="MXO38" s="35" t="s">
        <v>63</v>
      </c>
      <c r="MXP38" s="32"/>
      <c r="MXQ38" s="33"/>
      <c r="MXR38" s="33"/>
      <c r="MXS38" s="33"/>
      <c r="MXT38" s="33"/>
      <c r="MXU38" s="33"/>
      <c r="MXV38" s="33"/>
      <c r="MXW38" s="35" t="s">
        <v>5</v>
      </c>
      <c r="MXX38" s="35" t="s">
        <v>6</v>
      </c>
      <c r="MXY38" s="35" t="s">
        <v>7</v>
      </c>
      <c r="MXZ38" s="35" t="s">
        <v>8</v>
      </c>
      <c r="MYA38" s="35" t="s">
        <v>9</v>
      </c>
      <c r="MYB38" s="35" t="s">
        <v>10</v>
      </c>
      <c r="MYC38" s="35" t="s">
        <v>2</v>
      </c>
      <c r="MYD38" s="35" t="s">
        <v>124</v>
      </c>
      <c r="MYE38" s="35" t="s">
        <v>63</v>
      </c>
      <c r="MYF38" s="32"/>
      <c r="MYG38" s="33"/>
      <c r="MYH38" s="33"/>
      <c r="MYI38" s="33"/>
      <c r="MYJ38" s="33"/>
      <c r="MYK38" s="33"/>
      <c r="MYL38" s="33"/>
      <c r="MYM38" s="35" t="s">
        <v>5</v>
      </c>
      <c r="MYN38" s="35" t="s">
        <v>6</v>
      </c>
      <c r="MYO38" s="35" t="s">
        <v>7</v>
      </c>
      <c r="MYP38" s="35" t="s">
        <v>8</v>
      </c>
      <c r="MYQ38" s="35" t="s">
        <v>9</v>
      </c>
      <c r="MYR38" s="35" t="s">
        <v>10</v>
      </c>
      <c r="MYS38" s="35" t="s">
        <v>2</v>
      </c>
      <c r="MYT38" s="35" t="s">
        <v>124</v>
      </c>
      <c r="MYU38" s="35" t="s">
        <v>63</v>
      </c>
      <c r="MYV38" s="32"/>
      <c r="MYW38" s="33"/>
      <c r="MYX38" s="33"/>
      <c r="MYY38" s="33"/>
      <c r="MYZ38" s="33"/>
      <c r="MZA38" s="33"/>
      <c r="MZB38" s="33"/>
      <c r="MZC38" s="35" t="s">
        <v>5</v>
      </c>
      <c r="MZD38" s="35" t="s">
        <v>6</v>
      </c>
      <c r="MZE38" s="35" t="s">
        <v>7</v>
      </c>
      <c r="MZF38" s="35" t="s">
        <v>8</v>
      </c>
      <c r="MZG38" s="35" t="s">
        <v>9</v>
      </c>
      <c r="MZH38" s="35" t="s">
        <v>10</v>
      </c>
      <c r="MZI38" s="35" t="s">
        <v>2</v>
      </c>
      <c r="MZJ38" s="35" t="s">
        <v>124</v>
      </c>
      <c r="MZK38" s="35" t="s">
        <v>63</v>
      </c>
      <c r="MZL38" s="32"/>
      <c r="MZM38" s="33"/>
      <c r="MZN38" s="33"/>
      <c r="MZO38" s="33"/>
      <c r="MZP38" s="33"/>
      <c r="MZQ38" s="33"/>
      <c r="MZR38" s="33"/>
      <c r="MZS38" s="35" t="s">
        <v>5</v>
      </c>
      <c r="MZT38" s="35" t="s">
        <v>6</v>
      </c>
      <c r="MZU38" s="35" t="s">
        <v>7</v>
      </c>
      <c r="MZV38" s="35" t="s">
        <v>8</v>
      </c>
      <c r="MZW38" s="35" t="s">
        <v>9</v>
      </c>
      <c r="MZX38" s="35" t="s">
        <v>10</v>
      </c>
      <c r="MZY38" s="35" t="s">
        <v>2</v>
      </c>
      <c r="MZZ38" s="35" t="s">
        <v>124</v>
      </c>
      <c r="NAA38" s="35" t="s">
        <v>63</v>
      </c>
      <c r="NAB38" s="32"/>
      <c r="NAC38" s="33"/>
      <c r="NAD38" s="33"/>
      <c r="NAE38" s="33"/>
      <c r="NAF38" s="33"/>
      <c r="NAG38" s="33"/>
      <c r="NAH38" s="33"/>
      <c r="NAI38" s="35" t="s">
        <v>5</v>
      </c>
      <c r="NAJ38" s="35" t="s">
        <v>6</v>
      </c>
      <c r="NAK38" s="35" t="s">
        <v>7</v>
      </c>
      <c r="NAL38" s="35" t="s">
        <v>8</v>
      </c>
      <c r="NAM38" s="35" t="s">
        <v>9</v>
      </c>
      <c r="NAN38" s="35" t="s">
        <v>10</v>
      </c>
      <c r="NAO38" s="35" t="s">
        <v>2</v>
      </c>
      <c r="NAP38" s="35" t="s">
        <v>124</v>
      </c>
      <c r="NAQ38" s="35" t="s">
        <v>63</v>
      </c>
      <c r="NAR38" s="32"/>
      <c r="NAS38" s="33"/>
      <c r="NAT38" s="33"/>
      <c r="NAU38" s="33"/>
      <c r="NAV38" s="33"/>
      <c r="NAW38" s="33"/>
      <c r="NAX38" s="33"/>
      <c r="NAY38" s="35" t="s">
        <v>5</v>
      </c>
      <c r="NAZ38" s="35" t="s">
        <v>6</v>
      </c>
      <c r="NBA38" s="35" t="s">
        <v>7</v>
      </c>
      <c r="NBB38" s="35" t="s">
        <v>8</v>
      </c>
      <c r="NBC38" s="35" t="s">
        <v>9</v>
      </c>
      <c r="NBD38" s="35" t="s">
        <v>10</v>
      </c>
      <c r="NBE38" s="35" t="s">
        <v>2</v>
      </c>
      <c r="NBF38" s="35" t="s">
        <v>124</v>
      </c>
      <c r="NBG38" s="35" t="s">
        <v>63</v>
      </c>
      <c r="NBH38" s="32"/>
      <c r="NBI38" s="33"/>
      <c r="NBJ38" s="33"/>
      <c r="NBK38" s="33"/>
      <c r="NBL38" s="33"/>
      <c r="NBM38" s="33"/>
      <c r="NBN38" s="33"/>
      <c r="NBO38" s="35" t="s">
        <v>5</v>
      </c>
      <c r="NBP38" s="35" t="s">
        <v>6</v>
      </c>
      <c r="NBQ38" s="35" t="s">
        <v>7</v>
      </c>
      <c r="NBR38" s="35" t="s">
        <v>8</v>
      </c>
      <c r="NBS38" s="35" t="s">
        <v>9</v>
      </c>
      <c r="NBT38" s="35" t="s">
        <v>10</v>
      </c>
      <c r="NBU38" s="35" t="s">
        <v>2</v>
      </c>
      <c r="NBV38" s="35" t="s">
        <v>124</v>
      </c>
      <c r="NBW38" s="35" t="s">
        <v>63</v>
      </c>
      <c r="NBX38" s="32"/>
      <c r="NBY38" s="33"/>
      <c r="NBZ38" s="33"/>
      <c r="NCA38" s="33"/>
      <c r="NCB38" s="33"/>
      <c r="NCC38" s="33"/>
      <c r="NCD38" s="33"/>
      <c r="NCE38" s="35" t="s">
        <v>5</v>
      </c>
      <c r="NCF38" s="35" t="s">
        <v>6</v>
      </c>
      <c r="NCG38" s="35" t="s">
        <v>7</v>
      </c>
      <c r="NCH38" s="35" t="s">
        <v>8</v>
      </c>
      <c r="NCI38" s="35" t="s">
        <v>9</v>
      </c>
      <c r="NCJ38" s="35" t="s">
        <v>10</v>
      </c>
      <c r="NCK38" s="35" t="s">
        <v>2</v>
      </c>
      <c r="NCL38" s="35" t="s">
        <v>124</v>
      </c>
      <c r="NCM38" s="35" t="s">
        <v>63</v>
      </c>
      <c r="NCN38" s="32"/>
      <c r="NCO38" s="33"/>
      <c r="NCP38" s="33"/>
      <c r="NCQ38" s="33"/>
      <c r="NCR38" s="33"/>
      <c r="NCS38" s="33"/>
      <c r="NCT38" s="33"/>
      <c r="NCU38" s="35" t="s">
        <v>5</v>
      </c>
      <c r="NCV38" s="35" t="s">
        <v>6</v>
      </c>
      <c r="NCW38" s="35" t="s">
        <v>7</v>
      </c>
      <c r="NCX38" s="35" t="s">
        <v>8</v>
      </c>
      <c r="NCY38" s="35" t="s">
        <v>9</v>
      </c>
      <c r="NCZ38" s="35" t="s">
        <v>10</v>
      </c>
      <c r="NDA38" s="35" t="s">
        <v>2</v>
      </c>
      <c r="NDB38" s="35" t="s">
        <v>124</v>
      </c>
      <c r="NDC38" s="35" t="s">
        <v>63</v>
      </c>
      <c r="NDD38" s="32"/>
      <c r="NDE38" s="33"/>
      <c r="NDF38" s="33"/>
      <c r="NDG38" s="33"/>
      <c r="NDH38" s="33"/>
      <c r="NDI38" s="33"/>
      <c r="NDJ38" s="33"/>
      <c r="NDK38" s="35" t="s">
        <v>5</v>
      </c>
      <c r="NDL38" s="35" t="s">
        <v>6</v>
      </c>
      <c r="NDM38" s="35" t="s">
        <v>7</v>
      </c>
      <c r="NDN38" s="35" t="s">
        <v>8</v>
      </c>
      <c r="NDO38" s="35" t="s">
        <v>9</v>
      </c>
      <c r="NDP38" s="35" t="s">
        <v>10</v>
      </c>
      <c r="NDQ38" s="35" t="s">
        <v>2</v>
      </c>
      <c r="NDR38" s="35" t="s">
        <v>124</v>
      </c>
      <c r="NDS38" s="35" t="s">
        <v>63</v>
      </c>
      <c r="NDT38" s="32"/>
      <c r="NDU38" s="33"/>
      <c r="NDV38" s="33"/>
      <c r="NDW38" s="33"/>
      <c r="NDX38" s="33"/>
      <c r="NDY38" s="33"/>
      <c r="NDZ38" s="33"/>
      <c r="NEA38" s="35" t="s">
        <v>5</v>
      </c>
      <c r="NEB38" s="35" t="s">
        <v>6</v>
      </c>
      <c r="NEC38" s="35" t="s">
        <v>7</v>
      </c>
      <c r="NED38" s="35" t="s">
        <v>8</v>
      </c>
      <c r="NEE38" s="35" t="s">
        <v>9</v>
      </c>
      <c r="NEF38" s="35" t="s">
        <v>10</v>
      </c>
      <c r="NEG38" s="35" t="s">
        <v>2</v>
      </c>
      <c r="NEH38" s="35" t="s">
        <v>124</v>
      </c>
      <c r="NEI38" s="35" t="s">
        <v>63</v>
      </c>
      <c r="NEJ38" s="32"/>
      <c r="NEK38" s="33"/>
      <c r="NEL38" s="33"/>
      <c r="NEM38" s="33"/>
      <c r="NEN38" s="33"/>
      <c r="NEO38" s="33"/>
      <c r="NEP38" s="33"/>
      <c r="NEQ38" s="35" t="s">
        <v>5</v>
      </c>
      <c r="NER38" s="35" t="s">
        <v>6</v>
      </c>
      <c r="NES38" s="35" t="s">
        <v>7</v>
      </c>
      <c r="NET38" s="35" t="s">
        <v>8</v>
      </c>
      <c r="NEU38" s="35" t="s">
        <v>9</v>
      </c>
      <c r="NEV38" s="35" t="s">
        <v>10</v>
      </c>
      <c r="NEW38" s="35" t="s">
        <v>2</v>
      </c>
      <c r="NEX38" s="35" t="s">
        <v>124</v>
      </c>
      <c r="NEY38" s="35" t="s">
        <v>63</v>
      </c>
      <c r="NEZ38" s="32"/>
      <c r="NFA38" s="33"/>
      <c r="NFB38" s="33"/>
      <c r="NFC38" s="33"/>
      <c r="NFD38" s="33"/>
      <c r="NFE38" s="33"/>
      <c r="NFF38" s="33"/>
      <c r="NFG38" s="35" t="s">
        <v>5</v>
      </c>
      <c r="NFH38" s="35" t="s">
        <v>6</v>
      </c>
      <c r="NFI38" s="35" t="s">
        <v>7</v>
      </c>
      <c r="NFJ38" s="35" t="s">
        <v>8</v>
      </c>
      <c r="NFK38" s="35" t="s">
        <v>9</v>
      </c>
      <c r="NFL38" s="35" t="s">
        <v>10</v>
      </c>
      <c r="NFM38" s="35" t="s">
        <v>2</v>
      </c>
      <c r="NFN38" s="35" t="s">
        <v>124</v>
      </c>
      <c r="NFO38" s="35" t="s">
        <v>63</v>
      </c>
      <c r="NFP38" s="32"/>
      <c r="NFQ38" s="33"/>
      <c r="NFR38" s="33"/>
      <c r="NFS38" s="33"/>
      <c r="NFT38" s="33"/>
      <c r="NFU38" s="33"/>
      <c r="NFV38" s="33"/>
      <c r="NFW38" s="35" t="s">
        <v>5</v>
      </c>
      <c r="NFX38" s="35" t="s">
        <v>6</v>
      </c>
      <c r="NFY38" s="35" t="s">
        <v>7</v>
      </c>
      <c r="NFZ38" s="35" t="s">
        <v>8</v>
      </c>
      <c r="NGA38" s="35" t="s">
        <v>9</v>
      </c>
      <c r="NGB38" s="35" t="s">
        <v>10</v>
      </c>
      <c r="NGC38" s="35" t="s">
        <v>2</v>
      </c>
      <c r="NGD38" s="35" t="s">
        <v>124</v>
      </c>
      <c r="NGE38" s="35" t="s">
        <v>63</v>
      </c>
      <c r="NGF38" s="32"/>
      <c r="NGG38" s="33"/>
      <c r="NGH38" s="33"/>
      <c r="NGI38" s="33"/>
      <c r="NGJ38" s="33"/>
      <c r="NGK38" s="33"/>
      <c r="NGL38" s="33"/>
      <c r="NGM38" s="35" t="s">
        <v>5</v>
      </c>
      <c r="NGN38" s="35" t="s">
        <v>6</v>
      </c>
      <c r="NGO38" s="35" t="s">
        <v>7</v>
      </c>
      <c r="NGP38" s="35" t="s">
        <v>8</v>
      </c>
      <c r="NGQ38" s="35" t="s">
        <v>9</v>
      </c>
      <c r="NGR38" s="35" t="s">
        <v>10</v>
      </c>
      <c r="NGS38" s="35" t="s">
        <v>2</v>
      </c>
      <c r="NGT38" s="35" t="s">
        <v>124</v>
      </c>
      <c r="NGU38" s="35" t="s">
        <v>63</v>
      </c>
      <c r="NGV38" s="32"/>
      <c r="NGW38" s="33"/>
      <c r="NGX38" s="33"/>
      <c r="NGY38" s="33"/>
      <c r="NGZ38" s="33"/>
      <c r="NHA38" s="33"/>
      <c r="NHB38" s="33"/>
      <c r="NHC38" s="35" t="s">
        <v>5</v>
      </c>
      <c r="NHD38" s="35" t="s">
        <v>6</v>
      </c>
      <c r="NHE38" s="35" t="s">
        <v>7</v>
      </c>
      <c r="NHF38" s="35" t="s">
        <v>8</v>
      </c>
      <c r="NHG38" s="35" t="s">
        <v>9</v>
      </c>
      <c r="NHH38" s="35" t="s">
        <v>10</v>
      </c>
      <c r="NHI38" s="35" t="s">
        <v>2</v>
      </c>
      <c r="NHJ38" s="35" t="s">
        <v>124</v>
      </c>
      <c r="NHK38" s="35" t="s">
        <v>63</v>
      </c>
      <c r="NHL38" s="32"/>
      <c r="NHM38" s="33"/>
      <c r="NHN38" s="33"/>
      <c r="NHO38" s="33"/>
      <c r="NHP38" s="33"/>
      <c r="NHQ38" s="33"/>
      <c r="NHR38" s="33"/>
      <c r="NHS38" s="35" t="s">
        <v>5</v>
      </c>
      <c r="NHT38" s="35" t="s">
        <v>6</v>
      </c>
      <c r="NHU38" s="35" t="s">
        <v>7</v>
      </c>
      <c r="NHV38" s="35" t="s">
        <v>8</v>
      </c>
      <c r="NHW38" s="35" t="s">
        <v>9</v>
      </c>
      <c r="NHX38" s="35" t="s">
        <v>10</v>
      </c>
      <c r="NHY38" s="35" t="s">
        <v>2</v>
      </c>
      <c r="NHZ38" s="35" t="s">
        <v>124</v>
      </c>
      <c r="NIA38" s="35" t="s">
        <v>63</v>
      </c>
      <c r="NIB38" s="32"/>
      <c r="NIC38" s="33"/>
      <c r="NID38" s="33"/>
      <c r="NIE38" s="33"/>
      <c r="NIF38" s="33"/>
      <c r="NIG38" s="33"/>
      <c r="NIH38" s="33"/>
      <c r="NII38" s="35" t="s">
        <v>5</v>
      </c>
      <c r="NIJ38" s="35" t="s">
        <v>6</v>
      </c>
      <c r="NIK38" s="35" t="s">
        <v>7</v>
      </c>
      <c r="NIL38" s="35" t="s">
        <v>8</v>
      </c>
      <c r="NIM38" s="35" t="s">
        <v>9</v>
      </c>
      <c r="NIN38" s="35" t="s">
        <v>10</v>
      </c>
      <c r="NIO38" s="35" t="s">
        <v>2</v>
      </c>
      <c r="NIP38" s="35" t="s">
        <v>124</v>
      </c>
      <c r="NIQ38" s="35" t="s">
        <v>63</v>
      </c>
      <c r="NIR38" s="32"/>
      <c r="NIS38" s="33"/>
      <c r="NIT38" s="33"/>
      <c r="NIU38" s="33"/>
      <c r="NIV38" s="33"/>
      <c r="NIW38" s="33"/>
      <c r="NIX38" s="33"/>
      <c r="NIY38" s="35" t="s">
        <v>5</v>
      </c>
      <c r="NIZ38" s="35" t="s">
        <v>6</v>
      </c>
      <c r="NJA38" s="35" t="s">
        <v>7</v>
      </c>
      <c r="NJB38" s="35" t="s">
        <v>8</v>
      </c>
      <c r="NJC38" s="35" t="s">
        <v>9</v>
      </c>
      <c r="NJD38" s="35" t="s">
        <v>10</v>
      </c>
      <c r="NJE38" s="35" t="s">
        <v>2</v>
      </c>
      <c r="NJF38" s="35" t="s">
        <v>124</v>
      </c>
      <c r="NJG38" s="35" t="s">
        <v>63</v>
      </c>
      <c r="NJH38" s="32"/>
      <c r="NJI38" s="33"/>
      <c r="NJJ38" s="33"/>
      <c r="NJK38" s="33"/>
      <c r="NJL38" s="33"/>
      <c r="NJM38" s="33"/>
      <c r="NJN38" s="33"/>
      <c r="NJO38" s="35" t="s">
        <v>5</v>
      </c>
      <c r="NJP38" s="35" t="s">
        <v>6</v>
      </c>
      <c r="NJQ38" s="35" t="s">
        <v>7</v>
      </c>
      <c r="NJR38" s="35" t="s">
        <v>8</v>
      </c>
      <c r="NJS38" s="35" t="s">
        <v>9</v>
      </c>
      <c r="NJT38" s="35" t="s">
        <v>10</v>
      </c>
      <c r="NJU38" s="35" t="s">
        <v>2</v>
      </c>
      <c r="NJV38" s="35" t="s">
        <v>124</v>
      </c>
      <c r="NJW38" s="35" t="s">
        <v>63</v>
      </c>
      <c r="NJX38" s="32"/>
      <c r="NJY38" s="33"/>
      <c r="NJZ38" s="33"/>
      <c r="NKA38" s="33"/>
      <c r="NKB38" s="33"/>
      <c r="NKC38" s="33"/>
      <c r="NKD38" s="33"/>
      <c r="NKE38" s="35" t="s">
        <v>5</v>
      </c>
      <c r="NKF38" s="35" t="s">
        <v>6</v>
      </c>
      <c r="NKG38" s="35" t="s">
        <v>7</v>
      </c>
      <c r="NKH38" s="35" t="s">
        <v>8</v>
      </c>
      <c r="NKI38" s="35" t="s">
        <v>9</v>
      </c>
      <c r="NKJ38" s="35" t="s">
        <v>10</v>
      </c>
      <c r="NKK38" s="35" t="s">
        <v>2</v>
      </c>
      <c r="NKL38" s="35" t="s">
        <v>124</v>
      </c>
      <c r="NKM38" s="35" t="s">
        <v>63</v>
      </c>
      <c r="NKN38" s="32"/>
      <c r="NKO38" s="33"/>
      <c r="NKP38" s="33"/>
      <c r="NKQ38" s="33"/>
      <c r="NKR38" s="33"/>
      <c r="NKS38" s="33"/>
      <c r="NKT38" s="33"/>
      <c r="NKU38" s="35" t="s">
        <v>5</v>
      </c>
      <c r="NKV38" s="35" t="s">
        <v>6</v>
      </c>
      <c r="NKW38" s="35" t="s">
        <v>7</v>
      </c>
      <c r="NKX38" s="35" t="s">
        <v>8</v>
      </c>
      <c r="NKY38" s="35" t="s">
        <v>9</v>
      </c>
      <c r="NKZ38" s="35" t="s">
        <v>10</v>
      </c>
      <c r="NLA38" s="35" t="s">
        <v>2</v>
      </c>
      <c r="NLB38" s="35" t="s">
        <v>124</v>
      </c>
      <c r="NLC38" s="35" t="s">
        <v>63</v>
      </c>
      <c r="NLD38" s="32"/>
      <c r="NLE38" s="33"/>
      <c r="NLF38" s="33"/>
      <c r="NLG38" s="33"/>
      <c r="NLH38" s="33"/>
      <c r="NLI38" s="33"/>
      <c r="NLJ38" s="33"/>
      <c r="NLK38" s="35" t="s">
        <v>5</v>
      </c>
      <c r="NLL38" s="35" t="s">
        <v>6</v>
      </c>
      <c r="NLM38" s="35" t="s">
        <v>7</v>
      </c>
      <c r="NLN38" s="35" t="s">
        <v>8</v>
      </c>
      <c r="NLO38" s="35" t="s">
        <v>9</v>
      </c>
      <c r="NLP38" s="35" t="s">
        <v>10</v>
      </c>
      <c r="NLQ38" s="35" t="s">
        <v>2</v>
      </c>
      <c r="NLR38" s="35" t="s">
        <v>124</v>
      </c>
      <c r="NLS38" s="35" t="s">
        <v>63</v>
      </c>
      <c r="NLT38" s="32"/>
      <c r="NLU38" s="33"/>
      <c r="NLV38" s="33"/>
      <c r="NLW38" s="33"/>
      <c r="NLX38" s="33"/>
      <c r="NLY38" s="33"/>
      <c r="NLZ38" s="33"/>
      <c r="NMA38" s="35" t="s">
        <v>5</v>
      </c>
      <c r="NMB38" s="35" t="s">
        <v>6</v>
      </c>
      <c r="NMC38" s="35" t="s">
        <v>7</v>
      </c>
      <c r="NMD38" s="35" t="s">
        <v>8</v>
      </c>
      <c r="NME38" s="35" t="s">
        <v>9</v>
      </c>
      <c r="NMF38" s="35" t="s">
        <v>10</v>
      </c>
      <c r="NMG38" s="35" t="s">
        <v>2</v>
      </c>
      <c r="NMH38" s="35" t="s">
        <v>124</v>
      </c>
      <c r="NMI38" s="35" t="s">
        <v>63</v>
      </c>
      <c r="NMJ38" s="32"/>
      <c r="NMK38" s="33"/>
      <c r="NML38" s="33"/>
      <c r="NMM38" s="33"/>
      <c r="NMN38" s="33"/>
      <c r="NMO38" s="33"/>
      <c r="NMP38" s="33"/>
      <c r="NMQ38" s="35" t="s">
        <v>5</v>
      </c>
      <c r="NMR38" s="35" t="s">
        <v>6</v>
      </c>
      <c r="NMS38" s="35" t="s">
        <v>7</v>
      </c>
      <c r="NMT38" s="35" t="s">
        <v>8</v>
      </c>
      <c r="NMU38" s="35" t="s">
        <v>9</v>
      </c>
      <c r="NMV38" s="35" t="s">
        <v>10</v>
      </c>
      <c r="NMW38" s="35" t="s">
        <v>2</v>
      </c>
      <c r="NMX38" s="35" t="s">
        <v>124</v>
      </c>
      <c r="NMY38" s="35" t="s">
        <v>63</v>
      </c>
      <c r="NMZ38" s="32"/>
      <c r="NNA38" s="33"/>
      <c r="NNB38" s="33"/>
      <c r="NNC38" s="33"/>
      <c r="NND38" s="33"/>
      <c r="NNE38" s="33"/>
      <c r="NNF38" s="33"/>
      <c r="NNG38" s="35" t="s">
        <v>5</v>
      </c>
      <c r="NNH38" s="35" t="s">
        <v>6</v>
      </c>
      <c r="NNI38" s="35" t="s">
        <v>7</v>
      </c>
      <c r="NNJ38" s="35" t="s">
        <v>8</v>
      </c>
      <c r="NNK38" s="35" t="s">
        <v>9</v>
      </c>
      <c r="NNL38" s="35" t="s">
        <v>10</v>
      </c>
      <c r="NNM38" s="35" t="s">
        <v>2</v>
      </c>
      <c r="NNN38" s="35" t="s">
        <v>124</v>
      </c>
      <c r="NNO38" s="35" t="s">
        <v>63</v>
      </c>
      <c r="NNP38" s="32"/>
      <c r="NNQ38" s="33"/>
      <c r="NNR38" s="33"/>
      <c r="NNS38" s="33"/>
      <c r="NNT38" s="33"/>
      <c r="NNU38" s="33"/>
      <c r="NNV38" s="33"/>
      <c r="NNW38" s="35" t="s">
        <v>5</v>
      </c>
      <c r="NNX38" s="35" t="s">
        <v>6</v>
      </c>
      <c r="NNY38" s="35" t="s">
        <v>7</v>
      </c>
      <c r="NNZ38" s="35" t="s">
        <v>8</v>
      </c>
      <c r="NOA38" s="35" t="s">
        <v>9</v>
      </c>
      <c r="NOB38" s="35" t="s">
        <v>10</v>
      </c>
      <c r="NOC38" s="35" t="s">
        <v>2</v>
      </c>
      <c r="NOD38" s="35" t="s">
        <v>124</v>
      </c>
      <c r="NOE38" s="35" t="s">
        <v>63</v>
      </c>
      <c r="NOF38" s="32"/>
      <c r="NOG38" s="33"/>
      <c r="NOH38" s="33"/>
      <c r="NOI38" s="33"/>
      <c r="NOJ38" s="33"/>
      <c r="NOK38" s="33"/>
      <c r="NOL38" s="33"/>
      <c r="NOM38" s="35" t="s">
        <v>5</v>
      </c>
      <c r="NON38" s="35" t="s">
        <v>6</v>
      </c>
      <c r="NOO38" s="35" t="s">
        <v>7</v>
      </c>
      <c r="NOP38" s="35" t="s">
        <v>8</v>
      </c>
      <c r="NOQ38" s="35" t="s">
        <v>9</v>
      </c>
      <c r="NOR38" s="35" t="s">
        <v>10</v>
      </c>
      <c r="NOS38" s="35" t="s">
        <v>2</v>
      </c>
      <c r="NOT38" s="35" t="s">
        <v>124</v>
      </c>
      <c r="NOU38" s="35" t="s">
        <v>63</v>
      </c>
      <c r="NOV38" s="32"/>
      <c r="NOW38" s="33"/>
      <c r="NOX38" s="33"/>
      <c r="NOY38" s="33"/>
      <c r="NOZ38" s="33"/>
      <c r="NPA38" s="33"/>
      <c r="NPB38" s="33"/>
      <c r="NPC38" s="35" t="s">
        <v>5</v>
      </c>
      <c r="NPD38" s="35" t="s">
        <v>6</v>
      </c>
      <c r="NPE38" s="35" t="s">
        <v>7</v>
      </c>
      <c r="NPF38" s="35" t="s">
        <v>8</v>
      </c>
      <c r="NPG38" s="35" t="s">
        <v>9</v>
      </c>
      <c r="NPH38" s="35" t="s">
        <v>10</v>
      </c>
      <c r="NPI38" s="35" t="s">
        <v>2</v>
      </c>
      <c r="NPJ38" s="35" t="s">
        <v>124</v>
      </c>
      <c r="NPK38" s="35" t="s">
        <v>63</v>
      </c>
      <c r="NPL38" s="32"/>
      <c r="NPM38" s="33"/>
      <c r="NPN38" s="33"/>
      <c r="NPO38" s="33"/>
      <c r="NPP38" s="33"/>
      <c r="NPQ38" s="33"/>
      <c r="NPR38" s="33"/>
      <c r="NPS38" s="35" t="s">
        <v>5</v>
      </c>
      <c r="NPT38" s="35" t="s">
        <v>6</v>
      </c>
      <c r="NPU38" s="35" t="s">
        <v>7</v>
      </c>
      <c r="NPV38" s="35" t="s">
        <v>8</v>
      </c>
      <c r="NPW38" s="35" t="s">
        <v>9</v>
      </c>
      <c r="NPX38" s="35" t="s">
        <v>10</v>
      </c>
      <c r="NPY38" s="35" t="s">
        <v>2</v>
      </c>
      <c r="NPZ38" s="35" t="s">
        <v>124</v>
      </c>
      <c r="NQA38" s="35" t="s">
        <v>63</v>
      </c>
      <c r="NQB38" s="32"/>
      <c r="NQC38" s="33"/>
      <c r="NQD38" s="33"/>
      <c r="NQE38" s="33"/>
      <c r="NQF38" s="33"/>
      <c r="NQG38" s="33"/>
      <c r="NQH38" s="33"/>
      <c r="NQI38" s="35" t="s">
        <v>5</v>
      </c>
      <c r="NQJ38" s="35" t="s">
        <v>6</v>
      </c>
      <c r="NQK38" s="35" t="s">
        <v>7</v>
      </c>
      <c r="NQL38" s="35" t="s">
        <v>8</v>
      </c>
      <c r="NQM38" s="35" t="s">
        <v>9</v>
      </c>
      <c r="NQN38" s="35" t="s">
        <v>10</v>
      </c>
      <c r="NQO38" s="35" t="s">
        <v>2</v>
      </c>
      <c r="NQP38" s="35" t="s">
        <v>124</v>
      </c>
      <c r="NQQ38" s="35" t="s">
        <v>63</v>
      </c>
      <c r="NQR38" s="32"/>
      <c r="NQS38" s="33"/>
      <c r="NQT38" s="33"/>
      <c r="NQU38" s="33"/>
      <c r="NQV38" s="33"/>
      <c r="NQW38" s="33"/>
      <c r="NQX38" s="33"/>
      <c r="NQY38" s="35" t="s">
        <v>5</v>
      </c>
      <c r="NQZ38" s="35" t="s">
        <v>6</v>
      </c>
      <c r="NRA38" s="35" t="s">
        <v>7</v>
      </c>
      <c r="NRB38" s="35" t="s">
        <v>8</v>
      </c>
      <c r="NRC38" s="35" t="s">
        <v>9</v>
      </c>
      <c r="NRD38" s="35" t="s">
        <v>10</v>
      </c>
      <c r="NRE38" s="35" t="s">
        <v>2</v>
      </c>
      <c r="NRF38" s="35" t="s">
        <v>124</v>
      </c>
      <c r="NRG38" s="35" t="s">
        <v>63</v>
      </c>
      <c r="NRH38" s="32"/>
      <c r="NRI38" s="33"/>
      <c r="NRJ38" s="33"/>
      <c r="NRK38" s="33"/>
      <c r="NRL38" s="33"/>
      <c r="NRM38" s="33"/>
      <c r="NRN38" s="33"/>
      <c r="NRO38" s="35" t="s">
        <v>5</v>
      </c>
      <c r="NRP38" s="35" t="s">
        <v>6</v>
      </c>
      <c r="NRQ38" s="35" t="s">
        <v>7</v>
      </c>
      <c r="NRR38" s="35" t="s">
        <v>8</v>
      </c>
      <c r="NRS38" s="35" t="s">
        <v>9</v>
      </c>
      <c r="NRT38" s="35" t="s">
        <v>10</v>
      </c>
      <c r="NRU38" s="35" t="s">
        <v>2</v>
      </c>
      <c r="NRV38" s="35" t="s">
        <v>124</v>
      </c>
      <c r="NRW38" s="35" t="s">
        <v>63</v>
      </c>
      <c r="NRX38" s="32"/>
      <c r="NRY38" s="33"/>
      <c r="NRZ38" s="33"/>
      <c r="NSA38" s="33"/>
      <c r="NSB38" s="33"/>
      <c r="NSC38" s="33"/>
      <c r="NSD38" s="33"/>
      <c r="NSE38" s="35" t="s">
        <v>5</v>
      </c>
      <c r="NSF38" s="35" t="s">
        <v>6</v>
      </c>
      <c r="NSG38" s="35" t="s">
        <v>7</v>
      </c>
      <c r="NSH38" s="35" t="s">
        <v>8</v>
      </c>
      <c r="NSI38" s="35" t="s">
        <v>9</v>
      </c>
      <c r="NSJ38" s="35" t="s">
        <v>10</v>
      </c>
      <c r="NSK38" s="35" t="s">
        <v>2</v>
      </c>
      <c r="NSL38" s="35" t="s">
        <v>124</v>
      </c>
      <c r="NSM38" s="35" t="s">
        <v>63</v>
      </c>
      <c r="NSN38" s="32"/>
      <c r="NSO38" s="33"/>
      <c r="NSP38" s="33"/>
      <c r="NSQ38" s="33"/>
      <c r="NSR38" s="33"/>
      <c r="NSS38" s="33"/>
      <c r="NST38" s="33"/>
      <c r="NSU38" s="35" t="s">
        <v>5</v>
      </c>
      <c r="NSV38" s="35" t="s">
        <v>6</v>
      </c>
      <c r="NSW38" s="35" t="s">
        <v>7</v>
      </c>
      <c r="NSX38" s="35" t="s">
        <v>8</v>
      </c>
      <c r="NSY38" s="35" t="s">
        <v>9</v>
      </c>
      <c r="NSZ38" s="35" t="s">
        <v>10</v>
      </c>
      <c r="NTA38" s="35" t="s">
        <v>2</v>
      </c>
      <c r="NTB38" s="35" t="s">
        <v>124</v>
      </c>
      <c r="NTC38" s="35" t="s">
        <v>63</v>
      </c>
      <c r="NTD38" s="32"/>
      <c r="NTE38" s="33"/>
      <c r="NTF38" s="33"/>
      <c r="NTG38" s="33"/>
      <c r="NTH38" s="33"/>
      <c r="NTI38" s="33"/>
      <c r="NTJ38" s="33"/>
      <c r="NTK38" s="35" t="s">
        <v>5</v>
      </c>
      <c r="NTL38" s="35" t="s">
        <v>6</v>
      </c>
      <c r="NTM38" s="35" t="s">
        <v>7</v>
      </c>
      <c r="NTN38" s="35" t="s">
        <v>8</v>
      </c>
      <c r="NTO38" s="35" t="s">
        <v>9</v>
      </c>
      <c r="NTP38" s="35" t="s">
        <v>10</v>
      </c>
      <c r="NTQ38" s="35" t="s">
        <v>2</v>
      </c>
      <c r="NTR38" s="35" t="s">
        <v>124</v>
      </c>
      <c r="NTS38" s="35" t="s">
        <v>63</v>
      </c>
      <c r="NTT38" s="32"/>
      <c r="NTU38" s="33"/>
      <c r="NTV38" s="33"/>
      <c r="NTW38" s="33"/>
      <c r="NTX38" s="33"/>
      <c r="NTY38" s="33"/>
      <c r="NTZ38" s="33"/>
      <c r="NUA38" s="35" t="s">
        <v>5</v>
      </c>
      <c r="NUB38" s="35" t="s">
        <v>6</v>
      </c>
      <c r="NUC38" s="35" t="s">
        <v>7</v>
      </c>
      <c r="NUD38" s="35" t="s">
        <v>8</v>
      </c>
      <c r="NUE38" s="35" t="s">
        <v>9</v>
      </c>
      <c r="NUF38" s="35" t="s">
        <v>10</v>
      </c>
      <c r="NUG38" s="35" t="s">
        <v>2</v>
      </c>
      <c r="NUH38" s="35" t="s">
        <v>124</v>
      </c>
      <c r="NUI38" s="35" t="s">
        <v>63</v>
      </c>
      <c r="NUJ38" s="32"/>
      <c r="NUK38" s="33"/>
      <c r="NUL38" s="33"/>
      <c r="NUM38" s="33"/>
      <c r="NUN38" s="33"/>
      <c r="NUO38" s="33"/>
      <c r="NUP38" s="33"/>
      <c r="NUQ38" s="35" t="s">
        <v>5</v>
      </c>
      <c r="NUR38" s="35" t="s">
        <v>6</v>
      </c>
      <c r="NUS38" s="35" t="s">
        <v>7</v>
      </c>
      <c r="NUT38" s="35" t="s">
        <v>8</v>
      </c>
      <c r="NUU38" s="35" t="s">
        <v>9</v>
      </c>
      <c r="NUV38" s="35" t="s">
        <v>10</v>
      </c>
      <c r="NUW38" s="35" t="s">
        <v>2</v>
      </c>
      <c r="NUX38" s="35" t="s">
        <v>124</v>
      </c>
      <c r="NUY38" s="35" t="s">
        <v>63</v>
      </c>
      <c r="NUZ38" s="32"/>
      <c r="NVA38" s="33"/>
      <c r="NVB38" s="33"/>
      <c r="NVC38" s="33"/>
      <c r="NVD38" s="33"/>
      <c r="NVE38" s="33"/>
      <c r="NVF38" s="33"/>
      <c r="NVG38" s="35" t="s">
        <v>5</v>
      </c>
      <c r="NVH38" s="35" t="s">
        <v>6</v>
      </c>
      <c r="NVI38" s="35" t="s">
        <v>7</v>
      </c>
      <c r="NVJ38" s="35" t="s">
        <v>8</v>
      </c>
      <c r="NVK38" s="35" t="s">
        <v>9</v>
      </c>
      <c r="NVL38" s="35" t="s">
        <v>10</v>
      </c>
      <c r="NVM38" s="35" t="s">
        <v>2</v>
      </c>
      <c r="NVN38" s="35" t="s">
        <v>124</v>
      </c>
      <c r="NVO38" s="35" t="s">
        <v>63</v>
      </c>
      <c r="NVP38" s="32"/>
      <c r="NVQ38" s="33"/>
      <c r="NVR38" s="33"/>
      <c r="NVS38" s="33"/>
      <c r="NVT38" s="33"/>
      <c r="NVU38" s="33"/>
      <c r="NVV38" s="33"/>
      <c r="NVW38" s="35" t="s">
        <v>5</v>
      </c>
      <c r="NVX38" s="35" t="s">
        <v>6</v>
      </c>
      <c r="NVY38" s="35" t="s">
        <v>7</v>
      </c>
      <c r="NVZ38" s="35" t="s">
        <v>8</v>
      </c>
      <c r="NWA38" s="35" t="s">
        <v>9</v>
      </c>
      <c r="NWB38" s="35" t="s">
        <v>10</v>
      </c>
      <c r="NWC38" s="35" t="s">
        <v>2</v>
      </c>
      <c r="NWD38" s="35" t="s">
        <v>124</v>
      </c>
      <c r="NWE38" s="35" t="s">
        <v>63</v>
      </c>
      <c r="NWF38" s="32"/>
      <c r="NWG38" s="33"/>
      <c r="NWH38" s="33"/>
      <c r="NWI38" s="33"/>
      <c r="NWJ38" s="33"/>
      <c r="NWK38" s="33"/>
      <c r="NWL38" s="33"/>
      <c r="NWM38" s="35" t="s">
        <v>5</v>
      </c>
      <c r="NWN38" s="35" t="s">
        <v>6</v>
      </c>
      <c r="NWO38" s="35" t="s">
        <v>7</v>
      </c>
      <c r="NWP38" s="35" t="s">
        <v>8</v>
      </c>
      <c r="NWQ38" s="35" t="s">
        <v>9</v>
      </c>
      <c r="NWR38" s="35" t="s">
        <v>10</v>
      </c>
      <c r="NWS38" s="35" t="s">
        <v>2</v>
      </c>
      <c r="NWT38" s="35" t="s">
        <v>124</v>
      </c>
      <c r="NWU38" s="35" t="s">
        <v>63</v>
      </c>
      <c r="NWV38" s="32"/>
      <c r="NWW38" s="33"/>
      <c r="NWX38" s="33"/>
      <c r="NWY38" s="33"/>
      <c r="NWZ38" s="33"/>
      <c r="NXA38" s="33"/>
      <c r="NXB38" s="33"/>
      <c r="NXC38" s="35" t="s">
        <v>5</v>
      </c>
      <c r="NXD38" s="35" t="s">
        <v>6</v>
      </c>
      <c r="NXE38" s="35" t="s">
        <v>7</v>
      </c>
      <c r="NXF38" s="35" t="s">
        <v>8</v>
      </c>
      <c r="NXG38" s="35" t="s">
        <v>9</v>
      </c>
      <c r="NXH38" s="35" t="s">
        <v>10</v>
      </c>
      <c r="NXI38" s="35" t="s">
        <v>2</v>
      </c>
      <c r="NXJ38" s="35" t="s">
        <v>124</v>
      </c>
      <c r="NXK38" s="35" t="s">
        <v>63</v>
      </c>
      <c r="NXL38" s="32"/>
      <c r="NXM38" s="33"/>
      <c r="NXN38" s="33"/>
      <c r="NXO38" s="33"/>
      <c r="NXP38" s="33"/>
      <c r="NXQ38" s="33"/>
      <c r="NXR38" s="33"/>
      <c r="NXS38" s="35" t="s">
        <v>5</v>
      </c>
      <c r="NXT38" s="35" t="s">
        <v>6</v>
      </c>
      <c r="NXU38" s="35" t="s">
        <v>7</v>
      </c>
      <c r="NXV38" s="35" t="s">
        <v>8</v>
      </c>
      <c r="NXW38" s="35" t="s">
        <v>9</v>
      </c>
      <c r="NXX38" s="35" t="s">
        <v>10</v>
      </c>
      <c r="NXY38" s="35" t="s">
        <v>2</v>
      </c>
      <c r="NXZ38" s="35" t="s">
        <v>124</v>
      </c>
      <c r="NYA38" s="35" t="s">
        <v>63</v>
      </c>
      <c r="NYB38" s="32"/>
      <c r="NYC38" s="33"/>
      <c r="NYD38" s="33"/>
      <c r="NYE38" s="33"/>
      <c r="NYF38" s="33"/>
      <c r="NYG38" s="33"/>
      <c r="NYH38" s="33"/>
      <c r="NYI38" s="35" t="s">
        <v>5</v>
      </c>
      <c r="NYJ38" s="35" t="s">
        <v>6</v>
      </c>
      <c r="NYK38" s="35" t="s">
        <v>7</v>
      </c>
      <c r="NYL38" s="35" t="s">
        <v>8</v>
      </c>
      <c r="NYM38" s="35" t="s">
        <v>9</v>
      </c>
      <c r="NYN38" s="35" t="s">
        <v>10</v>
      </c>
      <c r="NYO38" s="35" t="s">
        <v>2</v>
      </c>
      <c r="NYP38" s="35" t="s">
        <v>124</v>
      </c>
      <c r="NYQ38" s="35" t="s">
        <v>63</v>
      </c>
      <c r="NYR38" s="32"/>
      <c r="NYS38" s="33"/>
      <c r="NYT38" s="33"/>
      <c r="NYU38" s="33"/>
      <c r="NYV38" s="33"/>
      <c r="NYW38" s="33"/>
      <c r="NYX38" s="33"/>
      <c r="NYY38" s="35" t="s">
        <v>5</v>
      </c>
      <c r="NYZ38" s="35" t="s">
        <v>6</v>
      </c>
      <c r="NZA38" s="35" t="s">
        <v>7</v>
      </c>
      <c r="NZB38" s="35" t="s">
        <v>8</v>
      </c>
      <c r="NZC38" s="35" t="s">
        <v>9</v>
      </c>
      <c r="NZD38" s="35" t="s">
        <v>10</v>
      </c>
      <c r="NZE38" s="35" t="s">
        <v>2</v>
      </c>
      <c r="NZF38" s="35" t="s">
        <v>124</v>
      </c>
      <c r="NZG38" s="35" t="s">
        <v>63</v>
      </c>
      <c r="NZH38" s="32"/>
      <c r="NZI38" s="33"/>
      <c r="NZJ38" s="33"/>
      <c r="NZK38" s="33"/>
      <c r="NZL38" s="33"/>
      <c r="NZM38" s="33"/>
      <c r="NZN38" s="33"/>
      <c r="NZO38" s="35" t="s">
        <v>5</v>
      </c>
      <c r="NZP38" s="35" t="s">
        <v>6</v>
      </c>
      <c r="NZQ38" s="35" t="s">
        <v>7</v>
      </c>
      <c r="NZR38" s="35" t="s">
        <v>8</v>
      </c>
      <c r="NZS38" s="35" t="s">
        <v>9</v>
      </c>
      <c r="NZT38" s="35" t="s">
        <v>10</v>
      </c>
      <c r="NZU38" s="35" t="s">
        <v>2</v>
      </c>
      <c r="NZV38" s="35" t="s">
        <v>124</v>
      </c>
      <c r="NZW38" s="35" t="s">
        <v>63</v>
      </c>
      <c r="NZX38" s="32"/>
      <c r="NZY38" s="33"/>
      <c r="NZZ38" s="33"/>
      <c r="OAA38" s="33"/>
      <c r="OAB38" s="33"/>
      <c r="OAC38" s="33"/>
      <c r="OAD38" s="33"/>
      <c r="OAE38" s="35" t="s">
        <v>5</v>
      </c>
      <c r="OAF38" s="35" t="s">
        <v>6</v>
      </c>
      <c r="OAG38" s="35" t="s">
        <v>7</v>
      </c>
      <c r="OAH38" s="35" t="s">
        <v>8</v>
      </c>
      <c r="OAI38" s="35" t="s">
        <v>9</v>
      </c>
      <c r="OAJ38" s="35" t="s">
        <v>10</v>
      </c>
      <c r="OAK38" s="35" t="s">
        <v>2</v>
      </c>
      <c r="OAL38" s="35" t="s">
        <v>124</v>
      </c>
      <c r="OAM38" s="35" t="s">
        <v>63</v>
      </c>
      <c r="OAN38" s="32"/>
      <c r="OAO38" s="33"/>
      <c r="OAP38" s="33"/>
      <c r="OAQ38" s="33"/>
      <c r="OAR38" s="33"/>
      <c r="OAS38" s="33"/>
      <c r="OAT38" s="33"/>
      <c r="OAU38" s="35" t="s">
        <v>5</v>
      </c>
      <c r="OAV38" s="35" t="s">
        <v>6</v>
      </c>
      <c r="OAW38" s="35" t="s">
        <v>7</v>
      </c>
      <c r="OAX38" s="35" t="s">
        <v>8</v>
      </c>
      <c r="OAY38" s="35" t="s">
        <v>9</v>
      </c>
      <c r="OAZ38" s="35" t="s">
        <v>10</v>
      </c>
      <c r="OBA38" s="35" t="s">
        <v>2</v>
      </c>
      <c r="OBB38" s="35" t="s">
        <v>124</v>
      </c>
      <c r="OBC38" s="35" t="s">
        <v>63</v>
      </c>
      <c r="OBD38" s="32"/>
      <c r="OBE38" s="33"/>
      <c r="OBF38" s="33"/>
      <c r="OBG38" s="33"/>
      <c r="OBH38" s="33"/>
      <c r="OBI38" s="33"/>
      <c r="OBJ38" s="33"/>
      <c r="OBK38" s="35" t="s">
        <v>5</v>
      </c>
      <c r="OBL38" s="35" t="s">
        <v>6</v>
      </c>
      <c r="OBM38" s="35" t="s">
        <v>7</v>
      </c>
      <c r="OBN38" s="35" t="s">
        <v>8</v>
      </c>
      <c r="OBO38" s="35" t="s">
        <v>9</v>
      </c>
      <c r="OBP38" s="35" t="s">
        <v>10</v>
      </c>
      <c r="OBQ38" s="35" t="s">
        <v>2</v>
      </c>
      <c r="OBR38" s="35" t="s">
        <v>124</v>
      </c>
      <c r="OBS38" s="35" t="s">
        <v>63</v>
      </c>
      <c r="OBT38" s="32"/>
      <c r="OBU38" s="33"/>
      <c r="OBV38" s="33"/>
      <c r="OBW38" s="33"/>
      <c r="OBX38" s="33"/>
      <c r="OBY38" s="33"/>
      <c r="OBZ38" s="33"/>
      <c r="OCA38" s="35" t="s">
        <v>5</v>
      </c>
      <c r="OCB38" s="35" t="s">
        <v>6</v>
      </c>
      <c r="OCC38" s="35" t="s">
        <v>7</v>
      </c>
      <c r="OCD38" s="35" t="s">
        <v>8</v>
      </c>
      <c r="OCE38" s="35" t="s">
        <v>9</v>
      </c>
      <c r="OCF38" s="35" t="s">
        <v>10</v>
      </c>
      <c r="OCG38" s="35" t="s">
        <v>2</v>
      </c>
      <c r="OCH38" s="35" t="s">
        <v>124</v>
      </c>
      <c r="OCI38" s="35" t="s">
        <v>63</v>
      </c>
      <c r="OCJ38" s="32"/>
      <c r="OCK38" s="33"/>
      <c r="OCL38" s="33"/>
      <c r="OCM38" s="33"/>
      <c r="OCN38" s="33"/>
      <c r="OCO38" s="33"/>
      <c r="OCP38" s="33"/>
      <c r="OCQ38" s="35" t="s">
        <v>5</v>
      </c>
      <c r="OCR38" s="35" t="s">
        <v>6</v>
      </c>
      <c r="OCS38" s="35" t="s">
        <v>7</v>
      </c>
      <c r="OCT38" s="35" t="s">
        <v>8</v>
      </c>
      <c r="OCU38" s="35" t="s">
        <v>9</v>
      </c>
      <c r="OCV38" s="35" t="s">
        <v>10</v>
      </c>
      <c r="OCW38" s="35" t="s">
        <v>2</v>
      </c>
      <c r="OCX38" s="35" t="s">
        <v>124</v>
      </c>
      <c r="OCY38" s="35" t="s">
        <v>63</v>
      </c>
      <c r="OCZ38" s="32"/>
      <c r="ODA38" s="33"/>
      <c r="ODB38" s="33"/>
      <c r="ODC38" s="33"/>
      <c r="ODD38" s="33"/>
      <c r="ODE38" s="33"/>
      <c r="ODF38" s="33"/>
      <c r="ODG38" s="35" t="s">
        <v>5</v>
      </c>
      <c r="ODH38" s="35" t="s">
        <v>6</v>
      </c>
      <c r="ODI38" s="35" t="s">
        <v>7</v>
      </c>
      <c r="ODJ38" s="35" t="s">
        <v>8</v>
      </c>
      <c r="ODK38" s="35" t="s">
        <v>9</v>
      </c>
      <c r="ODL38" s="35" t="s">
        <v>10</v>
      </c>
      <c r="ODM38" s="35" t="s">
        <v>2</v>
      </c>
      <c r="ODN38" s="35" t="s">
        <v>124</v>
      </c>
      <c r="ODO38" s="35" t="s">
        <v>63</v>
      </c>
      <c r="ODP38" s="32"/>
      <c r="ODQ38" s="33"/>
      <c r="ODR38" s="33"/>
      <c r="ODS38" s="33"/>
      <c r="ODT38" s="33"/>
      <c r="ODU38" s="33"/>
      <c r="ODV38" s="33"/>
      <c r="ODW38" s="35" t="s">
        <v>5</v>
      </c>
      <c r="ODX38" s="35" t="s">
        <v>6</v>
      </c>
      <c r="ODY38" s="35" t="s">
        <v>7</v>
      </c>
      <c r="ODZ38" s="35" t="s">
        <v>8</v>
      </c>
      <c r="OEA38" s="35" t="s">
        <v>9</v>
      </c>
      <c r="OEB38" s="35" t="s">
        <v>10</v>
      </c>
      <c r="OEC38" s="35" t="s">
        <v>2</v>
      </c>
      <c r="OED38" s="35" t="s">
        <v>124</v>
      </c>
      <c r="OEE38" s="35" t="s">
        <v>63</v>
      </c>
      <c r="OEF38" s="32"/>
      <c r="OEG38" s="33"/>
      <c r="OEH38" s="33"/>
      <c r="OEI38" s="33"/>
      <c r="OEJ38" s="33"/>
      <c r="OEK38" s="33"/>
      <c r="OEL38" s="33"/>
      <c r="OEM38" s="35" t="s">
        <v>5</v>
      </c>
      <c r="OEN38" s="35" t="s">
        <v>6</v>
      </c>
      <c r="OEO38" s="35" t="s">
        <v>7</v>
      </c>
      <c r="OEP38" s="35" t="s">
        <v>8</v>
      </c>
      <c r="OEQ38" s="35" t="s">
        <v>9</v>
      </c>
      <c r="OER38" s="35" t="s">
        <v>10</v>
      </c>
      <c r="OES38" s="35" t="s">
        <v>2</v>
      </c>
      <c r="OET38" s="35" t="s">
        <v>124</v>
      </c>
      <c r="OEU38" s="35" t="s">
        <v>63</v>
      </c>
      <c r="OEV38" s="32"/>
      <c r="OEW38" s="33"/>
      <c r="OEX38" s="33"/>
      <c r="OEY38" s="33"/>
      <c r="OEZ38" s="33"/>
      <c r="OFA38" s="33"/>
      <c r="OFB38" s="33"/>
      <c r="OFC38" s="35" t="s">
        <v>5</v>
      </c>
      <c r="OFD38" s="35" t="s">
        <v>6</v>
      </c>
      <c r="OFE38" s="35" t="s">
        <v>7</v>
      </c>
      <c r="OFF38" s="35" t="s">
        <v>8</v>
      </c>
      <c r="OFG38" s="35" t="s">
        <v>9</v>
      </c>
      <c r="OFH38" s="35" t="s">
        <v>10</v>
      </c>
      <c r="OFI38" s="35" t="s">
        <v>2</v>
      </c>
      <c r="OFJ38" s="35" t="s">
        <v>124</v>
      </c>
      <c r="OFK38" s="35" t="s">
        <v>63</v>
      </c>
      <c r="OFL38" s="32"/>
      <c r="OFM38" s="33"/>
      <c r="OFN38" s="33"/>
      <c r="OFO38" s="33"/>
      <c r="OFP38" s="33"/>
      <c r="OFQ38" s="33"/>
      <c r="OFR38" s="33"/>
      <c r="OFS38" s="35" t="s">
        <v>5</v>
      </c>
      <c r="OFT38" s="35" t="s">
        <v>6</v>
      </c>
      <c r="OFU38" s="35" t="s">
        <v>7</v>
      </c>
      <c r="OFV38" s="35" t="s">
        <v>8</v>
      </c>
      <c r="OFW38" s="35" t="s">
        <v>9</v>
      </c>
      <c r="OFX38" s="35" t="s">
        <v>10</v>
      </c>
      <c r="OFY38" s="35" t="s">
        <v>2</v>
      </c>
      <c r="OFZ38" s="35" t="s">
        <v>124</v>
      </c>
      <c r="OGA38" s="35" t="s">
        <v>63</v>
      </c>
      <c r="OGB38" s="32"/>
      <c r="OGC38" s="33"/>
      <c r="OGD38" s="33"/>
      <c r="OGE38" s="33"/>
      <c r="OGF38" s="33"/>
      <c r="OGG38" s="33"/>
      <c r="OGH38" s="33"/>
      <c r="OGI38" s="35" t="s">
        <v>5</v>
      </c>
      <c r="OGJ38" s="35" t="s">
        <v>6</v>
      </c>
      <c r="OGK38" s="35" t="s">
        <v>7</v>
      </c>
      <c r="OGL38" s="35" t="s">
        <v>8</v>
      </c>
      <c r="OGM38" s="35" t="s">
        <v>9</v>
      </c>
      <c r="OGN38" s="35" t="s">
        <v>10</v>
      </c>
      <c r="OGO38" s="35" t="s">
        <v>2</v>
      </c>
      <c r="OGP38" s="35" t="s">
        <v>124</v>
      </c>
      <c r="OGQ38" s="35" t="s">
        <v>63</v>
      </c>
      <c r="OGR38" s="32"/>
      <c r="OGS38" s="33"/>
      <c r="OGT38" s="33"/>
      <c r="OGU38" s="33"/>
      <c r="OGV38" s="33"/>
      <c r="OGW38" s="33"/>
      <c r="OGX38" s="33"/>
      <c r="OGY38" s="35" t="s">
        <v>5</v>
      </c>
      <c r="OGZ38" s="35" t="s">
        <v>6</v>
      </c>
      <c r="OHA38" s="35" t="s">
        <v>7</v>
      </c>
      <c r="OHB38" s="35" t="s">
        <v>8</v>
      </c>
      <c r="OHC38" s="35" t="s">
        <v>9</v>
      </c>
      <c r="OHD38" s="35" t="s">
        <v>10</v>
      </c>
      <c r="OHE38" s="35" t="s">
        <v>2</v>
      </c>
      <c r="OHF38" s="35" t="s">
        <v>124</v>
      </c>
      <c r="OHG38" s="35" t="s">
        <v>63</v>
      </c>
      <c r="OHH38" s="32"/>
      <c r="OHI38" s="33"/>
      <c r="OHJ38" s="33"/>
      <c r="OHK38" s="33"/>
      <c r="OHL38" s="33"/>
      <c r="OHM38" s="33"/>
      <c r="OHN38" s="33"/>
      <c r="OHO38" s="35" t="s">
        <v>5</v>
      </c>
      <c r="OHP38" s="35" t="s">
        <v>6</v>
      </c>
      <c r="OHQ38" s="35" t="s">
        <v>7</v>
      </c>
      <c r="OHR38" s="35" t="s">
        <v>8</v>
      </c>
      <c r="OHS38" s="35" t="s">
        <v>9</v>
      </c>
      <c r="OHT38" s="35" t="s">
        <v>10</v>
      </c>
      <c r="OHU38" s="35" t="s">
        <v>2</v>
      </c>
      <c r="OHV38" s="35" t="s">
        <v>124</v>
      </c>
      <c r="OHW38" s="35" t="s">
        <v>63</v>
      </c>
      <c r="OHX38" s="32"/>
      <c r="OHY38" s="33"/>
      <c r="OHZ38" s="33"/>
      <c r="OIA38" s="33"/>
      <c r="OIB38" s="33"/>
      <c r="OIC38" s="33"/>
      <c r="OID38" s="33"/>
      <c r="OIE38" s="35" t="s">
        <v>5</v>
      </c>
      <c r="OIF38" s="35" t="s">
        <v>6</v>
      </c>
      <c r="OIG38" s="35" t="s">
        <v>7</v>
      </c>
      <c r="OIH38" s="35" t="s">
        <v>8</v>
      </c>
      <c r="OII38" s="35" t="s">
        <v>9</v>
      </c>
      <c r="OIJ38" s="35" t="s">
        <v>10</v>
      </c>
      <c r="OIK38" s="35" t="s">
        <v>2</v>
      </c>
      <c r="OIL38" s="35" t="s">
        <v>124</v>
      </c>
      <c r="OIM38" s="35" t="s">
        <v>63</v>
      </c>
      <c r="OIN38" s="32"/>
      <c r="OIO38" s="33"/>
      <c r="OIP38" s="33"/>
      <c r="OIQ38" s="33"/>
      <c r="OIR38" s="33"/>
      <c r="OIS38" s="33"/>
      <c r="OIT38" s="33"/>
      <c r="OIU38" s="35" t="s">
        <v>5</v>
      </c>
      <c r="OIV38" s="35" t="s">
        <v>6</v>
      </c>
      <c r="OIW38" s="35" t="s">
        <v>7</v>
      </c>
      <c r="OIX38" s="35" t="s">
        <v>8</v>
      </c>
      <c r="OIY38" s="35" t="s">
        <v>9</v>
      </c>
      <c r="OIZ38" s="35" t="s">
        <v>10</v>
      </c>
      <c r="OJA38" s="35" t="s">
        <v>2</v>
      </c>
      <c r="OJB38" s="35" t="s">
        <v>124</v>
      </c>
      <c r="OJC38" s="35" t="s">
        <v>63</v>
      </c>
      <c r="OJD38" s="32"/>
      <c r="OJE38" s="33"/>
      <c r="OJF38" s="33"/>
      <c r="OJG38" s="33"/>
      <c r="OJH38" s="33"/>
      <c r="OJI38" s="33"/>
      <c r="OJJ38" s="33"/>
      <c r="OJK38" s="35" t="s">
        <v>5</v>
      </c>
      <c r="OJL38" s="35" t="s">
        <v>6</v>
      </c>
      <c r="OJM38" s="35" t="s">
        <v>7</v>
      </c>
      <c r="OJN38" s="35" t="s">
        <v>8</v>
      </c>
      <c r="OJO38" s="35" t="s">
        <v>9</v>
      </c>
      <c r="OJP38" s="35" t="s">
        <v>10</v>
      </c>
      <c r="OJQ38" s="35" t="s">
        <v>2</v>
      </c>
      <c r="OJR38" s="35" t="s">
        <v>124</v>
      </c>
      <c r="OJS38" s="35" t="s">
        <v>63</v>
      </c>
      <c r="OJT38" s="32"/>
      <c r="OJU38" s="33"/>
      <c r="OJV38" s="33"/>
      <c r="OJW38" s="33"/>
      <c r="OJX38" s="33"/>
      <c r="OJY38" s="33"/>
      <c r="OJZ38" s="33"/>
      <c r="OKA38" s="35" t="s">
        <v>5</v>
      </c>
      <c r="OKB38" s="35" t="s">
        <v>6</v>
      </c>
      <c r="OKC38" s="35" t="s">
        <v>7</v>
      </c>
      <c r="OKD38" s="35" t="s">
        <v>8</v>
      </c>
      <c r="OKE38" s="35" t="s">
        <v>9</v>
      </c>
      <c r="OKF38" s="35" t="s">
        <v>10</v>
      </c>
      <c r="OKG38" s="35" t="s">
        <v>2</v>
      </c>
      <c r="OKH38" s="35" t="s">
        <v>124</v>
      </c>
      <c r="OKI38" s="35" t="s">
        <v>63</v>
      </c>
      <c r="OKJ38" s="32"/>
      <c r="OKK38" s="33"/>
      <c r="OKL38" s="33"/>
      <c r="OKM38" s="33"/>
      <c r="OKN38" s="33"/>
      <c r="OKO38" s="33"/>
      <c r="OKP38" s="33"/>
      <c r="OKQ38" s="35" t="s">
        <v>5</v>
      </c>
      <c r="OKR38" s="35" t="s">
        <v>6</v>
      </c>
      <c r="OKS38" s="35" t="s">
        <v>7</v>
      </c>
      <c r="OKT38" s="35" t="s">
        <v>8</v>
      </c>
      <c r="OKU38" s="35" t="s">
        <v>9</v>
      </c>
      <c r="OKV38" s="35" t="s">
        <v>10</v>
      </c>
      <c r="OKW38" s="35" t="s">
        <v>2</v>
      </c>
      <c r="OKX38" s="35" t="s">
        <v>124</v>
      </c>
      <c r="OKY38" s="35" t="s">
        <v>63</v>
      </c>
      <c r="OKZ38" s="32"/>
      <c r="OLA38" s="33"/>
      <c r="OLB38" s="33"/>
      <c r="OLC38" s="33"/>
      <c r="OLD38" s="33"/>
      <c r="OLE38" s="33"/>
      <c r="OLF38" s="33"/>
      <c r="OLG38" s="35" t="s">
        <v>5</v>
      </c>
      <c r="OLH38" s="35" t="s">
        <v>6</v>
      </c>
      <c r="OLI38" s="35" t="s">
        <v>7</v>
      </c>
      <c r="OLJ38" s="35" t="s">
        <v>8</v>
      </c>
      <c r="OLK38" s="35" t="s">
        <v>9</v>
      </c>
      <c r="OLL38" s="35" t="s">
        <v>10</v>
      </c>
      <c r="OLM38" s="35" t="s">
        <v>2</v>
      </c>
      <c r="OLN38" s="35" t="s">
        <v>124</v>
      </c>
      <c r="OLO38" s="35" t="s">
        <v>63</v>
      </c>
      <c r="OLP38" s="32"/>
      <c r="OLQ38" s="33"/>
      <c r="OLR38" s="33"/>
      <c r="OLS38" s="33"/>
      <c r="OLT38" s="33"/>
      <c r="OLU38" s="33"/>
      <c r="OLV38" s="33"/>
      <c r="OLW38" s="35" t="s">
        <v>5</v>
      </c>
      <c r="OLX38" s="35" t="s">
        <v>6</v>
      </c>
      <c r="OLY38" s="35" t="s">
        <v>7</v>
      </c>
      <c r="OLZ38" s="35" t="s">
        <v>8</v>
      </c>
      <c r="OMA38" s="35" t="s">
        <v>9</v>
      </c>
      <c r="OMB38" s="35" t="s">
        <v>10</v>
      </c>
      <c r="OMC38" s="35" t="s">
        <v>2</v>
      </c>
      <c r="OMD38" s="35" t="s">
        <v>124</v>
      </c>
      <c r="OME38" s="35" t="s">
        <v>63</v>
      </c>
      <c r="OMF38" s="32"/>
      <c r="OMG38" s="33"/>
      <c r="OMH38" s="33"/>
      <c r="OMI38" s="33"/>
      <c r="OMJ38" s="33"/>
      <c r="OMK38" s="33"/>
      <c r="OML38" s="33"/>
      <c r="OMM38" s="35" t="s">
        <v>5</v>
      </c>
      <c r="OMN38" s="35" t="s">
        <v>6</v>
      </c>
      <c r="OMO38" s="35" t="s">
        <v>7</v>
      </c>
      <c r="OMP38" s="35" t="s">
        <v>8</v>
      </c>
      <c r="OMQ38" s="35" t="s">
        <v>9</v>
      </c>
      <c r="OMR38" s="35" t="s">
        <v>10</v>
      </c>
      <c r="OMS38" s="35" t="s">
        <v>2</v>
      </c>
      <c r="OMT38" s="35" t="s">
        <v>124</v>
      </c>
      <c r="OMU38" s="35" t="s">
        <v>63</v>
      </c>
      <c r="OMV38" s="32"/>
      <c r="OMW38" s="33"/>
      <c r="OMX38" s="33"/>
      <c r="OMY38" s="33"/>
      <c r="OMZ38" s="33"/>
      <c r="ONA38" s="33"/>
      <c r="ONB38" s="33"/>
      <c r="ONC38" s="35" t="s">
        <v>5</v>
      </c>
      <c r="OND38" s="35" t="s">
        <v>6</v>
      </c>
      <c r="ONE38" s="35" t="s">
        <v>7</v>
      </c>
      <c r="ONF38" s="35" t="s">
        <v>8</v>
      </c>
      <c r="ONG38" s="35" t="s">
        <v>9</v>
      </c>
      <c r="ONH38" s="35" t="s">
        <v>10</v>
      </c>
      <c r="ONI38" s="35" t="s">
        <v>2</v>
      </c>
      <c r="ONJ38" s="35" t="s">
        <v>124</v>
      </c>
      <c r="ONK38" s="35" t="s">
        <v>63</v>
      </c>
      <c r="ONL38" s="32"/>
      <c r="ONM38" s="33"/>
      <c r="ONN38" s="33"/>
      <c r="ONO38" s="33"/>
      <c r="ONP38" s="33"/>
      <c r="ONQ38" s="33"/>
      <c r="ONR38" s="33"/>
      <c r="ONS38" s="35" t="s">
        <v>5</v>
      </c>
      <c r="ONT38" s="35" t="s">
        <v>6</v>
      </c>
      <c r="ONU38" s="35" t="s">
        <v>7</v>
      </c>
      <c r="ONV38" s="35" t="s">
        <v>8</v>
      </c>
      <c r="ONW38" s="35" t="s">
        <v>9</v>
      </c>
      <c r="ONX38" s="35" t="s">
        <v>10</v>
      </c>
      <c r="ONY38" s="35" t="s">
        <v>2</v>
      </c>
      <c r="ONZ38" s="35" t="s">
        <v>124</v>
      </c>
      <c r="OOA38" s="35" t="s">
        <v>63</v>
      </c>
      <c r="OOB38" s="32"/>
      <c r="OOC38" s="33"/>
      <c r="OOD38" s="33"/>
      <c r="OOE38" s="33"/>
      <c r="OOF38" s="33"/>
      <c r="OOG38" s="33"/>
      <c r="OOH38" s="33"/>
      <c r="OOI38" s="35" t="s">
        <v>5</v>
      </c>
      <c r="OOJ38" s="35" t="s">
        <v>6</v>
      </c>
      <c r="OOK38" s="35" t="s">
        <v>7</v>
      </c>
      <c r="OOL38" s="35" t="s">
        <v>8</v>
      </c>
      <c r="OOM38" s="35" t="s">
        <v>9</v>
      </c>
      <c r="OON38" s="35" t="s">
        <v>10</v>
      </c>
      <c r="OOO38" s="35" t="s">
        <v>2</v>
      </c>
      <c r="OOP38" s="35" t="s">
        <v>124</v>
      </c>
      <c r="OOQ38" s="35" t="s">
        <v>63</v>
      </c>
      <c r="OOR38" s="32"/>
      <c r="OOS38" s="33"/>
      <c r="OOT38" s="33"/>
      <c r="OOU38" s="33"/>
      <c r="OOV38" s="33"/>
      <c r="OOW38" s="33"/>
      <c r="OOX38" s="33"/>
      <c r="OOY38" s="35" t="s">
        <v>5</v>
      </c>
      <c r="OOZ38" s="35" t="s">
        <v>6</v>
      </c>
      <c r="OPA38" s="35" t="s">
        <v>7</v>
      </c>
      <c r="OPB38" s="35" t="s">
        <v>8</v>
      </c>
      <c r="OPC38" s="35" t="s">
        <v>9</v>
      </c>
      <c r="OPD38" s="35" t="s">
        <v>10</v>
      </c>
      <c r="OPE38" s="35" t="s">
        <v>2</v>
      </c>
      <c r="OPF38" s="35" t="s">
        <v>124</v>
      </c>
      <c r="OPG38" s="35" t="s">
        <v>63</v>
      </c>
      <c r="OPH38" s="32"/>
      <c r="OPI38" s="33"/>
      <c r="OPJ38" s="33"/>
      <c r="OPK38" s="33"/>
      <c r="OPL38" s="33"/>
      <c r="OPM38" s="33"/>
      <c r="OPN38" s="33"/>
      <c r="OPO38" s="35" t="s">
        <v>5</v>
      </c>
      <c r="OPP38" s="35" t="s">
        <v>6</v>
      </c>
      <c r="OPQ38" s="35" t="s">
        <v>7</v>
      </c>
      <c r="OPR38" s="35" t="s">
        <v>8</v>
      </c>
      <c r="OPS38" s="35" t="s">
        <v>9</v>
      </c>
      <c r="OPT38" s="35" t="s">
        <v>10</v>
      </c>
      <c r="OPU38" s="35" t="s">
        <v>2</v>
      </c>
      <c r="OPV38" s="35" t="s">
        <v>124</v>
      </c>
      <c r="OPW38" s="35" t="s">
        <v>63</v>
      </c>
      <c r="OPX38" s="32"/>
      <c r="OPY38" s="33"/>
      <c r="OPZ38" s="33"/>
      <c r="OQA38" s="33"/>
      <c r="OQB38" s="33"/>
      <c r="OQC38" s="33"/>
      <c r="OQD38" s="33"/>
      <c r="OQE38" s="35" t="s">
        <v>5</v>
      </c>
      <c r="OQF38" s="35" t="s">
        <v>6</v>
      </c>
      <c r="OQG38" s="35" t="s">
        <v>7</v>
      </c>
      <c r="OQH38" s="35" t="s">
        <v>8</v>
      </c>
      <c r="OQI38" s="35" t="s">
        <v>9</v>
      </c>
      <c r="OQJ38" s="35" t="s">
        <v>10</v>
      </c>
      <c r="OQK38" s="35" t="s">
        <v>2</v>
      </c>
      <c r="OQL38" s="35" t="s">
        <v>124</v>
      </c>
      <c r="OQM38" s="35" t="s">
        <v>63</v>
      </c>
      <c r="OQN38" s="32"/>
      <c r="OQO38" s="33"/>
      <c r="OQP38" s="33"/>
      <c r="OQQ38" s="33"/>
      <c r="OQR38" s="33"/>
      <c r="OQS38" s="33"/>
      <c r="OQT38" s="33"/>
      <c r="OQU38" s="35" t="s">
        <v>5</v>
      </c>
      <c r="OQV38" s="35" t="s">
        <v>6</v>
      </c>
      <c r="OQW38" s="35" t="s">
        <v>7</v>
      </c>
      <c r="OQX38" s="35" t="s">
        <v>8</v>
      </c>
      <c r="OQY38" s="35" t="s">
        <v>9</v>
      </c>
      <c r="OQZ38" s="35" t="s">
        <v>10</v>
      </c>
      <c r="ORA38" s="35" t="s">
        <v>2</v>
      </c>
      <c r="ORB38" s="35" t="s">
        <v>124</v>
      </c>
      <c r="ORC38" s="35" t="s">
        <v>63</v>
      </c>
      <c r="ORD38" s="32"/>
      <c r="ORE38" s="33"/>
      <c r="ORF38" s="33"/>
      <c r="ORG38" s="33"/>
      <c r="ORH38" s="33"/>
      <c r="ORI38" s="33"/>
      <c r="ORJ38" s="33"/>
      <c r="ORK38" s="35" t="s">
        <v>5</v>
      </c>
      <c r="ORL38" s="35" t="s">
        <v>6</v>
      </c>
      <c r="ORM38" s="35" t="s">
        <v>7</v>
      </c>
      <c r="ORN38" s="35" t="s">
        <v>8</v>
      </c>
      <c r="ORO38" s="35" t="s">
        <v>9</v>
      </c>
      <c r="ORP38" s="35" t="s">
        <v>10</v>
      </c>
      <c r="ORQ38" s="35" t="s">
        <v>2</v>
      </c>
      <c r="ORR38" s="35" t="s">
        <v>124</v>
      </c>
      <c r="ORS38" s="35" t="s">
        <v>63</v>
      </c>
      <c r="ORT38" s="32"/>
      <c r="ORU38" s="33"/>
      <c r="ORV38" s="33"/>
      <c r="ORW38" s="33"/>
      <c r="ORX38" s="33"/>
      <c r="ORY38" s="33"/>
      <c r="ORZ38" s="33"/>
      <c r="OSA38" s="35" t="s">
        <v>5</v>
      </c>
      <c r="OSB38" s="35" t="s">
        <v>6</v>
      </c>
      <c r="OSC38" s="35" t="s">
        <v>7</v>
      </c>
      <c r="OSD38" s="35" t="s">
        <v>8</v>
      </c>
      <c r="OSE38" s="35" t="s">
        <v>9</v>
      </c>
      <c r="OSF38" s="35" t="s">
        <v>10</v>
      </c>
      <c r="OSG38" s="35" t="s">
        <v>2</v>
      </c>
      <c r="OSH38" s="35" t="s">
        <v>124</v>
      </c>
      <c r="OSI38" s="35" t="s">
        <v>63</v>
      </c>
      <c r="OSJ38" s="32"/>
      <c r="OSK38" s="33"/>
      <c r="OSL38" s="33"/>
      <c r="OSM38" s="33"/>
      <c r="OSN38" s="33"/>
      <c r="OSO38" s="33"/>
      <c r="OSP38" s="33"/>
      <c r="OSQ38" s="35" t="s">
        <v>5</v>
      </c>
      <c r="OSR38" s="35" t="s">
        <v>6</v>
      </c>
      <c r="OSS38" s="35" t="s">
        <v>7</v>
      </c>
      <c r="OST38" s="35" t="s">
        <v>8</v>
      </c>
      <c r="OSU38" s="35" t="s">
        <v>9</v>
      </c>
      <c r="OSV38" s="35" t="s">
        <v>10</v>
      </c>
      <c r="OSW38" s="35" t="s">
        <v>2</v>
      </c>
      <c r="OSX38" s="35" t="s">
        <v>124</v>
      </c>
      <c r="OSY38" s="35" t="s">
        <v>63</v>
      </c>
      <c r="OSZ38" s="32"/>
      <c r="OTA38" s="33"/>
      <c r="OTB38" s="33"/>
      <c r="OTC38" s="33"/>
      <c r="OTD38" s="33"/>
      <c r="OTE38" s="33"/>
      <c r="OTF38" s="33"/>
      <c r="OTG38" s="35" t="s">
        <v>5</v>
      </c>
      <c r="OTH38" s="35" t="s">
        <v>6</v>
      </c>
      <c r="OTI38" s="35" t="s">
        <v>7</v>
      </c>
      <c r="OTJ38" s="35" t="s">
        <v>8</v>
      </c>
      <c r="OTK38" s="35" t="s">
        <v>9</v>
      </c>
      <c r="OTL38" s="35" t="s">
        <v>10</v>
      </c>
      <c r="OTM38" s="35" t="s">
        <v>2</v>
      </c>
      <c r="OTN38" s="35" t="s">
        <v>124</v>
      </c>
      <c r="OTO38" s="35" t="s">
        <v>63</v>
      </c>
      <c r="OTP38" s="32"/>
      <c r="OTQ38" s="33"/>
      <c r="OTR38" s="33"/>
      <c r="OTS38" s="33"/>
      <c r="OTT38" s="33"/>
      <c r="OTU38" s="33"/>
      <c r="OTV38" s="33"/>
      <c r="OTW38" s="35" t="s">
        <v>5</v>
      </c>
      <c r="OTX38" s="35" t="s">
        <v>6</v>
      </c>
      <c r="OTY38" s="35" t="s">
        <v>7</v>
      </c>
      <c r="OTZ38" s="35" t="s">
        <v>8</v>
      </c>
      <c r="OUA38" s="35" t="s">
        <v>9</v>
      </c>
      <c r="OUB38" s="35" t="s">
        <v>10</v>
      </c>
      <c r="OUC38" s="35" t="s">
        <v>2</v>
      </c>
      <c r="OUD38" s="35" t="s">
        <v>124</v>
      </c>
      <c r="OUE38" s="35" t="s">
        <v>63</v>
      </c>
      <c r="OUF38" s="32"/>
      <c r="OUG38" s="33"/>
      <c r="OUH38" s="33"/>
      <c r="OUI38" s="33"/>
      <c r="OUJ38" s="33"/>
      <c r="OUK38" s="33"/>
      <c r="OUL38" s="33"/>
      <c r="OUM38" s="35" t="s">
        <v>5</v>
      </c>
      <c r="OUN38" s="35" t="s">
        <v>6</v>
      </c>
      <c r="OUO38" s="35" t="s">
        <v>7</v>
      </c>
      <c r="OUP38" s="35" t="s">
        <v>8</v>
      </c>
      <c r="OUQ38" s="35" t="s">
        <v>9</v>
      </c>
      <c r="OUR38" s="35" t="s">
        <v>10</v>
      </c>
      <c r="OUS38" s="35" t="s">
        <v>2</v>
      </c>
      <c r="OUT38" s="35" t="s">
        <v>124</v>
      </c>
      <c r="OUU38" s="35" t="s">
        <v>63</v>
      </c>
      <c r="OUV38" s="32"/>
      <c r="OUW38" s="33"/>
      <c r="OUX38" s="33"/>
      <c r="OUY38" s="33"/>
      <c r="OUZ38" s="33"/>
      <c r="OVA38" s="33"/>
      <c r="OVB38" s="33"/>
      <c r="OVC38" s="35" t="s">
        <v>5</v>
      </c>
      <c r="OVD38" s="35" t="s">
        <v>6</v>
      </c>
      <c r="OVE38" s="35" t="s">
        <v>7</v>
      </c>
      <c r="OVF38" s="35" t="s">
        <v>8</v>
      </c>
      <c r="OVG38" s="35" t="s">
        <v>9</v>
      </c>
      <c r="OVH38" s="35" t="s">
        <v>10</v>
      </c>
      <c r="OVI38" s="35" t="s">
        <v>2</v>
      </c>
      <c r="OVJ38" s="35" t="s">
        <v>124</v>
      </c>
      <c r="OVK38" s="35" t="s">
        <v>63</v>
      </c>
      <c r="OVL38" s="32"/>
      <c r="OVM38" s="33"/>
      <c r="OVN38" s="33"/>
      <c r="OVO38" s="33"/>
      <c r="OVP38" s="33"/>
      <c r="OVQ38" s="33"/>
      <c r="OVR38" s="33"/>
      <c r="OVS38" s="35" t="s">
        <v>5</v>
      </c>
      <c r="OVT38" s="35" t="s">
        <v>6</v>
      </c>
      <c r="OVU38" s="35" t="s">
        <v>7</v>
      </c>
      <c r="OVV38" s="35" t="s">
        <v>8</v>
      </c>
      <c r="OVW38" s="35" t="s">
        <v>9</v>
      </c>
      <c r="OVX38" s="35" t="s">
        <v>10</v>
      </c>
      <c r="OVY38" s="35" t="s">
        <v>2</v>
      </c>
      <c r="OVZ38" s="35" t="s">
        <v>124</v>
      </c>
      <c r="OWA38" s="35" t="s">
        <v>63</v>
      </c>
      <c r="OWB38" s="32"/>
      <c r="OWC38" s="33"/>
      <c r="OWD38" s="33"/>
      <c r="OWE38" s="33"/>
      <c r="OWF38" s="33"/>
      <c r="OWG38" s="33"/>
      <c r="OWH38" s="33"/>
      <c r="OWI38" s="35" t="s">
        <v>5</v>
      </c>
      <c r="OWJ38" s="35" t="s">
        <v>6</v>
      </c>
      <c r="OWK38" s="35" t="s">
        <v>7</v>
      </c>
      <c r="OWL38" s="35" t="s">
        <v>8</v>
      </c>
      <c r="OWM38" s="35" t="s">
        <v>9</v>
      </c>
      <c r="OWN38" s="35" t="s">
        <v>10</v>
      </c>
      <c r="OWO38" s="35" t="s">
        <v>2</v>
      </c>
      <c r="OWP38" s="35" t="s">
        <v>124</v>
      </c>
      <c r="OWQ38" s="35" t="s">
        <v>63</v>
      </c>
      <c r="OWR38" s="32"/>
      <c r="OWS38" s="33"/>
      <c r="OWT38" s="33"/>
      <c r="OWU38" s="33"/>
      <c r="OWV38" s="33"/>
      <c r="OWW38" s="33"/>
      <c r="OWX38" s="33"/>
      <c r="OWY38" s="35" t="s">
        <v>5</v>
      </c>
      <c r="OWZ38" s="35" t="s">
        <v>6</v>
      </c>
      <c r="OXA38" s="35" t="s">
        <v>7</v>
      </c>
      <c r="OXB38" s="35" t="s">
        <v>8</v>
      </c>
      <c r="OXC38" s="35" t="s">
        <v>9</v>
      </c>
      <c r="OXD38" s="35" t="s">
        <v>10</v>
      </c>
      <c r="OXE38" s="35" t="s">
        <v>2</v>
      </c>
      <c r="OXF38" s="35" t="s">
        <v>124</v>
      </c>
      <c r="OXG38" s="35" t="s">
        <v>63</v>
      </c>
      <c r="OXH38" s="32"/>
      <c r="OXI38" s="33"/>
      <c r="OXJ38" s="33"/>
      <c r="OXK38" s="33"/>
      <c r="OXL38" s="33"/>
      <c r="OXM38" s="33"/>
      <c r="OXN38" s="33"/>
      <c r="OXO38" s="35" t="s">
        <v>5</v>
      </c>
      <c r="OXP38" s="35" t="s">
        <v>6</v>
      </c>
      <c r="OXQ38" s="35" t="s">
        <v>7</v>
      </c>
      <c r="OXR38" s="35" t="s">
        <v>8</v>
      </c>
      <c r="OXS38" s="35" t="s">
        <v>9</v>
      </c>
      <c r="OXT38" s="35" t="s">
        <v>10</v>
      </c>
      <c r="OXU38" s="35" t="s">
        <v>2</v>
      </c>
      <c r="OXV38" s="35" t="s">
        <v>124</v>
      </c>
      <c r="OXW38" s="35" t="s">
        <v>63</v>
      </c>
      <c r="OXX38" s="32"/>
      <c r="OXY38" s="33"/>
      <c r="OXZ38" s="33"/>
      <c r="OYA38" s="33"/>
      <c r="OYB38" s="33"/>
      <c r="OYC38" s="33"/>
      <c r="OYD38" s="33"/>
      <c r="OYE38" s="35" t="s">
        <v>5</v>
      </c>
      <c r="OYF38" s="35" t="s">
        <v>6</v>
      </c>
      <c r="OYG38" s="35" t="s">
        <v>7</v>
      </c>
      <c r="OYH38" s="35" t="s">
        <v>8</v>
      </c>
      <c r="OYI38" s="35" t="s">
        <v>9</v>
      </c>
      <c r="OYJ38" s="35" t="s">
        <v>10</v>
      </c>
      <c r="OYK38" s="35" t="s">
        <v>2</v>
      </c>
      <c r="OYL38" s="35" t="s">
        <v>124</v>
      </c>
      <c r="OYM38" s="35" t="s">
        <v>63</v>
      </c>
      <c r="OYN38" s="32"/>
      <c r="OYO38" s="33"/>
      <c r="OYP38" s="33"/>
      <c r="OYQ38" s="33"/>
      <c r="OYR38" s="33"/>
      <c r="OYS38" s="33"/>
      <c r="OYT38" s="33"/>
      <c r="OYU38" s="35" t="s">
        <v>5</v>
      </c>
      <c r="OYV38" s="35" t="s">
        <v>6</v>
      </c>
      <c r="OYW38" s="35" t="s">
        <v>7</v>
      </c>
      <c r="OYX38" s="35" t="s">
        <v>8</v>
      </c>
      <c r="OYY38" s="35" t="s">
        <v>9</v>
      </c>
      <c r="OYZ38" s="35" t="s">
        <v>10</v>
      </c>
      <c r="OZA38" s="35" t="s">
        <v>2</v>
      </c>
      <c r="OZB38" s="35" t="s">
        <v>124</v>
      </c>
      <c r="OZC38" s="35" t="s">
        <v>63</v>
      </c>
      <c r="OZD38" s="32"/>
      <c r="OZE38" s="33"/>
      <c r="OZF38" s="33"/>
      <c r="OZG38" s="33"/>
      <c r="OZH38" s="33"/>
      <c r="OZI38" s="33"/>
      <c r="OZJ38" s="33"/>
      <c r="OZK38" s="35" t="s">
        <v>5</v>
      </c>
      <c r="OZL38" s="35" t="s">
        <v>6</v>
      </c>
      <c r="OZM38" s="35" t="s">
        <v>7</v>
      </c>
      <c r="OZN38" s="35" t="s">
        <v>8</v>
      </c>
      <c r="OZO38" s="35" t="s">
        <v>9</v>
      </c>
      <c r="OZP38" s="35" t="s">
        <v>10</v>
      </c>
      <c r="OZQ38" s="35" t="s">
        <v>2</v>
      </c>
      <c r="OZR38" s="35" t="s">
        <v>124</v>
      </c>
      <c r="OZS38" s="35" t="s">
        <v>63</v>
      </c>
      <c r="OZT38" s="32"/>
      <c r="OZU38" s="33"/>
      <c r="OZV38" s="33"/>
      <c r="OZW38" s="33"/>
      <c r="OZX38" s="33"/>
      <c r="OZY38" s="33"/>
      <c r="OZZ38" s="33"/>
      <c r="PAA38" s="35" t="s">
        <v>5</v>
      </c>
      <c r="PAB38" s="35" t="s">
        <v>6</v>
      </c>
      <c r="PAC38" s="35" t="s">
        <v>7</v>
      </c>
      <c r="PAD38" s="35" t="s">
        <v>8</v>
      </c>
      <c r="PAE38" s="35" t="s">
        <v>9</v>
      </c>
      <c r="PAF38" s="35" t="s">
        <v>10</v>
      </c>
      <c r="PAG38" s="35" t="s">
        <v>2</v>
      </c>
      <c r="PAH38" s="35" t="s">
        <v>124</v>
      </c>
      <c r="PAI38" s="35" t="s">
        <v>63</v>
      </c>
      <c r="PAJ38" s="32"/>
      <c r="PAK38" s="33"/>
      <c r="PAL38" s="33"/>
      <c r="PAM38" s="33"/>
      <c r="PAN38" s="33"/>
      <c r="PAO38" s="33"/>
      <c r="PAP38" s="33"/>
      <c r="PAQ38" s="35" t="s">
        <v>5</v>
      </c>
      <c r="PAR38" s="35" t="s">
        <v>6</v>
      </c>
      <c r="PAS38" s="35" t="s">
        <v>7</v>
      </c>
      <c r="PAT38" s="35" t="s">
        <v>8</v>
      </c>
      <c r="PAU38" s="35" t="s">
        <v>9</v>
      </c>
      <c r="PAV38" s="35" t="s">
        <v>10</v>
      </c>
      <c r="PAW38" s="35" t="s">
        <v>2</v>
      </c>
      <c r="PAX38" s="35" t="s">
        <v>124</v>
      </c>
      <c r="PAY38" s="35" t="s">
        <v>63</v>
      </c>
      <c r="PAZ38" s="32"/>
      <c r="PBA38" s="33"/>
      <c r="PBB38" s="33"/>
      <c r="PBC38" s="33"/>
      <c r="PBD38" s="33"/>
      <c r="PBE38" s="33"/>
      <c r="PBF38" s="33"/>
      <c r="PBG38" s="35" t="s">
        <v>5</v>
      </c>
      <c r="PBH38" s="35" t="s">
        <v>6</v>
      </c>
      <c r="PBI38" s="35" t="s">
        <v>7</v>
      </c>
      <c r="PBJ38" s="35" t="s">
        <v>8</v>
      </c>
      <c r="PBK38" s="35" t="s">
        <v>9</v>
      </c>
      <c r="PBL38" s="35" t="s">
        <v>10</v>
      </c>
      <c r="PBM38" s="35" t="s">
        <v>2</v>
      </c>
      <c r="PBN38" s="35" t="s">
        <v>124</v>
      </c>
      <c r="PBO38" s="35" t="s">
        <v>63</v>
      </c>
      <c r="PBP38" s="32"/>
      <c r="PBQ38" s="33"/>
      <c r="PBR38" s="33"/>
      <c r="PBS38" s="33"/>
      <c r="PBT38" s="33"/>
      <c r="PBU38" s="33"/>
      <c r="PBV38" s="33"/>
      <c r="PBW38" s="35" t="s">
        <v>5</v>
      </c>
      <c r="PBX38" s="35" t="s">
        <v>6</v>
      </c>
      <c r="PBY38" s="35" t="s">
        <v>7</v>
      </c>
      <c r="PBZ38" s="35" t="s">
        <v>8</v>
      </c>
      <c r="PCA38" s="35" t="s">
        <v>9</v>
      </c>
      <c r="PCB38" s="35" t="s">
        <v>10</v>
      </c>
      <c r="PCC38" s="35" t="s">
        <v>2</v>
      </c>
      <c r="PCD38" s="35" t="s">
        <v>124</v>
      </c>
      <c r="PCE38" s="35" t="s">
        <v>63</v>
      </c>
      <c r="PCF38" s="32"/>
      <c r="PCG38" s="33"/>
      <c r="PCH38" s="33"/>
      <c r="PCI38" s="33"/>
      <c r="PCJ38" s="33"/>
      <c r="PCK38" s="33"/>
      <c r="PCL38" s="33"/>
      <c r="PCM38" s="35" t="s">
        <v>5</v>
      </c>
      <c r="PCN38" s="35" t="s">
        <v>6</v>
      </c>
      <c r="PCO38" s="35" t="s">
        <v>7</v>
      </c>
      <c r="PCP38" s="35" t="s">
        <v>8</v>
      </c>
      <c r="PCQ38" s="35" t="s">
        <v>9</v>
      </c>
      <c r="PCR38" s="35" t="s">
        <v>10</v>
      </c>
      <c r="PCS38" s="35" t="s">
        <v>2</v>
      </c>
      <c r="PCT38" s="35" t="s">
        <v>124</v>
      </c>
      <c r="PCU38" s="35" t="s">
        <v>63</v>
      </c>
      <c r="PCV38" s="32"/>
      <c r="PCW38" s="33"/>
      <c r="PCX38" s="33"/>
      <c r="PCY38" s="33"/>
      <c r="PCZ38" s="33"/>
      <c r="PDA38" s="33"/>
      <c r="PDB38" s="33"/>
      <c r="PDC38" s="35" t="s">
        <v>5</v>
      </c>
      <c r="PDD38" s="35" t="s">
        <v>6</v>
      </c>
      <c r="PDE38" s="35" t="s">
        <v>7</v>
      </c>
      <c r="PDF38" s="35" t="s">
        <v>8</v>
      </c>
      <c r="PDG38" s="35" t="s">
        <v>9</v>
      </c>
      <c r="PDH38" s="35" t="s">
        <v>10</v>
      </c>
      <c r="PDI38" s="35" t="s">
        <v>2</v>
      </c>
      <c r="PDJ38" s="35" t="s">
        <v>124</v>
      </c>
      <c r="PDK38" s="35" t="s">
        <v>63</v>
      </c>
      <c r="PDL38" s="32"/>
      <c r="PDM38" s="33"/>
      <c r="PDN38" s="33"/>
      <c r="PDO38" s="33"/>
      <c r="PDP38" s="33"/>
      <c r="PDQ38" s="33"/>
      <c r="PDR38" s="33"/>
      <c r="PDS38" s="35" t="s">
        <v>5</v>
      </c>
      <c r="PDT38" s="35" t="s">
        <v>6</v>
      </c>
      <c r="PDU38" s="35" t="s">
        <v>7</v>
      </c>
      <c r="PDV38" s="35" t="s">
        <v>8</v>
      </c>
      <c r="PDW38" s="35" t="s">
        <v>9</v>
      </c>
      <c r="PDX38" s="35" t="s">
        <v>10</v>
      </c>
      <c r="PDY38" s="35" t="s">
        <v>2</v>
      </c>
      <c r="PDZ38" s="35" t="s">
        <v>124</v>
      </c>
      <c r="PEA38" s="35" t="s">
        <v>63</v>
      </c>
      <c r="PEB38" s="32"/>
      <c r="PEC38" s="33"/>
      <c r="PED38" s="33"/>
      <c r="PEE38" s="33"/>
      <c r="PEF38" s="33"/>
      <c r="PEG38" s="33"/>
      <c r="PEH38" s="33"/>
      <c r="PEI38" s="35" t="s">
        <v>5</v>
      </c>
      <c r="PEJ38" s="35" t="s">
        <v>6</v>
      </c>
      <c r="PEK38" s="35" t="s">
        <v>7</v>
      </c>
      <c r="PEL38" s="35" t="s">
        <v>8</v>
      </c>
      <c r="PEM38" s="35" t="s">
        <v>9</v>
      </c>
      <c r="PEN38" s="35" t="s">
        <v>10</v>
      </c>
      <c r="PEO38" s="35" t="s">
        <v>2</v>
      </c>
      <c r="PEP38" s="35" t="s">
        <v>124</v>
      </c>
      <c r="PEQ38" s="35" t="s">
        <v>63</v>
      </c>
      <c r="PER38" s="32"/>
      <c r="PES38" s="33"/>
      <c r="PET38" s="33"/>
      <c r="PEU38" s="33"/>
      <c r="PEV38" s="33"/>
      <c r="PEW38" s="33"/>
      <c r="PEX38" s="33"/>
      <c r="PEY38" s="35" t="s">
        <v>5</v>
      </c>
      <c r="PEZ38" s="35" t="s">
        <v>6</v>
      </c>
      <c r="PFA38" s="35" t="s">
        <v>7</v>
      </c>
      <c r="PFB38" s="35" t="s">
        <v>8</v>
      </c>
      <c r="PFC38" s="35" t="s">
        <v>9</v>
      </c>
      <c r="PFD38" s="35" t="s">
        <v>10</v>
      </c>
      <c r="PFE38" s="35" t="s">
        <v>2</v>
      </c>
      <c r="PFF38" s="35" t="s">
        <v>124</v>
      </c>
      <c r="PFG38" s="35" t="s">
        <v>63</v>
      </c>
      <c r="PFH38" s="32"/>
      <c r="PFI38" s="33"/>
      <c r="PFJ38" s="33"/>
      <c r="PFK38" s="33"/>
      <c r="PFL38" s="33"/>
      <c r="PFM38" s="33"/>
      <c r="PFN38" s="33"/>
      <c r="PFO38" s="35" t="s">
        <v>5</v>
      </c>
      <c r="PFP38" s="35" t="s">
        <v>6</v>
      </c>
      <c r="PFQ38" s="35" t="s">
        <v>7</v>
      </c>
      <c r="PFR38" s="35" t="s">
        <v>8</v>
      </c>
      <c r="PFS38" s="35" t="s">
        <v>9</v>
      </c>
      <c r="PFT38" s="35" t="s">
        <v>10</v>
      </c>
      <c r="PFU38" s="35" t="s">
        <v>2</v>
      </c>
      <c r="PFV38" s="35" t="s">
        <v>124</v>
      </c>
      <c r="PFW38" s="35" t="s">
        <v>63</v>
      </c>
      <c r="PFX38" s="32"/>
      <c r="PFY38" s="33"/>
      <c r="PFZ38" s="33"/>
      <c r="PGA38" s="33"/>
      <c r="PGB38" s="33"/>
      <c r="PGC38" s="33"/>
      <c r="PGD38" s="33"/>
      <c r="PGE38" s="35" t="s">
        <v>5</v>
      </c>
      <c r="PGF38" s="35" t="s">
        <v>6</v>
      </c>
      <c r="PGG38" s="35" t="s">
        <v>7</v>
      </c>
      <c r="PGH38" s="35" t="s">
        <v>8</v>
      </c>
      <c r="PGI38" s="35" t="s">
        <v>9</v>
      </c>
      <c r="PGJ38" s="35" t="s">
        <v>10</v>
      </c>
      <c r="PGK38" s="35" t="s">
        <v>2</v>
      </c>
      <c r="PGL38" s="35" t="s">
        <v>124</v>
      </c>
      <c r="PGM38" s="35" t="s">
        <v>63</v>
      </c>
      <c r="PGN38" s="32"/>
      <c r="PGO38" s="33"/>
      <c r="PGP38" s="33"/>
      <c r="PGQ38" s="33"/>
      <c r="PGR38" s="33"/>
      <c r="PGS38" s="33"/>
      <c r="PGT38" s="33"/>
      <c r="PGU38" s="35" t="s">
        <v>5</v>
      </c>
      <c r="PGV38" s="35" t="s">
        <v>6</v>
      </c>
      <c r="PGW38" s="35" t="s">
        <v>7</v>
      </c>
      <c r="PGX38" s="35" t="s">
        <v>8</v>
      </c>
      <c r="PGY38" s="35" t="s">
        <v>9</v>
      </c>
      <c r="PGZ38" s="35" t="s">
        <v>10</v>
      </c>
      <c r="PHA38" s="35" t="s">
        <v>2</v>
      </c>
      <c r="PHB38" s="35" t="s">
        <v>124</v>
      </c>
      <c r="PHC38" s="35" t="s">
        <v>63</v>
      </c>
      <c r="PHD38" s="32"/>
      <c r="PHE38" s="33"/>
      <c r="PHF38" s="33"/>
      <c r="PHG38" s="33"/>
      <c r="PHH38" s="33"/>
      <c r="PHI38" s="33"/>
      <c r="PHJ38" s="33"/>
      <c r="PHK38" s="35" t="s">
        <v>5</v>
      </c>
      <c r="PHL38" s="35" t="s">
        <v>6</v>
      </c>
      <c r="PHM38" s="35" t="s">
        <v>7</v>
      </c>
      <c r="PHN38" s="35" t="s">
        <v>8</v>
      </c>
      <c r="PHO38" s="35" t="s">
        <v>9</v>
      </c>
      <c r="PHP38" s="35" t="s">
        <v>10</v>
      </c>
      <c r="PHQ38" s="35" t="s">
        <v>2</v>
      </c>
      <c r="PHR38" s="35" t="s">
        <v>124</v>
      </c>
      <c r="PHS38" s="35" t="s">
        <v>63</v>
      </c>
      <c r="PHT38" s="32"/>
      <c r="PHU38" s="33"/>
      <c r="PHV38" s="33"/>
      <c r="PHW38" s="33"/>
      <c r="PHX38" s="33"/>
      <c r="PHY38" s="33"/>
      <c r="PHZ38" s="33"/>
      <c r="PIA38" s="35" t="s">
        <v>5</v>
      </c>
      <c r="PIB38" s="35" t="s">
        <v>6</v>
      </c>
      <c r="PIC38" s="35" t="s">
        <v>7</v>
      </c>
      <c r="PID38" s="35" t="s">
        <v>8</v>
      </c>
      <c r="PIE38" s="35" t="s">
        <v>9</v>
      </c>
      <c r="PIF38" s="35" t="s">
        <v>10</v>
      </c>
      <c r="PIG38" s="35" t="s">
        <v>2</v>
      </c>
      <c r="PIH38" s="35" t="s">
        <v>124</v>
      </c>
      <c r="PII38" s="35" t="s">
        <v>63</v>
      </c>
      <c r="PIJ38" s="32"/>
      <c r="PIK38" s="33"/>
      <c r="PIL38" s="33"/>
      <c r="PIM38" s="33"/>
      <c r="PIN38" s="33"/>
      <c r="PIO38" s="33"/>
      <c r="PIP38" s="33"/>
      <c r="PIQ38" s="35" t="s">
        <v>5</v>
      </c>
      <c r="PIR38" s="35" t="s">
        <v>6</v>
      </c>
      <c r="PIS38" s="35" t="s">
        <v>7</v>
      </c>
      <c r="PIT38" s="35" t="s">
        <v>8</v>
      </c>
      <c r="PIU38" s="35" t="s">
        <v>9</v>
      </c>
      <c r="PIV38" s="35" t="s">
        <v>10</v>
      </c>
      <c r="PIW38" s="35" t="s">
        <v>2</v>
      </c>
      <c r="PIX38" s="35" t="s">
        <v>124</v>
      </c>
      <c r="PIY38" s="35" t="s">
        <v>63</v>
      </c>
      <c r="PIZ38" s="32"/>
      <c r="PJA38" s="33"/>
      <c r="PJB38" s="33"/>
      <c r="PJC38" s="33"/>
      <c r="PJD38" s="33"/>
      <c r="PJE38" s="33"/>
      <c r="PJF38" s="33"/>
      <c r="PJG38" s="35" t="s">
        <v>5</v>
      </c>
      <c r="PJH38" s="35" t="s">
        <v>6</v>
      </c>
      <c r="PJI38" s="35" t="s">
        <v>7</v>
      </c>
      <c r="PJJ38" s="35" t="s">
        <v>8</v>
      </c>
      <c r="PJK38" s="35" t="s">
        <v>9</v>
      </c>
      <c r="PJL38" s="35" t="s">
        <v>10</v>
      </c>
      <c r="PJM38" s="35" t="s">
        <v>2</v>
      </c>
      <c r="PJN38" s="35" t="s">
        <v>124</v>
      </c>
      <c r="PJO38" s="35" t="s">
        <v>63</v>
      </c>
      <c r="PJP38" s="32"/>
      <c r="PJQ38" s="33"/>
      <c r="PJR38" s="33"/>
      <c r="PJS38" s="33"/>
      <c r="PJT38" s="33"/>
      <c r="PJU38" s="33"/>
      <c r="PJV38" s="33"/>
      <c r="PJW38" s="35" t="s">
        <v>5</v>
      </c>
      <c r="PJX38" s="35" t="s">
        <v>6</v>
      </c>
      <c r="PJY38" s="35" t="s">
        <v>7</v>
      </c>
      <c r="PJZ38" s="35" t="s">
        <v>8</v>
      </c>
      <c r="PKA38" s="35" t="s">
        <v>9</v>
      </c>
      <c r="PKB38" s="35" t="s">
        <v>10</v>
      </c>
      <c r="PKC38" s="35" t="s">
        <v>2</v>
      </c>
      <c r="PKD38" s="35" t="s">
        <v>124</v>
      </c>
      <c r="PKE38" s="35" t="s">
        <v>63</v>
      </c>
      <c r="PKF38" s="32"/>
      <c r="PKG38" s="33"/>
      <c r="PKH38" s="33"/>
      <c r="PKI38" s="33"/>
      <c r="PKJ38" s="33"/>
      <c r="PKK38" s="33"/>
      <c r="PKL38" s="33"/>
      <c r="PKM38" s="35" t="s">
        <v>5</v>
      </c>
      <c r="PKN38" s="35" t="s">
        <v>6</v>
      </c>
      <c r="PKO38" s="35" t="s">
        <v>7</v>
      </c>
      <c r="PKP38" s="35" t="s">
        <v>8</v>
      </c>
      <c r="PKQ38" s="35" t="s">
        <v>9</v>
      </c>
      <c r="PKR38" s="35" t="s">
        <v>10</v>
      </c>
      <c r="PKS38" s="35" t="s">
        <v>2</v>
      </c>
      <c r="PKT38" s="35" t="s">
        <v>124</v>
      </c>
      <c r="PKU38" s="35" t="s">
        <v>63</v>
      </c>
      <c r="PKV38" s="32"/>
      <c r="PKW38" s="33"/>
      <c r="PKX38" s="33"/>
      <c r="PKY38" s="33"/>
      <c r="PKZ38" s="33"/>
      <c r="PLA38" s="33"/>
      <c r="PLB38" s="33"/>
      <c r="PLC38" s="35" t="s">
        <v>5</v>
      </c>
      <c r="PLD38" s="35" t="s">
        <v>6</v>
      </c>
      <c r="PLE38" s="35" t="s">
        <v>7</v>
      </c>
      <c r="PLF38" s="35" t="s">
        <v>8</v>
      </c>
      <c r="PLG38" s="35" t="s">
        <v>9</v>
      </c>
      <c r="PLH38" s="35" t="s">
        <v>10</v>
      </c>
      <c r="PLI38" s="35" t="s">
        <v>2</v>
      </c>
      <c r="PLJ38" s="35" t="s">
        <v>124</v>
      </c>
      <c r="PLK38" s="35" t="s">
        <v>63</v>
      </c>
      <c r="PLL38" s="32"/>
      <c r="PLM38" s="33"/>
      <c r="PLN38" s="33"/>
      <c r="PLO38" s="33"/>
      <c r="PLP38" s="33"/>
      <c r="PLQ38" s="33"/>
      <c r="PLR38" s="33"/>
      <c r="PLS38" s="35" t="s">
        <v>5</v>
      </c>
      <c r="PLT38" s="35" t="s">
        <v>6</v>
      </c>
      <c r="PLU38" s="35" t="s">
        <v>7</v>
      </c>
      <c r="PLV38" s="35" t="s">
        <v>8</v>
      </c>
      <c r="PLW38" s="35" t="s">
        <v>9</v>
      </c>
      <c r="PLX38" s="35" t="s">
        <v>10</v>
      </c>
      <c r="PLY38" s="35" t="s">
        <v>2</v>
      </c>
      <c r="PLZ38" s="35" t="s">
        <v>124</v>
      </c>
      <c r="PMA38" s="35" t="s">
        <v>63</v>
      </c>
      <c r="PMB38" s="32"/>
      <c r="PMC38" s="33"/>
      <c r="PMD38" s="33"/>
      <c r="PME38" s="33"/>
      <c r="PMF38" s="33"/>
      <c r="PMG38" s="33"/>
      <c r="PMH38" s="33"/>
      <c r="PMI38" s="35" t="s">
        <v>5</v>
      </c>
      <c r="PMJ38" s="35" t="s">
        <v>6</v>
      </c>
      <c r="PMK38" s="35" t="s">
        <v>7</v>
      </c>
      <c r="PML38" s="35" t="s">
        <v>8</v>
      </c>
      <c r="PMM38" s="35" t="s">
        <v>9</v>
      </c>
      <c r="PMN38" s="35" t="s">
        <v>10</v>
      </c>
      <c r="PMO38" s="35" t="s">
        <v>2</v>
      </c>
      <c r="PMP38" s="35" t="s">
        <v>124</v>
      </c>
      <c r="PMQ38" s="35" t="s">
        <v>63</v>
      </c>
      <c r="PMR38" s="32"/>
      <c r="PMS38" s="33"/>
      <c r="PMT38" s="33"/>
      <c r="PMU38" s="33"/>
      <c r="PMV38" s="33"/>
      <c r="PMW38" s="33"/>
      <c r="PMX38" s="33"/>
      <c r="PMY38" s="35" t="s">
        <v>5</v>
      </c>
      <c r="PMZ38" s="35" t="s">
        <v>6</v>
      </c>
      <c r="PNA38" s="35" t="s">
        <v>7</v>
      </c>
      <c r="PNB38" s="35" t="s">
        <v>8</v>
      </c>
      <c r="PNC38" s="35" t="s">
        <v>9</v>
      </c>
      <c r="PND38" s="35" t="s">
        <v>10</v>
      </c>
      <c r="PNE38" s="35" t="s">
        <v>2</v>
      </c>
      <c r="PNF38" s="35" t="s">
        <v>124</v>
      </c>
      <c r="PNG38" s="35" t="s">
        <v>63</v>
      </c>
      <c r="PNH38" s="32"/>
      <c r="PNI38" s="33"/>
      <c r="PNJ38" s="33"/>
      <c r="PNK38" s="33"/>
      <c r="PNL38" s="33"/>
      <c r="PNM38" s="33"/>
      <c r="PNN38" s="33"/>
      <c r="PNO38" s="35" t="s">
        <v>5</v>
      </c>
      <c r="PNP38" s="35" t="s">
        <v>6</v>
      </c>
      <c r="PNQ38" s="35" t="s">
        <v>7</v>
      </c>
      <c r="PNR38" s="35" t="s">
        <v>8</v>
      </c>
      <c r="PNS38" s="35" t="s">
        <v>9</v>
      </c>
      <c r="PNT38" s="35" t="s">
        <v>10</v>
      </c>
      <c r="PNU38" s="35" t="s">
        <v>2</v>
      </c>
      <c r="PNV38" s="35" t="s">
        <v>124</v>
      </c>
      <c r="PNW38" s="35" t="s">
        <v>63</v>
      </c>
      <c r="PNX38" s="32"/>
      <c r="PNY38" s="33"/>
      <c r="PNZ38" s="33"/>
      <c r="POA38" s="33"/>
      <c r="POB38" s="33"/>
      <c r="POC38" s="33"/>
      <c r="POD38" s="33"/>
      <c r="POE38" s="35" t="s">
        <v>5</v>
      </c>
      <c r="POF38" s="35" t="s">
        <v>6</v>
      </c>
      <c r="POG38" s="35" t="s">
        <v>7</v>
      </c>
      <c r="POH38" s="35" t="s">
        <v>8</v>
      </c>
      <c r="POI38" s="35" t="s">
        <v>9</v>
      </c>
      <c r="POJ38" s="35" t="s">
        <v>10</v>
      </c>
      <c r="POK38" s="35" t="s">
        <v>2</v>
      </c>
      <c r="POL38" s="35" t="s">
        <v>124</v>
      </c>
      <c r="POM38" s="35" t="s">
        <v>63</v>
      </c>
      <c r="PON38" s="32"/>
      <c r="POO38" s="33"/>
      <c r="POP38" s="33"/>
      <c r="POQ38" s="33"/>
      <c r="POR38" s="33"/>
      <c r="POS38" s="33"/>
      <c r="POT38" s="33"/>
      <c r="POU38" s="35" t="s">
        <v>5</v>
      </c>
      <c r="POV38" s="35" t="s">
        <v>6</v>
      </c>
      <c r="POW38" s="35" t="s">
        <v>7</v>
      </c>
      <c r="POX38" s="35" t="s">
        <v>8</v>
      </c>
      <c r="POY38" s="35" t="s">
        <v>9</v>
      </c>
      <c r="POZ38" s="35" t="s">
        <v>10</v>
      </c>
      <c r="PPA38" s="35" t="s">
        <v>2</v>
      </c>
      <c r="PPB38" s="35" t="s">
        <v>124</v>
      </c>
      <c r="PPC38" s="35" t="s">
        <v>63</v>
      </c>
      <c r="PPD38" s="32"/>
      <c r="PPE38" s="33"/>
      <c r="PPF38" s="33"/>
      <c r="PPG38" s="33"/>
      <c r="PPH38" s="33"/>
      <c r="PPI38" s="33"/>
      <c r="PPJ38" s="33"/>
      <c r="PPK38" s="35" t="s">
        <v>5</v>
      </c>
      <c r="PPL38" s="35" t="s">
        <v>6</v>
      </c>
      <c r="PPM38" s="35" t="s">
        <v>7</v>
      </c>
      <c r="PPN38" s="35" t="s">
        <v>8</v>
      </c>
      <c r="PPO38" s="35" t="s">
        <v>9</v>
      </c>
      <c r="PPP38" s="35" t="s">
        <v>10</v>
      </c>
      <c r="PPQ38" s="35" t="s">
        <v>2</v>
      </c>
      <c r="PPR38" s="35" t="s">
        <v>124</v>
      </c>
      <c r="PPS38" s="35" t="s">
        <v>63</v>
      </c>
      <c r="PPT38" s="32"/>
      <c r="PPU38" s="33"/>
      <c r="PPV38" s="33"/>
      <c r="PPW38" s="33"/>
      <c r="PPX38" s="33"/>
      <c r="PPY38" s="33"/>
      <c r="PPZ38" s="33"/>
      <c r="PQA38" s="35" t="s">
        <v>5</v>
      </c>
      <c r="PQB38" s="35" t="s">
        <v>6</v>
      </c>
      <c r="PQC38" s="35" t="s">
        <v>7</v>
      </c>
      <c r="PQD38" s="35" t="s">
        <v>8</v>
      </c>
      <c r="PQE38" s="35" t="s">
        <v>9</v>
      </c>
      <c r="PQF38" s="35" t="s">
        <v>10</v>
      </c>
      <c r="PQG38" s="35" t="s">
        <v>2</v>
      </c>
      <c r="PQH38" s="35" t="s">
        <v>124</v>
      </c>
      <c r="PQI38" s="35" t="s">
        <v>63</v>
      </c>
      <c r="PQJ38" s="32"/>
      <c r="PQK38" s="33"/>
      <c r="PQL38" s="33"/>
      <c r="PQM38" s="33"/>
      <c r="PQN38" s="33"/>
      <c r="PQO38" s="33"/>
      <c r="PQP38" s="33"/>
      <c r="PQQ38" s="35" t="s">
        <v>5</v>
      </c>
      <c r="PQR38" s="35" t="s">
        <v>6</v>
      </c>
      <c r="PQS38" s="35" t="s">
        <v>7</v>
      </c>
      <c r="PQT38" s="35" t="s">
        <v>8</v>
      </c>
      <c r="PQU38" s="35" t="s">
        <v>9</v>
      </c>
      <c r="PQV38" s="35" t="s">
        <v>10</v>
      </c>
      <c r="PQW38" s="35" t="s">
        <v>2</v>
      </c>
      <c r="PQX38" s="35" t="s">
        <v>124</v>
      </c>
      <c r="PQY38" s="35" t="s">
        <v>63</v>
      </c>
      <c r="PQZ38" s="32"/>
      <c r="PRA38" s="33"/>
      <c r="PRB38" s="33"/>
      <c r="PRC38" s="33"/>
      <c r="PRD38" s="33"/>
      <c r="PRE38" s="33"/>
      <c r="PRF38" s="33"/>
      <c r="PRG38" s="35" t="s">
        <v>5</v>
      </c>
      <c r="PRH38" s="35" t="s">
        <v>6</v>
      </c>
      <c r="PRI38" s="35" t="s">
        <v>7</v>
      </c>
      <c r="PRJ38" s="35" t="s">
        <v>8</v>
      </c>
      <c r="PRK38" s="35" t="s">
        <v>9</v>
      </c>
      <c r="PRL38" s="35" t="s">
        <v>10</v>
      </c>
      <c r="PRM38" s="35" t="s">
        <v>2</v>
      </c>
      <c r="PRN38" s="35" t="s">
        <v>124</v>
      </c>
      <c r="PRO38" s="35" t="s">
        <v>63</v>
      </c>
      <c r="PRP38" s="32"/>
      <c r="PRQ38" s="33"/>
      <c r="PRR38" s="33"/>
      <c r="PRS38" s="33"/>
      <c r="PRT38" s="33"/>
      <c r="PRU38" s="33"/>
      <c r="PRV38" s="33"/>
      <c r="PRW38" s="35" t="s">
        <v>5</v>
      </c>
      <c r="PRX38" s="35" t="s">
        <v>6</v>
      </c>
      <c r="PRY38" s="35" t="s">
        <v>7</v>
      </c>
      <c r="PRZ38" s="35" t="s">
        <v>8</v>
      </c>
      <c r="PSA38" s="35" t="s">
        <v>9</v>
      </c>
      <c r="PSB38" s="35" t="s">
        <v>10</v>
      </c>
      <c r="PSC38" s="35" t="s">
        <v>2</v>
      </c>
      <c r="PSD38" s="35" t="s">
        <v>124</v>
      </c>
      <c r="PSE38" s="35" t="s">
        <v>63</v>
      </c>
      <c r="PSF38" s="32"/>
      <c r="PSG38" s="33"/>
      <c r="PSH38" s="33"/>
      <c r="PSI38" s="33"/>
      <c r="PSJ38" s="33"/>
      <c r="PSK38" s="33"/>
      <c r="PSL38" s="33"/>
      <c r="PSM38" s="35" t="s">
        <v>5</v>
      </c>
      <c r="PSN38" s="35" t="s">
        <v>6</v>
      </c>
      <c r="PSO38" s="35" t="s">
        <v>7</v>
      </c>
      <c r="PSP38" s="35" t="s">
        <v>8</v>
      </c>
      <c r="PSQ38" s="35" t="s">
        <v>9</v>
      </c>
      <c r="PSR38" s="35" t="s">
        <v>10</v>
      </c>
      <c r="PSS38" s="35" t="s">
        <v>2</v>
      </c>
      <c r="PST38" s="35" t="s">
        <v>124</v>
      </c>
      <c r="PSU38" s="35" t="s">
        <v>63</v>
      </c>
      <c r="PSV38" s="32"/>
      <c r="PSW38" s="33"/>
      <c r="PSX38" s="33"/>
      <c r="PSY38" s="33"/>
      <c r="PSZ38" s="33"/>
      <c r="PTA38" s="33"/>
      <c r="PTB38" s="33"/>
      <c r="PTC38" s="35" t="s">
        <v>5</v>
      </c>
      <c r="PTD38" s="35" t="s">
        <v>6</v>
      </c>
      <c r="PTE38" s="35" t="s">
        <v>7</v>
      </c>
      <c r="PTF38" s="35" t="s">
        <v>8</v>
      </c>
      <c r="PTG38" s="35" t="s">
        <v>9</v>
      </c>
      <c r="PTH38" s="35" t="s">
        <v>10</v>
      </c>
      <c r="PTI38" s="35" t="s">
        <v>2</v>
      </c>
      <c r="PTJ38" s="35" t="s">
        <v>124</v>
      </c>
      <c r="PTK38" s="35" t="s">
        <v>63</v>
      </c>
      <c r="PTL38" s="32"/>
      <c r="PTM38" s="33"/>
      <c r="PTN38" s="33"/>
      <c r="PTO38" s="33"/>
      <c r="PTP38" s="33"/>
      <c r="PTQ38" s="33"/>
      <c r="PTR38" s="33"/>
      <c r="PTS38" s="35" t="s">
        <v>5</v>
      </c>
      <c r="PTT38" s="35" t="s">
        <v>6</v>
      </c>
      <c r="PTU38" s="35" t="s">
        <v>7</v>
      </c>
      <c r="PTV38" s="35" t="s">
        <v>8</v>
      </c>
      <c r="PTW38" s="35" t="s">
        <v>9</v>
      </c>
      <c r="PTX38" s="35" t="s">
        <v>10</v>
      </c>
      <c r="PTY38" s="35" t="s">
        <v>2</v>
      </c>
      <c r="PTZ38" s="35" t="s">
        <v>124</v>
      </c>
      <c r="PUA38" s="35" t="s">
        <v>63</v>
      </c>
      <c r="PUB38" s="32"/>
      <c r="PUC38" s="33"/>
      <c r="PUD38" s="33"/>
      <c r="PUE38" s="33"/>
      <c r="PUF38" s="33"/>
      <c r="PUG38" s="33"/>
      <c r="PUH38" s="33"/>
      <c r="PUI38" s="35" t="s">
        <v>5</v>
      </c>
      <c r="PUJ38" s="35" t="s">
        <v>6</v>
      </c>
      <c r="PUK38" s="35" t="s">
        <v>7</v>
      </c>
      <c r="PUL38" s="35" t="s">
        <v>8</v>
      </c>
      <c r="PUM38" s="35" t="s">
        <v>9</v>
      </c>
      <c r="PUN38" s="35" t="s">
        <v>10</v>
      </c>
      <c r="PUO38" s="35" t="s">
        <v>2</v>
      </c>
      <c r="PUP38" s="35" t="s">
        <v>124</v>
      </c>
      <c r="PUQ38" s="35" t="s">
        <v>63</v>
      </c>
      <c r="PUR38" s="32"/>
      <c r="PUS38" s="33"/>
      <c r="PUT38" s="33"/>
      <c r="PUU38" s="33"/>
      <c r="PUV38" s="33"/>
      <c r="PUW38" s="33"/>
      <c r="PUX38" s="33"/>
      <c r="PUY38" s="35" t="s">
        <v>5</v>
      </c>
      <c r="PUZ38" s="35" t="s">
        <v>6</v>
      </c>
      <c r="PVA38" s="35" t="s">
        <v>7</v>
      </c>
      <c r="PVB38" s="35" t="s">
        <v>8</v>
      </c>
      <c r="PVC38" s="35" t="s">
        <v>9</v>
      </c>
      <c r="PVD38" s="35" t="s">
        <v>10</v>
      </c>
      <c r="PVE38" s="35" t="s">
        <v>2</v>
      </c>
      <c r="PVF38" s="35" t="s">
        <v>124</v>
      </c>
      <c r="PVG38" s="35" t="s">
        <v>63</v>
      </c>
      <c r="PVH38" s="32"/>
      <c r="PVI38" s="33"/>
      <c r="PVJ38" s="33"/>
      <c r="PVK38" s="33"/>
      <c r="PVL38" s="33"/>
      <c r="PVM38" s="33"/>
      <c r="PVN38" s="33"/>
      <c r="PVO38" s="35" t="s">
        <v>5</v>
      </c>
      <c r="PVP38" s="35" t="s">
        <v>6</v>
      </c>
      <c r="PVQ38" s="35" t="s">
        <v>7</v>
      </c>
      <c r="PVR38" s="35" t="s">
        <v>8</v>
      </c>
      <c r="PVS38" s="35" t="s">
        <v>9</v>
      </c>
      <c r="PVT38" s="35" t="s">
        <v>10</v>
      </c>
      <c r="PVU38" s="35" t="s">
        <v>2</v>
      </c>
      <c r="PVV38" s="35" t="s">
        <v>124</v>
      </c>
      <c r="PVW38" s="35" t="s">
        <v>63</v>
      </c>
      <c r="PVX38" s="32"/>
      <c r="PVY38" s="33"/>
      <c r="PVZ38" s="33"/>
      <c r="PWA38" s="33"/>
      <c r="PWB38" s="33"/>
      <c r="PWC38" s="33"/>
      <c r="PWD38" s="33"/>
      <c r="PWE38" s="35" t="s">
        <v>5</v>
      </c>
      <c r="PWF38" s="35" t="s">
        <v>6</v>
      </c>
      <c r="PWG38" s="35" t="s">
        <v>7</v>
      </c>
      <c r="PWH38" s="35" t="s">
        <v>8</v>
      </c>
      <c r="PWI38" s="35" t="s">
        <v>9</v>
      </c>
      <c r="PWJ38" s="35" t="s">
        <v>10</v>
      </c>
      <c r="PWK38" s="35" t="s">
        <v>2</v>
      </c>
      <c r="PWL38" s="35" t="s">
        <v>124</v>
      </c>
      <c r="PWM38" s="35" t="s">
        <v>63</v>
      </c>
      <c r="PWN38" s="32"/>
      <c r="PWO38" s="33"/>
      <c r="PWP38" s="33"/>
      <c r="PWQ38" s="33"/>
      <c r="PWR38" s="33"/>
      <c r="PWS38" s="33"/>
      <c r="PWT38" s="33"/>
      <c r="PWU38" s="35" t="s">
        <v>5</v>
      </c>
      <c r="PWV38" s="35" t="s">
        <v>6</v>
      </c>
      <c r="PWW38" s="35" t="s">
        <v>7</v>
      </c>
      <c r="PWX38" s="35" t="s">
        <v>8</v>
      </c>
      <c r="PWY38" s="35" t="s">
        <v>9</v>
      </c>
      <c r="PWZ38" s="35" t="s">
        <v>10</v>
      </c>
      <c r="PXA38" s="35" t="s">
        <v>2</v>
      </c>
      <c r="PXB38" s="35" t="s">
        <v>124</v>
      </c>
      <c r="PXC38" s="35" t="s">
        <v>63</v>
      </c>
      <c r="PXD38" s="32"/>
      <c r="PXE38" s="33"/>
      <c r="PXF38" s="33"/>
      <c r="PXG38" s="33"/>
      <c r="PXH38" s="33"/>
      <c r="PXI38" s="33"/>
      <c r="PXJ38" s="33"/>
      <c r="PXK38" s="35" t="s">
        <v>5</v>
      </c>
      <c r="PXL38" s="35" t="s">
        <v>6</v>
      </c>
      <c r="PXM38" s="35" t="s">
        <v>7</v>
      </c>
      <c r="PXN38" s="35" t="s">
        <v>8</v>
      </c>
      <c r="PXO38" s="35" t="s">
        <v>9</v>
      </c>
      <c r="PXP38" s="35" t="s">
        <v>10</v>
      </c>
      <c r="PXQ38" s="35" t="s">
        <v>2</v>
      </c>
      <c r="PXR38" s="35" t="s">
        <v>124</v>
      </c>
      <c r="PXS38" s="35" t="s">
        <v>63</v>
      </c>
      <c r="PXT38" s="32"/>
      <c r="PXU38" s="33"/>
      <c r="PXV38" s="33"/>
      <c r="PXW38" s="33"/>
      <c r="PXX38" s="33"/>
      <c r="PXY38" s="33"/>
      <c r="PXZ38" s="33"/>
      <c r="PYA38" s="35" t="s">
        <v>5</v>
      </c>
      <c r="PYB38" s="35" t="s">
        <v>6</v>
      </c>
      <c r="PYC38" s="35" t="s">
        <v>7</v>
      </c>
      <c r="PYD38" s="35" t="s">
        <v>8</v>
      </c>
      <c r="PYE38" s="35" t="s">
        <v>9</v>
      </c>
      <c r="PYF38" s="35" t="s">
        <v>10</v>
      </c>
      <c r="PYG38" s="35" t="s">
        <v>2</v>
      </c>
      <c r="PYH38" s="35" t="s">
        <v>124</v>
      </c>
      <c r="PYI38" s="35" t="s">
        <v>63</v>
      </c>
      <c r="PYJ38" s="32"/>
      <c r="PYK38" s="33"/>
      <c r="PYL38" s="33"/>
      <c r="PYM38" s="33"/>
      <c r="PYN38" s="33"/>
      <c r="PYO38" s="33"/>
      <c r="PYP38" s="33"/>
      <c r="PYQ38" s="35" t="s">
        <v>5</v>
      </c>
      <c r="PYR38" s="35" t="s">
        <v>6</v>
      </c>
      <c r="PYS38" s="35" t="s">
        <v>7</v>
      </c>
      <c r="PYT38" s="35" t="s">
        <v>8</v>
      </c>
      <c r="PYU38" s="35" t="s">
        <v>9</v>
      </c>
      <c r="PYV38" s="35" t="s">
        <v>10</v>
      </c>
      <c r="PYW38" s="35" t="s">
        <v>2</v>
      </c>
      <c r="PYX38" s="35" t="s">
        <v>124</v>
      </c>
      <c r="PYY38" s="35" t="s">
        <v>63</v>
      </c>
      <c r="PYZ38" s="32"/>
      <c r="PZA38" s="33"/>
      <c r="PZB38" s="33"/>
      <c r="PZC38" s="33"/>
      <c r="PZD38" s="33"/>
      <c r="PZE38" s="33"/>
      <c r="PZF38" s="33"/>
      <c r="PZG38" s="35" t="s">
        <v>5</v>
      </c>
      <c r="PZH38" s="35" t="s">
        <v>6</v>
      </c>
      <c r="PZI38" s="35" t="s">
        <v>7</v>
      </c>
      <c r="PZJ38" s="35" t="s">
        <v>8</v>
      </c>
      <c r="PZK38" s="35" t="s">
        <v>9</v>
      </c>
      <c r="PZL38" s="35" t="s">
        <v>10</v>
      </c>
      <c r="PZM38" s="35" t="s">
        <v>2</v>
      </c>
      <c r="PZN38" s="35" t="s">
        <v>124</v>
      </c>
      <c r="PZO38" s="35" t="s">
        <v>63</v>
      </c>
      <c r="PZP38" s="32"/>
      <c r="PZQ38" s="33"/>
      <c r="PZR38" s="33"/>
      <c r="PZS38" s="33"/>
      <c r="PZT38" s="33"/>
      <c r="PZU38" s="33"/>
      <c r="PZV38" s="33"/>
      <c r="PZW38" s="35" t="s">
        <v>5</v>
      </c>
      <c r="PZX38" s="35" t="s">
        <v>6</v>
      </c>
      <c r="PZY38" s="35" t="s">
        <v>7</v>
      </c>
      <c r="PZZ38" s="35" t="s">
        <v>8</v>
      </c>
      <c r="QAA38" s="35" t="s">
        <v>9</v>
      </c>
      <c r="QAB38" s="35" t="s">
        <v>10</v>
      </c>
      <c r="QAC38" s="35" t="s">
        <v>2</v>
      </c>
      <c r="QAD38" s="35" t="s">
        <v>124</v>
      </c>
      <c r="QAE38" s="35" t="s">
        <v>63</v>
      </c>
      <c r="QAF38" s="32"/>
      <c r="QAG38" s="33"/>
      <c r="QAH38" s="33"/>
      <c r="QAI38" s="33"/>
      <c r="QAJ38" s="33"/>
      <c r="QAK38" s="33"/>
      <c r="QAL38" s="33"/>
      <c r="QAM38" s="35" t="s">
        <v>5</v>
      </c>
      <c r="QAN38" s="35" t="s">
        <v>6</v>
      </c>
      <c r="QAO38" s="35" t="s">
        <v>7</v>
      </c>
      <c r="QAP38" s="35" t="s">
        <v>8</v>
      </c>
      <c r="QAQ38" s="35" t="s">
        <v>9</v>
      </c>
      <c r="QAR38" s="35" t="s">
        <v>10</v>
      </c>
      <c r="QAS38" s="35" t="s">
        <v>2</v>
      </c>
      <c r="QAT38" s="35" t="s">
        <v>124</v>
      </c>
      <c r="QAU38" s="35" t="s">
        <v>63</v>
      </c>
      <c r="QAV38" s="32"/>
      <c r="QAW38" s="33"/>
      <c r="QAX38" s="33"/>
      <c r="QAY38" s="33"/>
      <c r="QAZ38" s="33"/>
      <c r="QBA38" s="33"/>
      <c r="QBB38" s="33"/>
      <c r="QBC38" s="35" t="s">
        <v>5</v>
      </c>
      <c r="QBD38" s="35" t="s">
        <v>6</v>
      </c>
      <c r="QBE38" s="35" t="s">
        <v>7</v>
      </c>
      <c r="QBF38" s="35" t="s">
        <v>8</v>
      </c>
      <c r="QBG38" s="35" t="s">
        <v>9</v>
      </c>
      <c r="QBH38" s="35" t="s">
        <v>10</v>
      </c>
      <c r="QBI38" s="35" t="s">
        <v>2</v>
      </c>
      <c r="QBJ38" s="35" t="s">
        <v>124</v>
      </c>
      <c r="QBK38" s="35" t="s">
        <v>63</v>
      </c>
      <c r="QBL38" s="32"/>
      <c r="QBM38" s="33"/>
      <c r="QBN38" s="33"/>
      <c r="QBO38" s="33"/>
      <c r="QBP38" s="33"/>
      <c r="QBQ38" s="33"/>
      <c r="QBR38" s="33"/>
      <c r="QBS38" s="35" t="s">
        <v>5</v>
      </c>
      <c r="QBT38" s="35" t="s">
        <v>6</v>
      </c>
      <c r="QBU38" s="35" t="s">
        <v>7</v>
      </c>
      <c r="QBV38" s="35" t="s">
        <v>8</v>
      </c>
      <c r="QBW38" s="35" t="s">
        <v>9</v>
      </c>
      <c r="QBX38" s="35" t="s">
        <v>10</v>
      </c>
      <c r="QBY38" s="35" t="s">
        <v>2</v>
      </c>
      <c r="QBZ38" s="35" t="s">
        <v>124</v>
      </c>
      <c r="QCA38" s="35" t="s">
        <v>63</v>
      </c>
      <c r="QCB38" s="32"/>
      <c r="QCC38" s="33"/>
      <c r="QCD38" s="33"/>
      <c r="QCE38" s="33"/>
      <c r="QCF38" s="33"/>
      <c r="QCG38" s="33"/>
      <c r="QCH38" s="33"/>
      <c r="QCI38" s="35" t="s">
        <v>5</v>
      </c>
      <c r="QCJ38" s="35" t="s">
        <v>6</v>
      </c>
      <c r="QCK38" s="35" t="s">
        <v>7</v>
      </c>
      <c r="QCL38" s="35" t="s">
        <v>8</v>
      </c>
      <c r="QCM38" s="35" t="s">
        <v>9</v>
      </c>
      <c r="QCN38" s="35" t="s">
        <v>10</v>
      </c>
      <c r="QCO38" s="35" t="s">
        <v>2</v>
      </c>
      <c r="QCP38" s="35" t="s">
        <v>124</v>
      </c>
      <c r="QCQ38" s="35" t="s">
        <v>63</v>
      </c>
      <c r="QCR38" s="32"/>
      <c r="QCS38" s="33"/>
      <c r="QCT38" s="33"/>
      <c r="QCU38" s="33"/>
      <c r="QCV38" s="33"/>
      <c r="QCW38" s="33"/>
      <c r="QCX38" s="33"/>
      <c r="QCY38" s="35" t="s">
        <v>5</v>
      </c>
      <c r="QCZ38" s="35" t="s">
        <v>6</v>
      </c>
      <c r="QDA38" s="35" t="s">
        <v>7</v>
      </c>
      <c r="QDB38" s="35" t="s">
        <v>8</v>
      </c>
      <c r="QDC38" s="35" t="s">
        <v>9</v>
      </c>
      <c r="QDD38" s="35" t="s">
        <v>10</v>
      </c>
      <c r="QDE38" s="35" t="s">
        <v>2</v>
      </c>
      <c r="QDF38" s="35" t="s">
        <v>124</v>
      </c>
      <c r="QDG38" s="35" t="s">
        <v>63</v>
      </c>
      <c r="QDH38" s="32"/>
      <c r="QDI38" s="33"/>
      <c r="QDJ38" s="33"/>
      <c r="QDK38" s="33"/>
      <c r="QDL38" s="33"/>
      <c r="QDM38" s="33"/>
      <c r="QDN38" s="33"/>
      <c r="QDO38" s="35" t="s">
        <v>5</v>
      </c>
      <c r="QDP38" s="35" t="s">
        <v>6</v>
      </c>
      <c r="QDQ38" s="35" t="s">
        <v>7</v>
      </c>
      <c r="QDR38" s="35" t="s">
        <v>8</v>
      </c>
      <c r="QDS38" s="35" t="s">
        <v>9</v>
      </c>
      <c r="QDT38" s="35" t="s">
        <v>10</v>
      </c>
      <c r="QDU38" s="35" t="s">
        <v>2</v>
      </c>
      <c r="QDV38" s="35" t="s">
        <v>124</v>
      </c>
      <c r="QDW38" s="35" t="s">
        <v>63</v>
      </c>
      <c r="QDX38" s="32"/>
      <c r="QDY38" s="33"/>
      <c r="QDZ38" s="33"/>
      <c r="QEA38" s="33"/>
      <c r="QEB38" s="33"/>
      <c r="QEC38" s="33"/>
      <c r="QED38" s="33"/>
      <c r="QEE38" s="35" t="s">
        <v>5</v>
      </c>
      <c r="QEF38" s="35" t="s">
        <v>6</v>
      </c>
      <c r="QEG38" s="35" t="s">
        <v>7</v>
      </c>
      <c r="QEH38" s="35" t="s">
        <v>8</v>
      </c>
      <c r="QEI38" s="35" t="s">
        <v>9</v>
      </c>
      <c r="QEJ38" s="35" t="s">
        <v>10</v>
      </c>
      <c r="QEK38" s="35" t="s">
        <v>2</v>
      </c>
      <c r="QEL38" s="35" t="s">
        <v>124</v>
      </c>
      <c r="QEM38" s="35" t="s">
        <v>63</v>
      </c>
      <c r="QEN38" s="32"/>
      <c r="QEO38" s="33"/>
      <c r="QEP38" s="33"/>
      <c r="QEQ38" s="33"/>
      <c r="QER38" s="33"/>
      <c r="QES38" s="33"/>
      <c r="QET38" s="33"/>
      <c r="QEU38" s="35" t="s">
        <v>5</v>
      </c>
      <c r="QEV38" s="35" t="s">
        <v>6</v>
      </c>
      <c r="QEW38" s="35" t="s">
        <v>7</v>
      </c>
      <c r="QEX38" s="35" t="s">
        <v>8</v>
      </c>
      <c r="QEY38" s="35" t="s">
        <v>9</v>
      </c>
      <c r="QEZ38" s="35" t="s">
        <v>10</v>
      </c>
      <c r="QFA38" s="35" t="s">
        <v>2</v>
      </c>
      <c r="QFB38" s="35" t="s">
        <v>124</v>
      </c>
      <c r="QFC38" s="35" t="s">
        <v>63</v>
      </c>
      <c r="QFD38" s="32"/>
      <c r="QFE38" s="33"/>
      <c r="QFF38" s="33"/>
      <c r="QFG38" s="33"/>
      <c r="QFH38" s="33"/>
      <c r="QFI38" s="33"/>
      <c r="QFJ38" s="33"/>
      <c r="QFK38" s="35" t="s">
        <v>5</v>
      </c>
      <c r="QFL38" s="35" t="s">
        <v>6</v>
      </c>
      <c r="QFM38" s="35" t="s">
        <v>7</v>
      </c>
      <c r="QFN38" s="35" t="s">
        <v>8</v>
      </c>
      <c r="QFO38" s="35" t="s">
        <v>9</v>
      </c>
      <c r="QFP38" s="35" t="s">
        <v>10</v>
      </c>
      <c r="QFQ38" s="35" t="s">
        <v>2</v>
      </c>
      <c r="QFR38" s="35" t="s">
        <v>124</v>
      </c>
      <c r="QFS38" s="35" t="s">
        <v>63</v>
      </c>
      <c r="QFT38" s="32"/>
      <c r="QFU38" s="33"/>
      <c r="QFV38" s="33"/>
      <c r="QFW38" s="33"/>
      <c r="QFX38" s="33"/>
      <c r="QFY38" s="33"/>
      <c r="QFZ38" s="33"/>
      <c r="QGA38" s="35" t="s">
        <v>5</v>
      </c>
      <c r="QGB38" s="35" t="s">
        <v>6</v>
      </c>
      <c r="QGC38" s="35" t="s">
        <v>7</v>
      </c>
      <c r="QGD38" s="35" t="s">
        <v>8</v>
      </c>
      <c r="QGE38" s="35" t="s">
        <v>9</v>
      </c>
      <c r="QGF38" s="35" t="s">
        <v>10</v>
      </c>
      <c r="QGG38" s="35" t="s">
        <v>2</v>
      </c>
      <c r="QGH38" s="35" t="s">
        <v>124</v>
      </c>
      <c r="QGI38" s="35" t="s">
        <v>63</v>
      </c>
      <c r="QGJ38" s="32"/>
      <c r="QGK38" s="33"/>
      <c r="QGL38" s="33"/>
      <c r="QGM38" s="33"/>
      <c r="QGN38" s="33"/>
      <c r="QGO38" s="33"/>
      <c r="QGP38" s="33"/>
      <c r="QGQ38" s="35" t="s">
        <v>5</v>
      </c>
      <c r="QGR38" s="35" t="s">
        <v>6</v>
      </c>
      <c r="QGS38" s="35" t="s">
        <v>7</v>
      </c>
      <c r="QGT38" s="35" t="s">
        <v>8</v>
      </c>
      <c r="QGU38" s="35" t="s">
        <v>9</v>
      </c>
      <c r="QGV38" s="35" t="s">
        <v>10</v>
      </c>
      <c r="QGW38" s="35" t="s">
        <v>2</v>
      </c>
      <c r="QGX38" s="35" t="s">
        <v>124</v>
      </c>
      <c r="QGY38" s="35" t="s">
        <v>63</v>
      </c>
      <c r="QGZ38" s="32"/>
      <c r="QHA38" s="33"/>
      <c r="QHB38" s="33"/>
      <c r="QHC38" s="33"/>
      <c r="QHD38" s="33"/>
      <c r="QHE38" s="33"/>
      <c r="QHF38" s="33"/>
      <c r="QHG38" s="35" t="s">
        <v>5</v>
      </c>
      <c r="QHH38" s="35" t="s">
        <v>6</v>
      </c>
      <c r="QHI38" s="35" t="s">
        <v>7</v>
      </c>
      <c r="QHJ38" s="35" t="s">
        <v>8</v>
      </c>
      <c r="QHK38" s="35" t="s">
        <v>9</v>
      </c>
      <c r="QHL38" s="35" t="s">
        <v>10</v>
      </c>
      <c r="QHM38" s="35" t="s">
        <v>2</v>
      </c>
      <c r="QHN38" s="35" t="s">
        <v>124</v>
      </c>
      <c r="QHO38" s="35" t="s">
        <v>63</v>
      </c>
      <c r="QHP38" s="32"/>
      <c r="QHQ38" s="33"/>
      <c r="QHR38" s="33"/>
      <c r="QHS38" s="33"/>
      <c r="QHT38" s="33"/>
      <c r="QHU38" s="33"/>
      <c r="QHV38" s="33"/>
      <c r="QHW38" s="35" t="s">
        <v>5</v>
      </c>
      <c r="QHX38" s="35" t="s">
        <v>6</v>
      </c>
      <c r="QHY38" s="35" t="s">
        <v>7</v>
      </c>
      <c r="QHZ38" s="35" t="s">
        <v>8</v>
      </c>
      <c r="QIA38" s="35" t="s">
        <v>9</v>
      </c>
      <c r="QIB38" s="35" t="s">
        <v>10</v>
      </c>
      <c r="QIC38" s="35" t="s">
        <v>2</v>
      </c>
      <c r="QID38" s="35" t="s">
        <v>124</v>
      </c>
      <c r="QIE38" s="35" t="s">
        <v>63</v>
      </c>
      <c r="QIF38" s="32"/>
      <c r="QIG38" s="33"/>
      <c r="QIH38" s="33"/>
      <c r="QII38" s="33"/>
      <c r="QIJ38" s="33"/>
      <c r="QIK38" s="33"/>
      <c r="QIL38" s="33"/>
      <c r="QIM38" s="35" t="s">
        <v>5</v>
      </c>
      <c r="QIN38" s="35" t="s">
        <v>6</v>
      </c>
      <c r="QIO38" s="35" t="s">
        <v>7</v>
      </c>
      <c r="QIP38" s="35" t="s">
        <v>8</v>
      </c>
      <c r="QIQ38" s="35" t="s">
        <v>9</v>
      </c>
      <c r="QIR38" s="35" t="s">
        <v>10</v>
      </c>
      <c r="QIS38" s="35" t="s">
        <v>2</v>
      </c>
      <c r="QIT38" s="35" t="s">
        <v>124</v>
      </c>
      <c r="QIU38" s="35" t="s">
        <v>63</v>
      </c>
      <c r="QIV38" s="32"/>
      <c r="QIW38" s="33"/>
      <c r="QIX38" s="33"/>
      <c r="QIY38" s="33"/>
      <c r="QIZ38" s="33"/>
      <c r="QJA38" s="33"/>
      <c r="QJB38" s="33"/>
      <c r="QJC38" s="35" t="s">
        <v>5</v>
      </c>
      <c r="QJD38" s="35" t="s">
        <v>6</v>
      </c>
      <c r="QJE38" s="35" t="s">
        <v>7</v>
      </c>
      <c r="QJF38" s="35" t="s">
        <v>8</v>
      </c>
      <c r="QJG38" s="35" t="s">
        <v>9</v>
      </c>
      <c r="QJH38" s="35" t="s">
        <v>10</v>
      </c>
      <c r="QJI38" s="35" t="s">
        <v>2</v>
      </c>
      <c r="QJJ38" s="35" t="s">
        <v>124</v>
      </c>
      <c r="QJK38" s="35" t="s">
        <v>63</v>
      </c>
      <c r="QJL38" s="32"/>
      <c r="QJM38" s="33"/>
      <c r="QJN38" s="33"/>
      <c r="QJO38" s="33"/>
      <c r="QJP38" s="33"/>
      <c r="QJQ38" s="33"/>
      <c r="QJR38" s="33"/>
      <c r="QJS38" s="35" t="s">
        <v>5</v>
      </c>
      <c r="QJT38" s="35" t="s">
        <v>6</v>
      </c>
      <c r="QJU38" s="35" t="s">
        <v>7</v>
      </c>
      <c r="QJV38" s="35" t="s">
        <v>8</v>
      </c>
      <c r="QJW38" s="35" t="s">
        <v>9</v>
      </c>
      <c r="QJX38" s="35" t="s">
        <v>10</v>
      </c>
      <c r="QJY38" s="35" t="s">
        <v>2</v>
      </c>
      <c r="QJZ38" s="35" t="s">
        <v>124</v>
      </c>
      <c r="QKA38" s="35" t="s">
        <v>63</v>
      </c>
      <c r="QKB38" s="32"/>
      <c r="QKC38" s="33"/>
      <c r="QKD38" s="33"/>
      <c r="QKE38" s="33"/>
      <c r="QKF38" s="33"/>
      <c r="QKG38" s="33"/>
      <c r="QKH38" s="33"/>
      <c r="QKI38" s="35" t="s">
        <v>5</v>
      </c>
      <c r="QKJ38" s="35" t="s">
        <v>6</v>
      </c>
      <c r="QKK38" s="35" t="s">
        <v>7</v>
      </c>
      <c r="QKL38" s="35" t="s">
        <v>8</v>
      </c>
      <c r="QKM38" s="35" t="s">
        <v>9</v>
      </c>
      <c r="QKN38" s="35" t="s">
        <v>10</v>
      </c>
      <c r="QKO38" s="35" t="s">
        <v>2</v>
      </c>
      <c r="QKP38" s="35" t="s">
        <v>124</v>
      </c>
      <c r="QKQ38" s="35" t="s">
        <v>63</v>
      </c>
      <c r="QKR38" s="32"/>
      <c r="QKS38" s="33"/>
      <c r="QKT38" s="33"/>
      <c r="QKU38" s="33"/>
      <c r="QKV38" s="33"/>
      <c r="QKW38" s="33"/>
      <c r="QKX38" s="33"/>
      <c r="QKY38" s="35" t="s">
        <v>5</v>
      </c>
      <c r="QKZ38" s="35" t="s">
        <v>6</v>
      </c>
      <c r="QLA38" s="35" t="s">
        <v>7</v>
      </c>
      <c r="QLB38" s="35" t="s">
        <v>8</v>
      </c>
      <c r="QLC38" s="35" t="s">
        <v>9</v>
      </c>
      <c r="QLD38" s="35" t="s">
        <v>10</v>
      </c>
      <c r="QLE38" s="35" t="s">
        <v>2</v>
      </c>
      <c r="QLF38" s="35" t="s">
        <v>124</v>
      </c>
      <c r="QLG38" s="35" t="s">
        <v>63</v>
      </c>
      <c r="QLH38" s="32"/>
      <c r="QLI38" s="33"/>
      <c r="QLJ38" s="33"/>
      <c r="QLK38" s="33"/>
      <c r="QLL38" s="33"/>
      <c r="QLM38" s="33"/>
      <c r="QLN38" s="33"/>
      <c r="QLO38" s="35" t="s">
        <v>5</v>
      </c>
      <c r="QLP38" s="35" t="s">
        <v>6</v>
      </c>
      <c r="QLQ38" s="35" t="s">
        <v>7</v>
      </c>
      <c r="QLR38" s="35" t="s">
        <v>8</v>
      </c>
      <c r="QLS38" s="35" t="s">
        <v>9</v>
      </c>
      <c r="QLT38" s="35" t="s">
        <v>10</v>
      </c>
      <c r="QLU38" s="35" t="s">
        <v>2</v>
      </c>
      <c r="QLV38" s="35" t="s">
        <v>124</v>
      </c>
      <c r="QLW38" s="35" t="s">
        <v>63</v>
      </c>
      <c r="QLX38" s="32"/>
      <c r="QLY38" s="33"/>
      <c r="QLZ38" s="33"/>
      <c r="QMA38" s="33"/>
      <c r="QMB38" s="33"/>
      <c r="QMC38" s="33"/>
      <c r="QMD38" s="33"/>
      <c r="QME38" s="35" t="s">
        <v>5</v>
      </c>
      <c r="QMF38" s="35" t="s">
        <v>6</v>
      </c>
      <c r="QMG38" s="35" t="s">
        <v>7</v>
      </c>
      <c r="QMH38" s="35" t="s">
        <v>8</v>
      </c>
      <c r="QMI38" s="35" t="s">
        <v>9</v>
      </c>
      <c r="QMJ38" s="35" t="s">
        <v>10</v>
      </c>
      <c r="QMK38" s="35" t="s">
        <v>2</v>
      </c>
      <c r="QML38" s="35" t="s">
        <v>124</v>
      </c>
      <c r="QMM38" s="35" t="s">
        <v>63</v>
      </c>
      <c r="QMN38" s="32"/>
      <c r="QMO38" s="33"/>
      <c r="QMP38" s="33"/>
      <c r="QMQ38" s="33"/>
      <c r="QMR38" s="33"/>
      <c r="QMS38" s="33"/>
      <c r="QMT38" s="33"/>
      <c r="QMU38" s="35" t="s">
        <v>5</v>
      </c>
      <c r="QMV38" s="35" t="s">
        <v>6</v>
      </c>
      <c r="QMW38" s="35" t="s">
        <v>7</v>
      </c>
      <c r="QMX38" s="35" t="s">
        <v>8</v>
      </c>
      <c r="QMY38" s="35" t="s">
        <v>9</v>
      </c>
      <c r="QMZ38" s="35" t="s">
        <v>10</v>
      </c>
      <c r="QNA38" s="35" t="s">
        <v>2</v>
      </c>
      <c r="QNB38" s="35" t="s">
        <v>124</v>
      </c>
      <c r="QNC38" s="35" t="s">
        <v>63</v>
      </c>
      <c r="QND38" s="32"/>
      <c r="QNE38" s="33"/>
      <c r="QNF38" s="33"/>
      <c r="QNG38" s="33"/>
      <c r="QNH38" s="33"/>
      <c r="QNI38" s="33"/>
      <c r="QNJ38" s="33"/>
      <c r="QNK38" s="35" t="s">
        <v>5</v>
      </c>
      <c r="QNL38" s="35" t="s">
        <v>6</v>
      </c>
      <c r="QNM38" s="35" t="s">
        <v>7</v>
      </c>
      <c r="QNN38" s="35" t="s">
        <v>8</v>
      </c>
      <c r="QNO38" s="35" t="s">
        <v>9</v>
      </c>
      <c r="QNP38" s="35" t="s">
        <v>10</v>
      </c>
      <c r="QNQ38" s="35" t="s">
        <v>2</v>
      </c>
      <c r="QNR38" s="35" t="s">
        <v>124</v>
      </c>
      <c r="QNS38" s="35" t="s">
        <v>63</v>
      </c>
      <c r="QNT38" s="32"/>
      <c r="QNU38" s="33"/>
      <c r="QNV38" s="33"/>
      <c r="QNW38" s="33"/>
      <c r="QNX38" s="33"/>
      <c r="QNY38" s="33"/>
      <c r="QNZ38" s="33"/>
      <c r="QOA38" s="35" t="s">
        <v>5</v>
      </c>
      <c r="QOB38" s="35" t="s">
        <v>6</v>
      </c>
      <c r="QOC38" s="35" t="s">
        <v>7</v>
      </c>
      <c r="QOD38" s="35" t="s">
        <v>8</v>
      </c>
      <c r="QOE38" s="35" t="s">
        <v>9</v>
      </c>
      <c r="QOF38" s="35" t="s">
        <v>10</v>
      </c>
      <c r="QOG38" s="35" t="s">
        <v>2</v>
      </c>
      <c r="QOH38" s="35" t="s">
        <v>124</v>
      </c>
      <c r="QOI38" s="35" t="s">
        <v>63</v>
      </c>
      <c r="QOJ38" s="32"/>
      <c r="QOK38" s="33"/>
      <c r="QOL38" s="33"/>
      <c r="QOM38" s="33"/>
      <c r="QON38" s="33"/>
      <c r="QOO38" s="33"/>
      <c r="QOP38" s="33"/>
      <c r="QOQ38" s="35" t="s">
        <v>5</v>
      </c>
      <c r="QOR38" s="35" t="s">
        <v>6</v>
      </c>
      <c r="QOS38" s="35" t="s">
        <v>7</v>
      </c>
      <c r="QOT38" s="35" t="s">
        <v>8</v>
      </c>
      <c r="QOU38" s="35" t="s">
        <v>9</v>
      </c>
      <c r="QOV38" s="35" t="s">
        <v>10</v>
      </c>
      <c r="QOW38" s="35" t="s">
        <v>2</v>
      </c>
      <c r="QOX38" s="35" t="s">
        <v>124</v>
      </c>
      <c r="QOY38" s="35" t="s">
        <v>63</v>
      </c>
      <c r="QOZ38" s="32"/>
      <c r="QPA38" s="33"/>
      <c r="QPB38" s="33"/>
      <c r="QPC38" s="33"/>
      <c r="QPD38" s="33"/>
      <c r="QPE38" s="33"/>
      <c r="QPF38" s="33"/>
      <c r="QPG38" s="35" t="s">
        <v>5</v>
      </c>
      <c r="QPH38" s="35" t="s">
        <v>6</v>
      </c>
      <c r="QPI38" s="35" t="s">
        <v>7</v>
      </c>
      <c r="QPJ38" s="35" t="s">
        <v>8</v>
      </c>
      <c r="QPK38" s="35" t="s">
        <v>9</v>
      </c>
      <c r="QPL38" s="35" t="s">
        <v>10</v>
      </c>
      <c r="QPM38" s="35" t="s">
        <v>2</v>
      </c>
      <c r="QPN38" s="35" t="s">
        <v>124</v>
      </c>
      <c r="QPO38" s="35" t="s">
        <v>63</v>
      </c>
      <c r="QPP38" s="32"/>
      <c r="QPQ38" s="33"/>
      <c r="QPR38" s="33"/>
      <c r="QPS38" s="33"/>
      <c r="QPT38" s="33"/>
      <c r="QPU38" s="33"/>
      <c r="QPV38" s="33"/>
      <c r="QPW38" s="35" t="s">
        <v>5</v>
      </c>
      <c r="QPX38" s="35" t="s">
        <v>6</v>
      </c>
      <c r="QPY38" s="35" t="s">
        <v>7</v>
      </c>
      <c r="QPZ38" s="35" t="s">
        <v>8</v>
      </c>
      <c r="QQA38" s="35" t="s">
        <v>9</v>
      </c>
      <c r="QQB38" s="35" t="s">
        <v>10</v>
      </c>
      <c r="QQC38" s="35" t="s">
        <v>2</v>
      </c>
      <c r="QQD38" s="35" t="s">
        <v>124</v>
      </c>
      <c r="QQE38" s="35" t="s">
        <v>63</v>
      </c>
      <c r="QQF38" s="32"/>
      <c r="QQG38" s="33"/>
      <c r="QQH38" s="33"/>
      <c r="QQI38" s="33"/>
      <c r="QQJ38" s="33"/>
      <c r="QQK38" s="33"/>
      <c r="QQL38" s="33"/>
      <c r="QQM38" s="35" t="s">
        <v>5</v>
      </c>
      <c r="QQN38" s="35" t="s">
        <v>6</v>
      </c>
      <c r="QQO38" s="35" t="s">
        <v>7</v>
      </c>
      <c r="QQP38" s="35" t="s">
        <v>8</v>
      </c>
      <c r="QQQ38" s="35" t="s">
        <v>9</v>
      </c>
      <c r="QQR38" s="35" t="s">
        <v>10</v>
      </c>
      <c r="QQS38" s="35" t="s">
        <v>2</v>
      </c>
      <c r="QQT38" s="35" t="s">
        <v>124</v>
      </c>
      <c r="QQU38" s="35" t="s">
        <v>63</v>
      </c>
      <c r="QQV38" s="32"/>
      <c r="QQW38" s="33"/>
      <c r="QQX38" s="33"/>
      <c r="QQY38" s="33"/>
      <c r="QQZ38" s="33"/>
      <c r="QRA38" s="33"/>
      <c r="QRB38" s="33"/>
      <c r="QRC38" s="35" t="s">
        <v>5</v>
      </c>
      <c r="QRD38" s="35" t="s">
        <v>6</v>
      </c>
      <c r="QRE38" s="35" t="s">
        <v>7</v>
      </c>
      <c r="QRF38" s="35" t="s">
        <v>8</v>
      </c>
      <c r="QRG38" s="35" t="s">
        <v>9</v>
      </c>
      <c r="QRH38" s="35" t="s">
        <v>10</v>
      </c>
      <c r="QRI38" s="35" t="s">
        <v>2</v>
      </c>
      <c r="QRJ38" s="35" t="s">
        <v>124</v>
      </c>
      <c r="QRK38" s="35" t="s">
        <v>63</v>
      </c>
      <c r="QRL38" s="32"/>
      <c r="QRM38" s="33"/>
      <c r="QRN38" s="33"/>
      <c r="QRO38" s="33"/>
      <c r="QRP38" s="33"/>
      <c r="QRQ38" s="33"/>
      <c r="QRR38" s="33"/>
      <c r="QRS38" s="35" t="s">
        <v>5</v>
      </c>
      <c r="QRT38" s="35" t="s">
        <v>6</v>
      </c>
      <c r="QRU38" s="35" t="s">
        <v>7</v>
      </c>
      <c r="QRV38" s="35" t="s">
        <v>8</v>
      </c>
      <c r="QRW38" s="35" t="s">
        <v>9</v>
      </c>
      <c r="QRX38" s="35" t="s">
        <v>10</v>
      </c>
      <c r="QRY38" s="35" t="s">
        <v>2</v>
      </c>
      <c r="QRZ38" s="35" t="s">
        <v>124</v>
      </c>
      <c r="QSA38" s="35" t="s">
        <v>63</v>
      </c>
      <c r="QSB38" s="32"/>
      <c r="QSC38" s="33"/>
      <c r="QSD38" s="33"/>
      <c r="QSE38" s="33"/>
      <c r="QSF38" s="33"/>
      <c r="QSG38" s="33"/>
      <c r="QSH38" s="33"/>
      <c r="QSI38" s="35" t="s">
        <v>5</v>
      </c>
      <c r="QSJ38" s="35" t="s">
        <v>6</v>
      </c>
      <c r="QSK38" s="35" t="s">
        <v>7</v>
      </c>
      <c r="QSL38" s="35" t="s">
        <v>8</v>
      </c>
      <c r="QSM38" s="35" t="s">
        <v>9</v>
      </c>
      <c r="QSN38" s="35" t="s">
        <v>10</v>
      </c>
      <c r="QSO38" s="35" t="s">
        <v>2</v>
      </c>
      <c r="QSP38" s="35" t="s">
        <v>124</v>
      </c>
      <c r="QSQ38" s="35" t="s">
        <v>63</v>
      </c>
      <c r="QSR38" s="32"/>
      <c r="QSS38" s="33"/>
      <c r="QST38" s="33"/>
      <c r="QSU38" s="33"/>
      <c r="QSV38" s="33"/>
      <c r="QSW38" s="33"/>
      <c r="QSX38" s="33"/>
      <c r="QSY38" s="35" t="s">
        <v>5</v>
      </c>
      <c r="QSZ38" s="35" t="s">
        <v>6</v>
      </c>
      <c r="QTA38" s="35" t="s">
        <v>7</v>
      </c>
      <c r="QTB38" s="35" t="s">
        <v>8</v>
      </c>
      <c r="QTC38" s="35" t="s">
        <v>9</v>
      </c>
      <c r="QTD38" s="35" t="s">
        <v>10</v>
      </c>
      <c r="QTE38" s="35" t="s">
        <v>2</v>
      </c>
      <c r="QTF38" s="35" t="s">
        <v>124</v>
      </c>
      <c r="QTG38" s="35" t="s">
        <v>63</v>
      </c>
      <c r="QTH38" s="32"/>
      <c r="QTI38" s="33"/>
      <c r="QTJ38" s="33"/>
      <c r="QTK38" s="33"/>
      <c r="QTL38" s="33"/>
      <c r="QTM38" s="33"/>
      <c r="QTN38" s="33"/>
      <c r="QTO38" s="35" t="s">
        <v>5</v>
      </c>
      <c r="QTP38" s="35" t="s">
        <v>6</v>
      </c>
      <c r="QTQ38" s="35" t="s">
        <v>7</v>
      </c>
      <c r="QTR38" s="35" t="s">
        <v>8</v>
      </c>
      <c r="QTS38" s="35" t="s">
        <v>9</v>
      </c>
      <c r="QTT38" s="35" t="s">
        <v>10</v>
      </c>
      <c r="QTU38" s="35" t="s">
        <v>2</v>
      </c>
      <c r="QTV38" s="35" t="s">
        <v>124</v>
      </c>
      <c r="QTW38" s="35" t="s">
        <v>63</v>
      </c>
      <c r="QTX38" s="32"/>
      <c r="QTY38" s="33"/>
      <c r="QTZ38" s="33"/>
      <c r="QUA38" s="33"/>
      <c r="QUB38" s="33"/>
      <c r="QUC38" s="33"/>
      <c r="QUD38" s="33"/>
      <c r="QUE38" s="35" t="s">
        <v>5</v>
      </c>
      <c r="QUF38" s="35" t="s">
        <v>6</v>
      </c>
      <c r="QUG38" s="35" t="s">
        <v>7</v>
      </c>
      <c r="QUH38" s="35" t="s">
        <v>8</v>
      </c>
      <c r="QUI38" s="35" t="s">
        <v>9</v>
      </c>
      <c r="QUJ38" s="35" t="s">
        <v>10</v>
      </c>
      <c r="QUK38" s="35" t="s">
        <v>2</v>
      </c>
      <c r="QUL38" s="35" t="s">
        <v>124</v>
      </c>
      <c r="QUM38" s="35" t="s">
        <v>63</v>
      </c>
      <c r="QUN38" s="32"/>
      <c r="QUO38" s="33"/>
      <c r="QUP38" s="33"/>
      <c r="QUQ38" s="33"/>
      <c r="QUR38" s="33"/>
      <c r="QUS38" s="33"/>
      <c r="QUT38" s="33"/>
      <c r="QUU38" s="35" t="s">
        <v>5</v>
      </c>
      <c r="QUV38" s="35" t="s">
        <v>6</v>
      </c>
      <c r="QUW38" s="35" t="s">
        <v>7</v>
      </c>
      <c r="QUX38" s="35" t="s">
        <v>8</v>
      </c>
      <c r="QUY38" s="35" t="s">
        <v>9</v>
      </c>
      <c r="QUZ38" s="35" t="s">
        <v>10</v>
      </c>
      <c r="QVA38" s="35" t="s">
        <v>2</v>
      </c>
      <c r="QVB38" s="35" t="s">
        <v>124</v>
      </c>
      <c r="QVC38" s="35" t="s">
        <v>63</v>
      </c>
      <c r="QVD38" s="32"/>
      <c r="QVE38" s="33"/>
      <c r="QVF38" s="33"/>
      <c r="QVG38" s="33"/>
      <c r="QVH38" s="33"/>
      <c r="QVI38" s="33"/>
      <c r="QVJ38" s="33"/>
      <c r="QVK38" s="35" t="s">
        <v>5</v>
      </c>
      <c r="QVL38" s="35" t="s">
        <v>6</v>
      </c>
      <c r="QVM38" s="35" t="s">
        <v>7</v>
      </c>
      <c r="QVN38" s="35" t="s">
        <v>8</v>
      </c>
      <c r="QVO38" s="35" t="s">
        <v>9</v>
      </c>
      <c r="QVP38" s="35" t="s">
        <v>10</v>
      </c>
      <c r="QVQ38" s="35" t="s">
        <v>2</v>
      </c>
      <c r="QVR38" s="35" t="s">
        <v>124</v>
      </c>
      <c r="QVS38" s="35" t="s">
        <v>63</v>
      </c>
      <c r="QVT38" s="32"/>
      <c r="QVU38" s="33"/>
      <c r="QVV38" s="33"/>
      <c r="QVW38" s="33"/>
      <c r="QVX38" s="33"/>
      <c r="QVY38" s="33"/>
      <c r="QVZ38" s="33"/>
      <c r="QWA38" s="35" t="s">
        <v>5</v>
      </c>
      <c r="QWB38" s="35" t="s">
        <v>6</v>
      </c>
      <c r="QWC38" s="35" t="s">
        <v>7</v>
      </c>
      <c r="QWD38" s="35" t="s">
        <v>8</v>
      </c>
      <c r="QWE38" s="35" t="s">
        <v>9</v>
      </c>
      <c r="QWF38" s="35" t="s">
        <v>10</v>
      </c>
      <c r="QWG38" s="35" t="s">
        <v>2</v>
      </c>
      <c r="QWH38" s="35" t="s">
        <v>124</v>
      </c>
      <c r="QWI38" s="35" t="s">
        <v>63</v>
      </c>
      <c r="QWJ38" s="32"/>
      <c r="QWK38" s="33"/>
      <c r="QWL38" s="33"/>
      <c r="QWM38" s="33"/>
      <c r="QWN38" s="33"/>
      <c r="QWO38" s="33"/>
      <c r="QWP38" s="33"/>
      <c r="QWQ38" s="35" t="s">
        <v>5</v>
      </c>
      <c r="QWR38" s="35" t="s">
        <v>6</v>
      </c>
      <c r="QWS38" s="35" t="s">
        <v>7</v>
      </c>
      <c r="QWT38" s="35" t="s">
        <v>8</v>
      </c>
      <c r="QWU38" s="35" t="s">
        <v>9</v>
      </c>
      <c r="QWV38" s="35" t="s">
        <v>10</v>
      </c>
      <c r="QWW38" s="35" t="s">
        <v>2</v>
      </c>
      <c r="QWX38" s="35" t="s">
        <v>124</v>
      </c>
      <c r="QWY38" s="35" t="s">
        <v>63</v>
      </c>
      <c r="QWZ38" s="32"/>
      <c r="QXA38" s="33"/>
      <c r="QXB38" s="33"/>
      <c r="QXC38" s="33"/>
      <c r="QXD38" s="33"/>
      <c r="QXE38" s="33"/>
      <c r="QXF38" s="33"/>
      <c r="QXG38" s="35" t="s">
        <v>5</v>
      </c>
      <c r="QXH38" s="35" t="s">
        <v>6</v>
      </c>
      <c r="QXI38" s="35" t="s">
        <v>7</v>
      </c>
      <c r="QXJ38" s="35" t="s">
        <v>8</v>
      </c>
      <c r="QXK38" s="35" t="s">
        <v>9</v>
      </c>
      <c r="QXL38" s="35" t="s">
        <v>10</v>
      </c>
      <c r="QXM38" s="35" t="s">
        <v>2</v>
      </c>
      <c r="QXN38" s="35" t="s">
        <v>124</v>
      </c>
      <c r="QXO38" s="35" t="s">
        <v>63</v>
      </c>
      <c r="QXP38" s="32"/>
      <c r="QXQ38" s="33"/>
      <c r="QXR38" s="33"/>
      <c r="QXS38" s="33"/>
      <c r="QXT38" s="33"/>
      <c r="QXU38" s="33"/>
      <c r="QXV38" s="33"/>
      <c r="QXW38" s="35" t="s">
        <v>5</v>
      </c>
      <c r="QXX38" s="35" t="s">
        <v>6</v>
      </c>
      <c r="QXY38" s="35" t="s">
        <v>7</v>
      </c>
      <c r="QXZ38" s="35" t="s">
        <v>8</v>
      </c>
      <c r="QYA38" s="35" t="s">
        <v>9</v>
      </c>
      <c r="QYB38" s="35" t="s">
        <v>10</v>
      </c>
      <c r="QYC38" s="35" t="s">
        <v>2</v>
      </c>
      <c r="QYD38" s="35" t="s">
        <v>124</v>
      </c>
      <c r="QYE38" s="35" t="s">
        <v>63</v>
      </c>
      <c r="QYF38" s="32"/>
      <c r="QYG38" s="33"/>
      <c r="QYH38" s="33"/>
      <c r="QYI38" s="33"/>
      <c r="QYJ38" s="33"/>
      <c r="QYK38" s="33"/>
      <c r="QYL38" s="33"/>
      <c r="QYM38" s="35" t="s">
        <v>5</v>
      </c>
      <c r="QYN38" s="35" t="s">
        <v>6</v>
      </c>
      <c r="QYO38" s="35" t="s">
        <v>7</v>
      </c>
      <c r="QYP38" s="35" t="s">
        <v>8</v>
      </c>
      <c r="QYQ38" s="35" t="s">
        <v>9</v>
      </c>
      <c r="QYR38" s="35" t="s">
        <v>10</v>
      </c>
      <c r="QYS38" s="35" t="s">
        <v>2</v>
      </c>
      <c r="QYT38" s="35" t="s">
        <v>124</v>
      </c>
      <c r="QYU38" s="35" t="s">
        <v>63</v>
      </c>
      <c r="QYV38" s="32"/>
      <c r="QYW38" s="33"/>
      <c r="QYX38" s="33"/>
      <c r="QYY38" s="33"/>
      <c r="QYZ38" s="33"/>
      <c r="QZA38" s="33"/>
      <c r="QZB38" s="33"/>
      <c r="QZC38" s="35" t="s">
        <v>5</v>
      </c>
      <c r="QZD38" s="35" t="s">
        <v>6</v>
      </c>
      <c r="QZE38" s="35" t="s">
        <v>7</v>
      </c>
      <c r="QZF38" s="35" t="s">
        <v>8</v>
      </c>
      <c r="QZG38" s="35" t="s">
        <v>9</v>
      </c>
      <c r="QZH38" s="35" t="s">
        <v>10</v>
      </c>
      <c r="QZI38" s="35" t="s">
        <v>2</v>
      </c>
      <c r="QZJ38" s="35" t="s">
        <v>124</v>
      </c>
      <c r="QZK38" s="35" t="s">
        <v>63</v>
      </c>
      <c r="QZL38" s="32"/>
      <c r="QZM38" s="33"/>
      <c r="QZN38" s="33"/>
      <c r="QZO38" s="33"/>
      <c r="QZP38" s="33"/>
      <c r="QZQ38" s="33"/>
      <c r="QZR38" s="33"/>
      <c r="QZS38" s="35" t="s">
        <v>5</v>
      </c>
      <c r="QZT38" s="35" t="s">
        <v>6</v>
      </c>
      <c r="QZU38" s="35" t="s">
        <v>7</v>
      </c>
      <c r="QZV38" s="35" t="s">
        <v>8</v>
      </c>
      <c r="QZW38" s="35" t="s">
        <v>9</v>
      </c>
      <c r="QZX38" s="35" t="s">
        <v>10</v>
      </c>
      <c r="QZY38" s="35" t="s">
        <v>2</v>
      </c>
      <c r="QZZ38" s="35" t="s">
        <v>124</v>
      </c>
      <c r="RAA38" s="35" t="s">
        <v>63</v>
      </c>
      <c r="RAB38" s="32"/>
      <c r="RAC38" s="33"/>
      <c r="RAD38" s="33"/>
      <c r="RAE38" s="33"/>
      <c r="RAF38" s="33"/>
      <c r="RAG38" s="33"/>
      <c r="RAH38" s="33"/>
      <c r="RAI38" s="35" t="s">
        <v>5</v>
      </c>
      <c r="RAJ38" s="35" t="s">
        <v>6</v>
      </c>
      <c r="RAK38" s="35" t="s">
        <v>7</v>
      </c>
      <c r="RAL38" s="35" t="s">
        <v>8</v>
      </c>
      <c r="RAM38" s="35" t="s">
        <v>9</v>
      </c>
      <c r="RAN38" s="35" t="s">
        <v>10</v>
      </c>
      <c r="RAO38" s="35" t="s">
        <v>2</v>
      </c>
      <c r="RAP38" s="35" t="s">
        <v>124</v>
      </c>
      <c r="RAQ38" s="35" t="s">
        <v>63</v>
      </c>
      <c r="RAR38" s="32"/>
      <c r="RAS38" s="33"/>
      <c r="RAT38" s="33"/>
      <c r="RAU38" s="33"/>
      <c r="RAV38" s="33"/>
      <c r="RAW38" s="33"/>
      <c r="RAX38" s="33"/>
      <c r="RAY38" s="35" t="s">
        <v>5</v>
      </c>
      <c r="RAZ38" s="35" t="s">
        <v>6</v>
      </c>
      <c r="RBA38" s="35" t="s">
        <v>7</v>
      </c>
      <c r="RBB38" s="35" t="s">
        <v>8</v>
      </c>
      <c r="RBC38" s="35" t="s">
        <v>9</v>
      </c>
      <c r="RBD38" s="35" t="s">
        <v>10</v>
      </c>
      <c r="RBE38" s="35" t="s">
        <v>2</v>
      </c>
      <c r="RBF38" s="35" t="s">
        <v>124</v>
      </c>
      <c r="RBG38" s="35" t="s">
        <v>63</v>
      </c>
      <c r="RBH38" s="32"/>
      <c r="RBI38" s="33"/>
      <c r="RBJ38" s="33"/>
      <c r="RBK38" s="33"/>
      <c r="RBL38" s="33"/>
      <c r="RBM38" s="33"/>
      <c r="RBN38" s="33"/>
      <c r="RBO38" s="35" t="s">
        <v>5</v>
      </c>
      <c r="RBP38" s="35" t="s">
        <v>6</v>
      </c>
      <c r="RBQ38" s="35" t="s">
        <v>7</v>
      </c>
      <c r="RBR38" s="35" t="s">
        <v>8</v>
      </c>
      <c r="RBS38" s="35" t="s">
        <v>9</v>
      </c>
      <c r="RBT38" s="35" t="s">
        <v>10</v>
      </c>
      <c r="RBU38" s="35" t="s">
        <v>2</v>
      </c>
      <c r="RBV38" s="35" t="s">
        <v>124</v>
      </c>
      <c r="RBW38" s="35" t="s">
        <v>63</v>
      </c>
      <c r="RBX38" s="32"/>
      <c r="RBY38" s="33"/>
      <c r="RBZ38" s="33"/>
      <c r="RCA38" s="33"/>
      <c r="RCB38" s="33"/>
      <c r="RCC38" s="33"/>
      <c r="RCD38" s="33"/>
      <c r="RCE38" s="35" t="s">
        <v>5</v>
      </c>
      <c r="RCF38" s="35" t="s">
        <v>6</v>
      </c>
      <c r="RCG38" s="35" t="s">
        <v>7</v>
      </c>
      <c r="RCH38" s="35" t="s">
        <v>8</v>
      </c>
      <c r="RCI38" s="35" t="s">
        <v>9</v>
      </c>
      <c r="RCJ38" s="35" t="s">
        <v>10</v>
      </c>
      <c r="RCK38" s="35" t="s">
        <v>2</v>
      </c>
      <c r="RCL38" s="35" t="s">
        <v>124</v>
      </c>
      <c r="RCM38" s="35" t="s">
        <v>63</v>
      </c>
      <c r="RCN38" s="32"/>
      <c r="RCO38" s="33"/>
      <c r="RCP38" s="33"/>
      <c r="RCQ38" s="33"/>
      <c r="RCR38" s="33"/>
      <c r="RCS38" s="33"/>
      <c r="RCT38" s="33"/>
      <c r="RCU38" s="35" t="s">
        <v>5</v>
      </c>
      <c r="RCV38" s="35" t="s">
        <v>6</v>
      </c>
      <c r="RCW38" s="35" t="s">
        <v>7</v>
      </c>
      <c r="RCX38" s="35" t="s">
        <v>8</v>
      </c>
      <c r="RCY38" s="35" t="s">
        <v>9</v>
      </c>
      <c r="RCZ38" s="35" t="s">
        <v>10</v>
      </c>
      <c r="RDA38" s="35" t="s">
        <v>2</v>
      </c>
      <c r="RDB38" s="35" t="s">
        <v>124</v>
      </c>
      <c r="RDC38" s="35" t="s">
        <v>63</v>
      </c>
      <c r="RDD38" s="32"/>
      <c r="RDE38" s="33"/>
      <c r="RDF38" s="33"/>
      <c r="RDG38" s="33"/>
      <c r="RDH38" s="33"/>
      <c r="RDI38" s="33"/>
      <c r="RDJ38" s="33"/>
      <c r="RDK38" s="35" t="s">
        <v>5</v>
      </c>
      <c r="RDL38" s="35" t="s">
        <v>6</v>
      </c>
      <c r="RDM38" s="35" t="s">
        <v>7</v>
      </c>
      <c r="RDN38" s="35" t="s">
        <v>8</v>
      </c>
      <c r="RDO38" s="35" t="s">
        <v>9</v>
      </c>
      <c r="RDP38" s="35" t="s">
        <v>10</v>
      </c>
      <c r="RDQ38" s="35" t="s">
        <v>2</v>
      </c>
      <c r="RDR38" s="35" t="s">
        <v>124</v>
      </c>
      <c r="RDS38" s="35" t="s">
        <v>63</v>
      </c>
      <c r="RDT38" s="32"/>
      <c r="RDU38" s="33"/>
      <c r="RDV38" s="33"/>
      <c r="RDW38" s="33"/>
      <c r="RDX38" s="33"/>
      <c r="RDY38" s="33"/>
      <c r="RDZ38" s="33"/>
      <c r="REA38" s="35" t="s">
        <v>5</v>
      </c>
      <c r="REB38" s="35" t="s">
        <v>6</v>
      </c>
      <c r="REC38" s="35" t="s">
        <v>7</v>
      </c>
      <c r="RED38" s="35" t="s">
        <v>8</v>
      </c>
      <c r="REE38" s="35" t="s">
        <v>9</v>
      </c>
      <c r="REF38" s="35" t="s">
        <v>10</v>
      </c>
      <c r="REG38" s="35" t="s">
        <v>2</v>
      </c>
      <c r="REH38" s="35" t="s">
        <v>124</v>
      </c>
      <c r="REI38" s="35" t="s">
        <v>63</v>
      </c>
      <c r="REJ38" s="32"/>
      <c r="REK38" s="33"/>
      <c r="REL38" s="33"/>
      <c r="REM38" s="33"/>
      <c r="REN38" s="33"/>
      <c r="REO38" s="33"/>
      <c r="REP38" s="33"/>
      <c r="REQ38" s="35" t="s">
        <v>5</v>
      </c>
      <c r="RER38" s="35" t="s">
        <v>6</v>
      </c>
      <c r="RES38" s="35" t="s">
        <v>7</v>
      </c>
      <c r="RET38" s="35" t="s">
        <v>8</v>
      </c>
      <c r="REU38" s="35" t="s">
        <v>9</v>
      </c>
      <c r="REV38" s="35" t="s">
        <v>10</v>
      </c>
      <c r="REW38" s="35" t="s">
        <v>2</v>
      </c>
      <c r="REX38" s="35" t="s">
        <v>124</v>
      </c>
      <c r="REY38" s="35" t="s">
        <v>63</v>
      </c>
      <c r="REZ38" s="32"/>
      <c r="RFA38" s="33"/>
      <c r="RFB38" s="33"/>
      <c r="RFC38" s="33"/>
      <c r="RFD38" s="33"/>
      <c r="RFE38" s="33"/>
      <c r="RFF38" s="33"/>
      <c r="RFG38" s="35" t="s">
        <v>5</v>
      </c>
      <c r="RFH38" s="35" t="s">
        <v>6</v>
      </c>
      <c r="RFI38" s="35" t="s">
        <v>7</v>
      </c>
      <c r="RFJ38" s="35" t="s">
        <v>8</v>
      </c>
      <c r="RFK38" s="35" t="s">
        <v>9</v>
      </c>
      <c r="RFL38" s="35" t="s">
        <v>10</v>
      </c>
      <c r="RFM38" s="35" t="s">
        <v>2</v>
      </c>
      <c r="RFN38" s="35" t="s">
        <v>124</v>
      </c>
      <c r="RFO38" s="35" t="s">
        <v>63</v>
      </c>
      <c r="RFP38" s="32"/>
      <c r="RFQ38" s="33"/>
      <c r="RFR38" s="33"/>
      <c r="RFS38" s="33"/>
      <c r="RFT38" s="33"/>
      <c r="RFU38" s="33"/>
      <c r="RFV38" s="33"/>
      <c r="RFW38" s="35" t="s">
        <v>5</v>
      </c>
      <c r="RFX38" s="35" t="s">
        <v>6</v>
      </c>
      <c r="RFY38" s="35" t="s">
        <v>7</v>
      </c>
      <c r="RFZ38" s="35" t="s">
        <v>8</v>
      </c>
      <c r="RGA38" s="35" t="s">
        <v>9</v>
      </c>
      <c r="RGB38" s="35" t="s">
        <v>10</v>
      </c>
      <c r="RGC38" s="35" t="s">
        <v>2</v>
      </c>
      <c r="RGD38" s="35" t="s">
        <v>124</v>
      </c>
      <c r="RGE38" s="35" t="s">
        <v>63</v>
      </c>
      <c r="RGF38" s="32"/>
      <c r="RGG38" s="33"/>
      <c r="RGH38" s="33"/>
      <c r="RGI38" s="33"/>
      <c r="RGJ38" s="33"/>
      <c r="RGK38" s="33"/>
      <c r="RGL38" s="33"/>
      <c r="RGM38" s="35" t="s">
        <v>5</v>
      </c>
      <c r="RGN38" s="35" t="s">
        <v>6</v>
      </c>
      <c r="RGO38" s="35" t="s">
        <v>7</v>
      </c>
      <c r="RGP38" s="35" t="s">
        <v>8</v>
      </c>
      <c r="RGQ38" s="35" t="s">
        <v>9</v>
      </c>
      <c r="RGR38" s="35" t="s">
        <v>10</v>
      </c>
      <c r="RGS38" s="35" t="s">
        <v>2</v>
      </c>
      <c r="RGT38" s="35" t="s">
        <v>124</v>
      </c>
      <c r="RGU38" s="35" t="s">
        <v>63</v>
      </c>
      <c r="RGV38" s="32"/>
      <c r="RGW38" s="33"/>
      <c r="RGX38" s="33"/>
      <c r="RGY38" s="33"/>
      <c r="RGZ38" s="33"/>
      <c r="RHA38" s="33"/>
      <c r="RHB38" s="33"/>
      <c r="RHC38" s="35" t="s">
        <v>5</v>
      </c>
      <c r="RHD38" s="35" t="s">
        <v>6</v>
      </c>
      <c r="RHE38" s="35" t="s">
        <v>7</v>
      </c>
      <c r="RHF38" s="35" t="s">
        <v>8</v>
      </c>
      <c r="RHG38" s="35" t="s">
        <v>9</v>
      </c>
      <c r="RHH38" s="35" t="s">
        <v>10</v>
      </c>
      <c r="RHI38" s="35" t="s">
        <v>2</v>
      </c>
      <c r="RHJ38" s="35" t="s">
        <v>124</v>
      </c>
      <c r="RHK38" s="35" t="s">
        <v>63</v>
      </c>
      <c r="RHL38" s="32"/>
      <c r="RHM38" s="33"/>
      <c r="RHN38" s="33"/>
      <c r="RHO38" s="33"/>
      <c r="RHP38" s="33"/>
      <c r="RHQ38" s="33"/>
      <c r="RHR38" s="33"/>
      <c r="RHS38" s="35" t="s">
        <v>5</v>
      </c>
      <c r="RHT38" s="35" t="s">
        <v>6</v>
      </c>
      <c r="RHU38" s="35" t="s">
        <v>7</v>
      </c>
      <c r="RHV38" s="35" t="s">
        <v>8</v>
      </c>
      <c r="RHW38" s="35" t="s">
        <v>9</v>
      </c>
      <c r="RHX38" s="35" t="s">
        <v>10</v>
      </c>
      <c r="RHY38" s="35" t="s">
        <v>2</v>
      </c>
      <c r="RHZ38" s="35" t="s">
        <v>124</v>
      </c>
      <c r="RIA38" s="35" t="s">
        <v>63</v>
      </c>
      <c r="RIB38" s="32"/>
      <c r="RIC38" s="33"/>
      <c r="RID38" s="33"/>
      <c r="RIE38" s="33"/>
      <c r="RIF38" s="33"/>
      <c r="RIG38" s="33"/>
      <c r="RIH38" s="33"/>
      <c r="RII38" s="35" t="s">
        <v>5</v>
      </c>
      <c r="RIJ38" s="35" t="s">
        <v>6</v>
      </c>
      <c r="RIK38" s="35" t="s">
        <v>7</v>
      </c>
      <c r="RIL38" s="35" t="s">
        <v>8</v>
      </c>
      <c r="RIM38" s="35" t="s">
        <v>9</v>
      </c>
      <c r="RIN38" s="35" t="s">
        <v>10</v>
      </c>
      <c r="RIO38" s="35" t="s">
        <v>2</v>
      </c>
      <c r="RIP38" s="35" t="s">
        <v>124</v>
      </c>
      <c r="RIQ38" s="35" t="s">
        <v>63</v>
      </c>
      <c r="RIR38" s="32"/>
      <c r="RIS38" s="33"/>
      <c r="RIT38" s="33"/>
      <c r="RIU38" s="33"/>
      <c r="RIV38" s="33"/>
      <c r="RIW38" s="33"/>
      <c r="RIX38" s="33"/>
      <c r="RIY38" s="35" t="s">
        <v>5</v>
      </c>
      <c r="RIZ38" s="35" t="s">
        <v>6</v>
      </c>
      <c r="RJA38" s="35" t="s">
        <v>7</v>
      </c>
      <c r="RJB38" s="35" t="s">
        <v>8</v>
      </c>
      <c r="RJC38" s="35" t="s">
        <v>9</v>
      </c>
      <c r="RJD38" s="35" t="s">
        <v>10</v>
      </c>
      <c r="RJE38" s="35" t="s">
        <v>2</v>
      </c>
      <c r="RJF38" s="35" t="s">
        <v>124</v>
      </c>
      <c r="RJG38" s="35" t="s">
        <v>63</v>
      </c>
      <c r="RJH38" s="32"/>
      <c r="RJI38" s="33"/>
      <c r="RJJ38" s="33"/>
      <c r="RJK38" s="33"/>
      <c r="RJL38" s="33"/>
      <c r="RJM38" s="33"/>
      <c r="RJN38" s="33"/>
      <c r="RJO38" s="35" t="s">
        <v>5</v>
      </c>
      <c r="RJP38" s="35" t="s">
        <v>6</v>
      </c>
      <c r="RJQ38" s="35" t="s">
        <v>7</v>
      </c>
      <c r="RJR38" s="35" t="s">
        <v>8</v>
      </c>
      <c r="RJS38" s="35" t="s">
        <v>9</v>
      </c>
      <c r="RJT38" s="35" t="s">
        <v>10</v>
      </c>
      <c r="RJU38" s="35" t="s">
        <v>2</v>
      </c>
      <c r="RJV38" s="35" t="s">
        <v>124</v>
      </c>
      <c r="RJW38" s="35" t="s">
        <v>63</v>
      </c>
      <c r="RJX38" s="32"/>
      <c r="RJY38" s="33"/>
      <c r="RJZ38" s="33"/>
      <c r="RKA38" s="33"/>
      <c r="RKB38" s="33"/>
      <c r="RKC38" s="33"/>
      <c r="RKD38" s="33"/>
      <c r="RKE38" s="35" t="s">
        <v>5</v>
      </c>
      <c r="RKF38" s="35" t="s">
        <v>6</v>
      </c>
      <c r="RKG38" s="35" t="s">
        <v>7</v>
      </c>
      <c r="RKH38" s="35" t="s">
        <v>8</v>
      </c>
      <c r="RKI38" s="35" t="s">
        <v>9</v>
      </c>
      <c r="RKJ38" s="35" t="s">
        <v>10</v>
      </c>
      <c r="RKK38" s="35" t="s">
        <v>2</v>
      </c>
      <c r="RKL38" s="35" t="s">
        <v>124</v>
      </c>
      <c r="RKM38" s="35" t="s">
        <v>63</v>
      </c>
      <c r="RKN38" s="32"/>
      <c r="RKO38" s="33"/>
      <c r="RKP38" s="33"/>
      <c r="RKQ38" s="33"/>
      <c r="RKR38" s="33"/>
      <c r="RKS38" s="33"/>
      <c r="RKT38" s="33"/>
      <c r="RKU38" s="35" t="s">
        <v>5</v>
      </c>
      <c r="RKV38" s="35" t="s">
        <v>6</v>
      </c>
      <c r="RKW38" s="35" t="s">
        <v>7</v>
      </c>
      <c r="RKX38" s="35" t="s">
        <v>8</v>
      </c>
      <c r="RKY38" s="35" t="s">
        <v>9</v>
      </c>
      <c r="RKZ38" s="35" t="s">
        <v>10</v>
      </c>
      <c r="RLA38" s="35" t="s">
        <v>2</v>
      </c>
      <c r="RLB38" s="35" t="s">
        <v>124</v>
      </c>
      <c r="RLC38" s="35" t="s">
        <v>63</v>
      </c>
      <c r="RLD38" s="32"/>
      <c r="RLE38" s="33"/>
      <c r="RLF38" s="33"/>
      <c r="RLG38" s="33"/>
      <c r="RLH38" s="33"/>
      <c r="RLI38" s="33"/>
      <c r="RLJ38" s="33"/>
      <c r="RLK38" s="35" t="s">
        <v>5</v>
      </c>
      <c r="RLL38" s="35" t="s">
        <v>6</v>
      </c>
      <c r="RLM38" s="35" t="s">
        <v>7</v>
      </c>
      <c r="RLN38" s="35" t="s">
        <v>8</v>
      </c>
      <c r="RLO38" s="35" t="s">
        <v>9</v>
      </c>
      <c r="RLP38" s="35" t="s">
        <v>10</v>
      </c>
      <c r="RLQ38" s="35" t="s">
        <v>2</v>
      </c>
      <c r="RLR38" s="35" t="s">
        <v>124</v>
      </c>
      <c r="RLS38" s="35" t="s">
        <v>63</v>
      </c>
      <c r="RLT38" s="32"/>
      <c r="RLU38" s="33"/>
      <c r="RLV38" s="33"/>
      <c r="RLW38" s="33"/>
      <c r="RLX38" s="33"/>
      <c r="RLY38" s="33"/>
      <c r="RLZ38" s="33"/>
      <c r="RMA38" s="35" t="s">
        <v>5</v>
      </c>
      <c r="RMB38" s="35" t="s">
        <v>6</v>
      </c>
      <c r="RMC38" s="35" t="s">
        <v>7</v>
      </c>
      <c r="RMD38" s="35" t="s">
        <v>8</v>
      </c>
      <c r="RME38" s="35" t="s">
        <v>9</v>
      </c>
      <c r="RMF38" s="35" t="s">
        <v>10</v>
      </c>
      <c r="RMG38" s="35" t="s">
        <v>2</v>
      </c>
      <c r="RMH38" s="35" t="s">
        <v>124</v>
      </c>
      <c r="RMI38" s="35" t="s">
        <v>63</v>
      </c>
      <c r="RMJ38" s="32"/>
      <c r="RMK38" s="33"/>
      <c r="RML38" s="33"/>
      <c r="RMM38" s="33"/>
      <c r="RMN38" s="33"/>
      <c r="RMO38" s="33"/>
      <c r="RMP38" s="33"/>
      <c r="RMQ38" s="35" t="s">
        <v>5</v>
      </c>
      <c r="RMR38" s="35" t="s">
        <v>6</v>
      </c>
      <c r="RMS38" s="35" t="s">
        <v>7</v>
      </c>
      <c r="RMT38" s="35" t="s">
        <v>8</v>
      </c>
      <c r="RMU38" s="35" t="s">
        <v>9</v>
      </c>
      <c r="RMV38" s="35" t="s">
        <v>10</v>
      </c>
      <c r="RMW38" s="35" t="s">
        <v>2</v>
      </c>
      <c r="RMX38" s="35" t="s">
        <v>124</v>
      </c>
      <c r="RMY38" s="35" t="s">
        <v>63</v>
      </c>
      <c r="RMZ38" s="32"/>
      <c r="RNA38" s="33"/>
      <c r="RNB38" s="33"/>
      <c r="RNC38" s="33"/>
      <c r="RND38" s="33"/>
      <c r="RNE38" s="33"/>
      <c r="RNF38" s="33"/>
      <c r="RNG38" s="35" t="s">
        <v>5</v>
      </c>
      <c r="RNH38" s="35" t="s">
        <v>6</v>
      </c>
      <c r="RNI38" s="35" t="s">
        <v>7</v>
      </c>
      <c r="RNJ38" s="35" t="s">
        <v>8</v>
      </c>
      <c r="RNK38" s="35" t="s">
        <v>9</v>
      </c>
      <c r="RNL38" s="35" t="s">
        <v>10</v>
      </c>
      <c r="RNM38" s="35" t="s">
        <v>2</v>
      </c>
      <c r="RNN38" s="35" t="s">
        <v>124</v>
      </c>
      <c r="RNO38" s="35" t="s">
        <v>63</v>
      </c>
      <c r="RNP38" s="32"/>
      <c r="RNQ38" s="33"/>
      <c r="RNR38" s="33"/>
      <c r="RNS38" s="33"/>
      <c r="RNT38" s="33"/>
      <c r="RNU38" s="33"/>
      <c r="RNV38" s="33"/>
      <c r="RNW38" s="35" t="s">
        <v>5</v>
      </c>
      <c r="RNX38" s="35" t="s">
        <v>6</v>
      </c>
      <c r="RNY38" s="35" t="s">
        <v>7</v>
      </c>
      <c r="RNZ38" s="35" t="s">
        <v>8</v>
      </c>
      <c r="ROA38" s="35" t="s">
        <v>9</v>
      </c>
      <c r="ROB38" s="35" t="s">
        <v>10</v>
      </c>
      <c r="ROC38" s="35" t="s">
        <v>2</v>
      </c>
      <c r="ROD38" s="35" t="s">
        <v>124</v>
      </c>
      <c r="ROE38" s="35" t="s">
        <v>63</v>
      </c>
      <c r="ROF38" s="32"/>
      <c r="ROG38" s="33"/>
      <c r="ROH38" s="33"/>
      <c r="ROI38" s="33"/>
      <c r="ROJ38" s="33"/>
      <c r="ROK38" s="33"/>
      <c r="ROL38" s="33"/>
      <c r="ROM38" s="35" t="s">
        <v>5</v>
      </c>
      <c r="RON38" s="35" t="s">
        <v>6</v>
      </c>
      <c r="ROO38" s="35" t="s">
        <v>7</v>
      </c>
      <c r="ROP38" s="35" t="s">
        <v>8</v>
      </c>
      <c r="ROQ38" s="35" t="s">
        <v>9</v>
      </c>
      <c r="ROR38" s="35" t="s">
        <v>10</v>
      </c>
      <c r="ROS38" s="35" t="s">
        <v>2</v>
      </c>
      <c r="ROT38" s="35" t="s">
        <v>124</v>
      </c>
      <c r="ROU38" s="35" t="s">
        <v>63</v>
      </c>
      <c r="ROV38" s="32"/>
      <c r="ROW38" s="33"/>
      <c r="ROX38" s="33"/>
      <c r="ROY38" s="33"/>
      <c r="ROZ38" s="33"/>
      <c r="RPA38" s="33"/>
      <c r="RPB38" s="33"/>
      <c r="RPC38" s="35" t="s">
        <v>5</v>
      </c>
      <c r="RPD38" s="35" t="s">
        <v>6</v>
      </c>
      <c r="RPE38" s="35" t="s">
        <v>7</v>
      </c>
      <c r="RPF38" s="35" t="s">
        <v>8</v>
      </c>
      <c r="RPG38" s="35" t="s">
        <v>9</v>
      </c>
      <c r="RPH38" s="35" t="s">
        <v>10</v>
      </c>
      <c r="RPI38" s="35" t="s">
        <v>2</v>
      </c>
      <c r="RPJ38" s="35" t="s">
        <v>124</v>
      </c>
      <c r="RPK38" s="35" t="s">
        <v>63</v>
      </c>
      <c r="RPL38" s="32"/>
      <c r="RPM38" s="33"/>
      <c r="RPN38" s="33"/>
      <c r="RPO38" s="33"/>
      <c r="RPP38" s="33"/>
      <c r="RPQ38" s="33"/>
      <c r="RPR38" s="33"/>
      <c r="RPS38" s="35" t="s">
        <v>5</v>
      </c>
      <c r="RPT38" s="35" t="s">
        <v>6</v>
      </c>
      <c r="RPU38" s="35" t="s">
        <v>7</v>
      </c>
      <c r="RPV38" s="35" t="s">
        <v>8</v>
      </c>
      <c r="RPW38" s="35" t="s">
        <v>9</v>
      </c>
      <c r="RPX38" s="35" t="s">
        <v>10</v>
      </c>
      <c r="RPY38" s="35" t="s">
        <v>2</v>
      </c>
      <c r="RPZ38" s="35" t="s">
        <v>124</v>
      </c>
      <c r="RQA38" s="35" t="s">
        <v>63</v>
      </c>
      <c r="RQB38" s="32"/>
      <c r="RQC38" s="33"/>
      <c r="RQD38" s="33"/>
      <c r="RQE38" s="33"/>
      <c r="RQF38" s="33"/>
      <c r="RQG38" s="33"/>
      <c r="RQH38" s="33"/>
      <c r="RQI38" s="35" t="s">
        <v>5</v>
      </c>
      <c r="RQJ38" s="35" t="s">
        <v>6</v>
      </c>
      <c r="RQK38" s="35" t="s">
        <v>7</v>
      </c>
      <c r="RQL38" s="35" t="s">
        <v>8</v>
      </c>
      <c r="RQM38" s="35" t="s">
        <v>9</v>
      </c>
      <c r="RQN38" s="35" t="s">
        <v>10</v>
      </c>
      <c r="RQO38" s="35" t="s">
        <v>2</v>
      </c>
      <c r="RQP38" s="35" t="s">
        <v>124</v>
      </c>
      <c r="RQQ38" s="35" t="s">
        <v>63</v>
      </c>
      <c r="RQR38" s="32"/>
      <c r="RQS38" s="33"/>
      <c r="RQT38" s="33"/>
      <c r="RQU38" s="33"/>
      <c r="RQV38" s="33"/>
      <c r="RQW38" s="33"/>
      <c r="RQX38" s="33"/>
      <c r="RQY38" s="35" t="s">
        <v>5</v>
      </c>
      <c r="RQZ38" s="35" t="s">
        <v>6</v>
      </c>
      <c r="RRA38" s="35" t="s">
        <v>7</v>
      </c>
      <c r="RRB38" s="35" t="s">
        <v>8</v>
      </c>
      <c r="RRC38" s="35" t="s">
        <v>9</v>
      </c>
      <c r="RRD38" s="35" t="s">
        <v>10</v>
      </c>
      <c r="RRE38" s="35" t="s">
        <v>2</v>
      </c>
      <c r="RRF38" s="35" t="s">
        <v>124</v>
      </c>
      <c r="RRG38" s="35" t="s">
        <v>63</v>
      </c>
      <c r="RRH38" s="32"/>
      <c r="RRI38" s="33"/>
      <c r="RRJ38" s="33"/>
      <c r="RRK38" s="33"/>
      <c r="RRL38" s="33"/>
      <c r="RRM38" s="33"/>
      <c r="RRN38" s="33"/>
      <c r="RRO38" s="35" t="s">
        <v>5</v>
      </c>
      <c r="RRP38" s="35" t="s">
        <v>6</v>
      </c>
      <c r="RRQ38" s="35" t="s">
        <v>7</v>
      </c>
      <c r="RRR38" s="35" t="s">
        <v>8</v>
      </c>
      <c r="RRS38" s="35" t="s">
        <v>9</v>
      </c>
      <c r="RRT38" s="35" t="s">
        <v>10</v>
      </c>
      <c r="RRU38" s="35" t="s">
        <v>2</v>
      </c>
      <c r="RRV38" s="35" t="s">
        <v>124</v>
      </c>
      <c r="RRW38" s="35" t="s">
        <v>63</v>
      </c>
      <c r="RRX38" s="32"/>
      <c r="RRY38" s="33"/>
      <c r="RRZ38" s="33"/>
      <c r="RSA38" s="33"/>
      <c r="RSB38" s="33"/>
      <c r="RSC38" s="33"/>
      <c r="RSD38" s="33"/>
      <c r="RSE38" s="35" t="s">
        <v>5</v>
      </c>
      <c r="RSF38" s="35" t="s">
        <v>6</v>
      </c>
      <c r="RSG38" s="35" t="s">
        <v>7</v>
      </c>
      <c r="RSH38" s="35" t="s">
        <v>8</v>
      </c>
      <c r="RSI38" s="35" t="s">
        <v>9</v>
      </c>
      <c r="RSJ38" s="35" t="s">
        <v>10</v>
      </c>
      <c r="RSK38" s="35" t="s">
        <v>2</v>
      </c>
      <c r="RSL38" s="35" t="s">
        <v>124</v>
      </c>
      <c r="RSM38" s="35" t="s">
        <v>63</v>
      </c>
      <c r="RSN38" s="32"/>
      <c r="RSO38" s="33"/>
      <c r="RSP38" s="33"/>
      <c r="RSQ38" s="33"/>
      <c r="RSR38" s="33"/>
      <c r="RSS38" s="33"/>
      <c r="RST38" s="33"/>
      <c r="RSU38" s="35" t="s">
        <v>5</v>
      </c>
      <c r="RSV38" s="35" t="s">
        <v>6</v>
      </c>
      <c r="RSW38" s="35" t="s">
        <v>7</v>
      </c>
      <c r="RSX38" s="35" t="s">
        <v>8</v>
      </c>
      <c r="RSY38" s="35" t="s">
        <v>9</v>
      </c>
      <c r="RSZ38" s="35" t="s">
        <v>10</v>
      </c>
      <c r="RTA38" s="35" t="s">
        <v>2</v>
      </c>
      <c r="RTB38" s="35" t="s">
        <v>124</v>
      </c>
      <c r="RTC38" s="35" t="s">
        <v>63</v>
      </c>
      <c r="RTD38" s="32"/>
      <c r="RTE38" s="33"/>
      <c r="RTF38" s="33"/>
      <c r="RTG38" s="33"/>
      <c r="RTH38" s="33"/>
      <c r="RTI38" s="33"/>
      <c r="RTJ38" s="33"/>
      <c r="RTK38" s="35" t="s">
        <v>5</v>
      </c>
      <c r="RTL38" s="35" t="s">
        <v>6</v>
      </c>
      <c r="RTM38" s="35" t="s">
        <v>7</v>
      </c>
      <c r="RTN38" s="35" t="s">
        <v>8</v>
      </c>
      <c r="RTO38" s="35" t="s">
        <v>9</v>
      </c>
      <c r="RTP38" s="35" t="s">
        <v>10</v>
      </c>
      <c r="RTQ38" s="35" t="s">
        <v>2</v>
      </c>
      <c r="RTR38" s="35" t="s">
        <v>124</v>
      </c>
      <c r="RTS38" s="35" t="s">
        <v>63</v>
      </c>
      <c r="RTT38" s="32"/>
      <c r="RTU38" s="33"/>
      <c r="RTV38" s="33"/>
      <c r="RTW38" s="33"/>
      <c r="RTX38" s="33"/>
      <c r="RTY38" s="33"/>
      <c r="RTZ38" s="33"/>
      <c r="RUA38" s="35" t="s">
        <v>5</v>
      </c>
      <c r="RUB38" s="35" t="s">
        <v>6</v>
      </c>
      <c r="RUC38" s="35" t="s">
        <v>7</v>
      </c>
      <c r="RUD38" s="35" t="s">
        <v>8</v>
      </c>
      <c r="RUE38" s="35" t="s">
        <v>9</v>
      </c>
      <c r="RUF38" s="35" t="s">
        <v>10</v>
      </c>
      <c r="RUG38" s="35" t="s">
        <v>2</v>
      </c>
      <c r="RUH38" s="35" t="s">
        <v>124</v>
      </c>
      <c r="RUI38" s="35" t="s">
        <v>63</v>
      </c>
      <c r="RUJ38" s="32"/>
      <c r="RUK38" s="33"/>
      <c r="RUL38" s="33"/>
      <c r="RUM38" s="33"/>
      <c r="RUN38" s="33"/>
      <c r="RUO38" s="33"/>
      <c r="RUP38" s="33"/>
      <c r="RUQ38" s="35" t="s">
        <v>5</v>
      </c>
      <c r="RUR38" s="35" t="s">
        <v>6</v>
      </c>
      <c r="RUS38" s="35" t="s">
        <v>7</v>
      </c>
      <c r="RUT38" s="35" t="s">
        <v>8</v>
      </c>
      <c r="RUU38" s="35" t="s">
        <v>9</v>
      </c>
      <c r="RUV38" s="35" t="s">
        <v>10</v>
      </c>
      <c r="RUW38" s="35" t="s">
        <v>2</v>
      </c>
      <c r="RUX38" s="35" t="s">
        <v>124</v>
      </c>
      <c r="RUY38" s="35" t="s">
        <v>63</v>
      </c>
      <c r="RUZ38" s="32"/>
      <c r="RVA38" s="33"/>
      <c r="RVB38" s="33"/>
      <c r="RVC38" s="33"/>
      <c r="RVD38" s="33"/>
      <c r="RVE38" s="33"/>
      <c r="RVF38" s="33"/>
      <c r="RVG38" s="35" t="s">
        <v>5</v>
      </c>
      <c r="RVH38" s="35" t="s">
        <v>6</v>
      </c>
      <c r="RVI38" s="35" t="s">
        <v>7</v>
      </c>
      <c r="RVJ38" s="35" t="s">
        <v>8</v>
      </c>
      <c r="RVK38" s="35" t="s">
        <v>9</v>
      </c>
      <c r="RVL38" s="35" t="s">
        <v>10</v>
      </c>
      <c r="RVM38" s="35" t="s">
        <v>2</v>
      </c>
      <c r="RVN38" s="35" t="s">
        <v>124</v>
      </c>
      <c r="RVO38" s="35" t="s">
        <v>63</v>
      </c>
      <c r="RVP38" s="32"/>
      <c r="RVQ38" s="33"/>
      <c r="RVR38" s="33"/>
      <c r="RVS38" s="33"/>
      <c r="RVT38" s="33"/>
      <c r="RVU38" s="33"/>
      <c r="RVV38" s="33"/>
      <c r="RVW38" s="35" t="s">
        <v>5</v>
      </c>
      <c r="RVX38" s="35" t="s">
        <v>6</v>
      </c>
      <c r="RVY38" s="35" t="s">
        <v>7</v>
      </c>
      <c r="RVZ38" s="35" t="s">
        <v>8</v>
      </c>
      <c r="RWA38" s="35" t="s">
        <v>9</v>
      </c>
      <c r="RWB38" s="35" t="s">
        <v>10</v>
      </c>
      <c r="RWC38" s="35" t="s">
        <v>2</v>
      </c>
      <c r="RWD38" s="35" t="s">
        <v>124</v>
      </c>
      <c r="RWE38" s="35" t="s">
        <v>63</v>
      </c>
      <c r="RWF38" s="32"/>
      <c r="RWG38" s="33"/>
      <c r="RWH38" s="33"/>
      <c r="RWI38" s="33"/>
      <c r="RWJ38" s="33"/>
      <c r="RWK38" s="33"/>
      <c r="RWL38" s="33"/>
      <c r="RWM38" s="35" t="s">
        <v>5</v>
      </c>
      <c r="RWN38" s="35" t="s">
        <v>6</v>
      </c>
      <c r="RWO38" s="35" t="s">
        <v>7</v>
      </c>
      <c r="RWP38" s="35" t="s">
        <v>8</v>
      </c>
      <c r="RWQ38" s="35" t="s">
        <v>9</v>
      </c>
      <c r="RWR38" s="35" t="s">
        <v>10</v>
      </c>
      <c r="RWS38" s="35" t="s">
        <v>2</v>
      </c>
      <c r="RWT38" s="35" t="s">
        <v>124</v>
      </c>
      <c r="RWU38" s="35" t="s">
        <v>63</v>
      </c>
      <c r="RWV38" s="32"/>
      <c r="RWW38" s="33"/>
      <c r="RWX38" s="33"/>
      <c r="RWY38" s="33"/>
      <c r="RWZ38" s="33"/>
      <c r="RXA38" s="33"/>
      <c r="RXB38" s="33"/>
      <c r="RXC38" s="35" t="s">
        <v>5</v>
      </c>
      <c r="RXD38" s="35" t="s">
        <v>6</v>
      </c>
      <c r="RXE38" s="35" t="s">
        <v>7</v>
      </c>
      <c r="RXF38" s="35" t="s">
        <v>8</v>
      </c>
      <c r="RXG38" s="35" t="s">
        <v>9</v>
      </c>
      <c r="RXH38" s="35" t="s">
        <v>10</v>
      </c>
      <c r="RXI38" s="35" t="s">
        <v>2</v>
      </c>
      <c r="RXJ38" s="35" t="s">
        <v>124</v>
      </c>
      <c r="RXK38" s="35" t="s">
        <v>63</v>
      </c>
      <c r="RXL38" s="32"/>
      <c r="RXM38" s="33"/>
      <c r="RXN38" s="33"/>
      <c r="RXO38" s="33"/>
      <c r="RXP38" s="33"/>
      <c r="RXQ38" s="33"/>
      <c r="RXR38" s="33"/>
      <c r="RXS38" s="35" t="s">
        <v>5</v>
      </c>
      <c r="RXT38" s="35" t="s">
        <v>6</v>
      </c>
      <c r="RXU38" s="35" t="s">
        <v>7</v>
      </c>
      <c r="RXV38" s="35" t="s">
        <v>8</v>
      </c>
      <c r="RXW38" s="35" t="s">
        <v>9</v>
      </c>
      <c r="RXX38" s="35" t="s">
        <v>10</v>
      </c>
      <c r="RXY38" s="35" t="s">
        <v>2</v>
      </c>
      <c r="RXZ38" s="35" t="s">
        <v>124</v>
      </c>
      <c r="RYA38" s="35" t="s">
        <v>63</v>
      </c>
      <c r="RYB38" s="32"/>
      <c r="RYC38" s="33"/>
      <c r="RYD38" s="33"/>
      <c r="RYE38" s="33"/>
      <c r="RYF38" s="33"/>
      <c r="RYG38" s="33"/>
      <c r="RYH38" s="33"/>
      <c r="RYI38" s="35" t="s">
        <v>5</v>
      </c>
      <c r="RYJ38" s="35" t="s">
        <v>6</v>
      </c>
      <c r="RYK38" s="35" t="s">
        <v>7</v>
      </c>
      <c r="RYL38" s="35" t="s">
        <v>8</v>
      </c>
      <c r="RYM38" s="35" t="s">
        <v>9</v>
      </c>
      <c r="RYN38" s="35" t="s">
        <v>10</v>
      </c>
      <c r="RYO38" s="35" t="s">
        <v>2</v>
      </c>
      <c r="RYP38" s="35" t="s">
        <v>124</v>
      </c>
      <c r="RYQ38" s="35" t="s">
        <v>63</v>
      </c>
      <c r="RYR38" s="32"/>
      <c r="RYS38" s="33"/>
      <c r="RYT38" s="33"/>
      <c r="RYU38" s="33"/>
      <c r="RYV38" s="33"/>
      <c r="RYW38" s="33"/>
      <c r="RYX38" s="33"/>
      <c r="RYY38" s="35" t="s">
        <v>5</v>
      </c>
      <c r="RYZ38" s="35" t="s">
        <v>6</v>
      </c>
      <c r="RZA38" s="35" t="s">
        <v>7</v>
      </c>
      <c r="RZB38" s="35" t="s">
        <v>8</v>
      </c>
      <c r="RZC38" s="35" t="s">
        <v>9</v>
      </c>
      <c r="RZD38" s="35" t="s">
        <v>10</v>
      </c>
      <c r="RZE38" s="35" t="s">
        <v>2</v>
      </c>
      <c r="RZF38" s="35" t="s">
        <v>124</v>
      </c>
      <c r="RZG38" s="35" t="s">
        <v>63</v>
      </c>
      <c r="RZH38" s="32"/>
      <c r="RZI38" s="33"/>
      <c r="RZJ38" s="33"/>
      <c r="RZK38" s="33"/>
      <c r="RZL38" s="33"/>
      <c r="RZM38" s="33"/>
      <c r="RZN38" s="33"/>
      <c r="RZO38" s="35" t="s">
        <v>5</v>
      </c>
      <c r="RZP38" s="35" t="s">
        <v>6</v>
      </c>
      <c r="RZQ38" s="35" t="s">
        <v>7</v>
      </c>
      <c r="RZR38" s="35" t="s">
        <v>8</v>
      </c>
      <c r="RZS38" s="35" t="s">
        <v>9</v>
      </c>
      <c r="RZT38" s="35" t="s">
        <v>10</v>
      </c>
      <c r="RZU38" s="35" t="s">
        <v>2</v>
      </c>
      <c r="RZV38" s="35" t="s">
        <v>124</v>
      </c>
      <c r="RZW38" s="35" t="s">
        <v>63</v>
      </c>
      <c r="RZX38" s="32"/>
      <c r="RZY38" s="33"/>
      <c r="RZZ38" s="33"/>
      <c r="SAA38" s="33"/>
      <c r="SAB38" s="33"/>
      <c r="SAC38" s="33"/>
      <c r="SAD38" s="33"/>
      <c r="SAE38" s="35" t="s">
        <v>5</v>
      </c>
      <c r="SAF38" s="35" t="s">
        <v>6</v>
      </c>
      <c r="SAG38" s="35" t="s">
        <v>7</v>
      </c>
      <c r="SAH38" s="35" t="s">
        <v>8</v>
      </c>
      <c r="SAI38" s="35" t="s">
        <v>9</v>
      </c>
      <c r="SAJ38" s="35" t="s">
        <v>10</v>
      </c>
      <c r="SAK38" s="35" t="s">
        <v>2</v>
      </c>
      <c r="SAL38" s="35" t="s">
        <v>124</v>
      </c>
      <c r="SAM38" s="35" t="s">
        <v>63</v>
      </c>
      <c r="SAN38" s="32"/>
      <c r="SAO38" s="33"/>
      <c r="SAP38" s="33"/>
      <c r="SAQ38" s="33"/>
      <c r="SAR38" s="33"/>
      <c r="SAS38" s="33"/>
      <c r="SAT38" s="33"/>
      <c r="SAU38" s="35" t="s">
        <v>5</v>
      </c>
      <c r="SAV38" s="35" t="s">
        <v>6</v>
      </c>
      <c r="SAW38" s="35" t="s">
        <v>7</v>
      </c>
      <c r="SAX38" s="35" t="s">
        <v>8</v>
      </c>
      <c r="SAY38" s="35" t="s">
        <v>9</v>
      </c>
      <c r="SAZ38" s="35" t="s">
        <v>10</v>
      </c>
      <c r="SBA38" s="35" t="s">
        <v>2</v>
      </c>
      <c r="SBB38" s="35" t="s">
        <v>124</v>
      </c>
      <c r="SBC38" s="35" t="s">
        <v>63</v>
      </c>
      <c r="SBD38" s="32"/>
      <c r="SBE38" s="33"/>
      <c r="SBF38" s="33"/>
      <c r="SBG38" s="33"/>
      <c r="SBH38" s="33"/>
      <c r="SBI38" s="33"/>
      <c r="SBJ38" s="33"/>
      <c r="SBK38" s="35" t="s">
        <v>5</v>
      </c>
      <c r="SBL38" s="35" t="s">
        <v>6</v>
      </c>
      <c r="SBM38" s="35" t="s">
        <v>7</v>
      </c>
      <c r="SBN38" s="35" t="s">
        <v>8</v>
      </c>
      <c r="SBO38" s="35" t="s">
        <v>9</v>
      </c>
      <c r="SBP38" s="35" t="s">
        <v>10</v>
      </c>
      <c r="SBQ38" s="35" t="s">
        <v>2</v>
      </c>
      <c r="SBR38" s="35" t="s">
        <v>124</v>
      </c>
      <c r="SBS38" s="35" t="s">
        <v>63</v>
      </c>
      <c r="SBT38" s="32"/>
      <c r="SBU38" s="33"/>
      <c r="SBV38" s="33"/>
      <c r="SBW38" s="33"/>
      <c r="SBX38" s="33"/>
      <c r="SBY38" s="33"/>
      <c r="SBZ38" s="33"/>
      <c r="SCA38" s="35" t="s">
        <v>5</v>
      </c>
      <c r="SCB38" s="35" t="s">
        <v>6</v>
      </c>
      <c r="SCC38" s="35" t="s">
        <v>7</v>
      </c>
      <c r="SCD38" s="35" t="s">
        <v>8</v>
      </c>
      <c r="SCE38" s="35" t="s">
        <v>9</v>
      </c>
      <c r="SCF38" s="35" t="s">
        <v>10</v>
      </c>
      <c r="SCG38" s="35" t="s">
        <v>2</v>
      </c>
      <c r="SCH38" s="35" t="s">
        <v>124</v>
      </c>
      <c r="SCI38" s="35" t="s">
        <v>63</v>
      </c>
      <c r="SCJ38" s="32"/>
      <c r="SCK38" s="33"/>
      <c r="SCL38" s="33"/>
      <c r="SCM38" s="33"/>
      <c r="SCN38" s="33"/>
      <c r="SCO38" s="33"/>
      <c r="SCP38" s="33"/>
      <c r="SCQ38" s="35" t="s">
        <v>5</v>
      </c>
      <c r="SCR38" s="35" t="s">
        <v>6</v>
      </c>
      <c r="SCS38" s="35" t="s">
        <v>7</v>
      </c>
      <c r="SCT38" s="35" t="s">
        <v>8</v>
      </c>
      <c r="SCU38" s="35" t="s">
        <v>9</v>
      </c>
      <c r="SCV38" s="35" t="s">
        <v>10</v>
      </c>
      <c r="SCW38" s="35" t="s">
        <v>2</v>
      </c>
      <c r="SCX38" s="35" t="s">
        <v>124</v>
      </c>
      <c r="SCY38" s="35" t="s">
        <v>63</v>
      </c>
      <c r="SCZ38" s="32"/>
      <c r="SDA38" s="33"/>
      <c r="SDB38" s="33"/>
      <c r="SDC38" s="33"/>
      <c r="SDD38" s="33"/>
      <c r="SDE38" s="33"/>
      <c r="SDF38" s="33"/>
      <c r="SDG38" s="35" t="s">
        <v>5</v>
      </c>
      <c r="SDH38" s="35" t="s">
        <v>6</v>
      </c>
      <c r="SDI38" s="35" t="s">
        <v>7</v>
      </c>
      <c r="SDJ38" s="35" t="s">
        <v>8</v>
      </c>
      <c r="SDK38" s="35" t="s">
        <v>9</v>
      </c>
      <c r="SDL38" s="35" t="s">
        <v>10</v>
      </c>
      <c r="SDM38" s="35" t="s">
        <v>2</v>
      </c>
      <c r="SDN38" s="35" t="s">
        <v>124</v>
      </c>
      <c r="SDO38" s="35" t="s">
        <v>63</v>
      </c>
      <c r="SDP38" s="32"/>
      <c r="SDQ38" s="33"/>
      <c r="SDR38" s="33"/>
      <c r="SDS38" s="33"/>
      <c r="SDT38" s="33"/>
      <c r="SDU38" s="33"/>
      <c r="SDV38" s="33"/>
      <c r="SDW38" s="35" t="s">
        <v>5</v>
      </c>
      <c r="SDX38" s="35" t="s">
        <v>6</v>
      </c>
      <c r="SDY38" s="35" t="s">
        <v>7</v>
      </c>
      <c r="SDZ38" s="35" t="s">
        <v>8</v>
      </c>
      <c r="SEA38" s="35" t="s">
        <v>9</v>
      </c>
      <c r="SEB38" s="35" t="s">
        <v>10</v>
      </c>
      <c r="SEC38" s="35" t="s">
        <v>2</v>
      </c>
      <c r="SED38" s="35" t="s">
        <v>124</v>
      </c>
      <c r="SEE38" s="35" t="s">
        <v>63</v>
      </c>
      <c r="SEF38" s="32"/>
      <c r="SEG38" s="33"/>
      <c r="SEH38" s="33"/>
      <c r="SEI38" s="33"/>
      <c r="SEJ38" s="33"/>
      <c r="SEK38" s="33"/>
      <c r="SEL38" s="33"/>
      <c r="SEM38" s="35" t="s">
        <v>5</v>
      </c>
      <c r="SEN38" s="35" t="s">
        <v>6</v>
      </c>
      <c r="SEO38" s="35" t="s">
        <v>7</v>
      </c>
      <c r="SEP38" s="35" t="s">
        <v>8</v>
      </c>
      <c r="SEQ38" s="35" t="s">
        <v>9</v>
      </c>
      <c r="SER38" s="35" t="s">
        <v>10</v>
      </c>
      <c r="SES38" s="35" t="s">
        <v>2</v>
      </c>
      <c r="SET38" s="35" t="s">
        <v>124</v>
      </c>
      <c r="SEU38" s="35" t="s">
        <v>63</v>
      </c>
      <c r="SEV38" s="32"/>
      <c r="SEW38" s="33"/>
      <c r="SEX38" s="33"/>
      <c r="SEY38" s="33"/>
      <c r="SEZ38" s="33"/>
      <c r="SFA38" s="33"/>
      <c r="SFB38" s="33"/>
      <c r="SFC38" s="35" t="s">
        <v>5</v>
      </c>
      <c r="SFD38" s="35" t="s">
        <v>6</v>
      </c>
      <c r="SFE38" s="35" t="s">
        <v>7</v>
      </c>
      <c r="SFF38" s="35" t="s">
        <v>8</v>
      </c>
      <c r="SFG38" s="35" t="s">
        <v>9</v>
      </c>
      <c r="SFH38" s="35" t="s">
        <v>10</v>
      </c>
      <c r="SFI38" s="35" t="s">
        <v>2</v>
      </c>
      <c r="SFJ38" s="35" t="s">
        <v>124</v>
      </c>
      <c r="SFK38" s="35" t="s">
        <v>63</v>
      </c>
      <c r="SFL38" s="32"/>
      <c r="SFM38" s="33"/>
      <c r="SFN38" s="33"/>
      <c r="SFO38" s="33"/>
      <c r="SFP38" s="33"/>
      <c r="SFQ38" s="33"/>
      <c r="SFR38" s="33"/>
      <c r="SFS38" s="35" t="s">
        <v>5</v>
      </c>
      <c r="SFT38" s="35" t="s">
        <v>6</v>
      </c>
      <c r="SFU38" s="35" t="s">
        <v>7</v>
      </c>
      <c r="SFV38" s="35" t="s">
        <v>8</v>
      </c>
      <c r="SFW38" s="35" t="s">
        <v>9</v>
      </c>
      <c r="SFX38" s="35" t="s">
        <v>10</v>
      </c>
      <c r="SFY38" s="35" t="s">
        <v>2</v>
      </c>
      <c r="SFZ38" s="35" t="s">
        <v>124</v>
      </c>
      <c r="SGA38" s="35" t="s">
        <v>63</v>
      </c>
      <c r="SGB38" s="32"/>
      <c r="SGC38" s="33"/>
      <c r="SGD38" s="33"/>
      <c r="SGE38" s="33"/>
      <c r="SGF38" s="33"/>
      <c r="SGG38" s="33"/>
      <c r="SGH38" s="33"/>
      <c r="SGI38" s="35" t="s">
        <v>5</v>
      </c>
      <c r="SGJ38" s="35" t="s">
        <v>6</v>
      </c>
      <c r="SGK38" s="35" t="s">
        <v>7</v>
      </c>
      <c r="SGL38" s="35" t="s">
        <v>8</v>
      </c>
      <c r="SGM38" s="35" t="s">
        <v>9</v>
      </c>
      <c r="SGN38" s="35" t="s">
        <v>10</v>
      </c>
      <c r="SGO38" s="35" t="s">
        <v>2</v>
      </c>
      <c r="SGP38" s="35" t="s">
        <v>124</v>
      </c>
      <c r="SGQ38" s="35" t="s">
        <v>63</v>
      </c>
      <c r="SGR38" s="32"/>
      <c r="SGS38" s="33"/>
      <c r="SGT38" s="33"/>
      <c r="SGU38" s="33"/>
      <c r="SGV38" s="33"/>
      <c r="SGW38" s="33"/>
      <c r="SGX38" s="33"/>
      <c r="SGY38" s="35" t="s">
        <v>5</v>
      </c>
      <c r="SGZ38" s="35" t="s">
        <v>6</v>
      </c>
      <c r="SHA38" s="35" t="s">
        <v>7</v>
      </c>
      <c r="SHB38" s="35" t="s">
        <v>8</v>
      </c>
      <c r="SHC38" s="35" t="s">
        <v>9</v>
      </c>
      <c r="SHD38" s="35" t="s">
        <v>10</v>
      </c>
      <c r="SHE38" s="35" t="s">
        <v>2</v>
      </c>
      <c r="SHF38" s="35" t="s">
        <v>124</v>
      </c>
      <c r="SHG38" s="35" t="s">
        <v>63</v>
      </c>
      <c r="SHH38" s="32"/>
      <c r="SHI38" s="33"/>
      <c r="SHJ38" s="33"/>
      <c r="SHK38" s="33"/>
      <c r="SHL38" s="33"/>
      <c r="SHM38" s="33"/>
      <c r="SHN38" s="33"/>
      <c r="SHO38" s="35" t="s">
        <v>5</v>
      </c>
      <c r="SHP38" s="35" t="s">
        <v>6</v>
      </c>
      <c r="SHQ38" s="35" t="s">
        <v>7</v>
      </c>
      <c r="SHR38" s="35" t="s">
        <v>8</v>
      </c>
      <c r="SHS38" s="35" t="s">
        <v>9</v>
      </c>
      <c r="SHT38" s="35" t="s">
        <v>10</v>
      </c>
      <c r="SHU38" s="35" t="s">
        <v>2</v>
      </c>
      <c r="SHV38" s="35" t="s">
        <v>124</v>
      </c>
      <c r="SHW38" s="35" t="s">
        <v>63</v>
      </c>
      <c r="SHX38" s="32"/>
      <c r="SHY38" s="33"/>
      <c r="SHZ38" s="33"/>
      <c r="SIA38" s="33"/>
      <c r="SIB38" s="33"/>
      <c r="SIC38" s="33"/>
      <c r="SID38" s="33"/>
      <c r="SIE38" s="35" t="s">
        <v>5</v>
      </c>
      <c r="SIF38" s="35" t="s">
        <v>6</v>
      </c>
      <c r="SIG38" s="35" t="s">
        <v>7</v>
      </c>
      <c r="SIH38" s="35" t="s">
        <v>8</v>
      </c>
      <c r="SII38" s="35" t="s">
        <v>9</v>
      </c>
      <c r="SIJ38" s="35" t="s">
        <v>10</v>
      </c>
      <c r="SIK38" s="35" t="s">
        <v>2</v>
      </c>
      <c r="SIL38" s="35" t="s">
        <v>124</v>
      </c>
      <c r="SIM38" s="35" t="s">
        <v>63</v>
      </c>
      <c r="SIN38" s="32"/>
      <c r="SIO38" s="33"/>
      <c r="SIP38" s="33"/>
      <c r="SIQ38" s="33"/>
      <c r="SIR38" s="33"/>
      <c r="SIS38" s="33"/>
      <c r="SIT38" s="33"/>
      <c r="SIU38" s="35" t="s">
        <v>5</v>
      </c>
      <c r="SIV38" s="35" t="s">
        <v>6</v>
      </c>
      <c r="SIW38" s="35" t="s">
        <v>7</v>
      </c>
      <c r="SIX38" s="35" t="s">
        <v>8</v>
      </c>
      <c r="SIY38" s="35" t="s">
        <v>9</v>
      </c>
      <c r="SIZ38" s="35" t="s">
        <v>10</v>
      </c>
      <c r="SJA38" s="35" t="s">
        <v>2</v>
      </c>
      <c r="SJB38" s="35" t="s">
        <v>124</v>
      </c>
      <c r="SJC38" s="35" t="s">
        <v>63</v>
      </c>
      <c r="SJD38" s="32"/>
      <c r="SJE38" s="33"/>
      <c r="SJF38" s="33"/>
      <c r="SJG38" s="33"/>
      <c r="SJH38" s="33"/>
      <c r="SJI38" s="33"/>
      <c r="SJJ38" s="33"/>
      <c r="SJK38" s="35" t="s">
        <v>5</v>
      </c>
      <c r="SJL38" s="35" t="s">
        <v>6</v>
      </c>
      <c r="SJM38" s="35" t="s">
        <v>7</v>
      </c>
      <c r="SJN38" s="35" t="s">
        <v>8</v>
      </c>
      <c r="SJO38" s="35" t="s">
        <v>9</v>
      </c>
      <c r="SJP38" s="35" t="s">
        <v>10</v>
      </c>
      <c r="SJQ38" s="35" t="s">
        <v>2</v>
      </c>
      <c r="SJR38" s="35" t="s">
        <v>124</v>
      </c>
      <c r="SJS38" s="35" t="s">
        <v>63</v>
      </c>
      <c r="SJT38" s="32"/>
      <c r="SJU38" s="33"/>
      <c r="SJV38" s="33"/>
      <c r="SJW38" s="33"/>
      <c r="SJX38" s="33"/>
      <c r="SJY38" s="33"/>
      <c r="SJZ38" s="33"/>
      <c r="SKA38" s="35" t="s">
        <v>5</v>
      </c>
      <c r="SKB38" s="35" t="s">
        <v>6</v>
      </c>
      <c r="SKC38" s="35" t="s">
        <v>7</v>
      </c>
      <c r="SKD38" s="35" t="s">
        <v>8</v>
      </c>
      <c r="SKE38" s="35" t="s">
        <v>9</v>
      </c>
      <c r="SKF38" s="35" t="s">
        <v>10</v>
      </c>
      <c r="SKG38" s="35" t="s">
        <v>2</v>
      </c>
      <c r="SKH38" s="35" t="s">
        <v>124</v>
      </c>
      <c r="SKI38" s="35" t="s">
        <v>63</v>
      </c>
      <c r="SKJ38" s="32"/>
      <c r="SKK38" s="33"/>
      <c r="SKL38" s="33"/>
      <c r="SKM38" s="33"/>
      <c r="SKN38" s="33"/>
      <c r="SKO38" s="33"/>
      <c r="SKP38" s="33"/>
      <c r="SKQ38" s="35" t="s">
        <v>5</v>
      </c>
      <c r="SKR38" s="35" t="s">
        <v>6</v>
      </c>
      <c r="SKS38" s="35" t="s">
        <v>7</v>
      </c>
      <c r="SKT38" s="35" t="s">
        <v>8</v>
      </c>
      <c r="SKU38" s="35" t="s">
        <v>9</v>
      </c>
      <c r="SKV38" s="35" t="s">
        <v>10</v>
      </c>
      <c r="SKW38" s="35" t="s">
        <v>2</v>
      </c>
      <c r="SKX38" s="35" t="s">
        <v>124</v>
      </c>
      <c r="SKY38" s="35" t="s">
        <v>63</v>
      </c>
      <c r="SKZ38" s="32"/>
      <c r="SLA38" s="33"/>
      <c r="SLB38" s="33"/>
      <c r="SLC38" s="33"/>
      <c r="SLD38" s="33"/>
      <c r="SLE38" s="33"/>
      <c r="SLF38" s="33"/>
      <c r="SLG38" s="35" t="s">
        <v>5</v>
      </c>
      <c r="SLH38" s="35" t="s">
        <v>6</v>
      </c>
      <c r="SLI38" s="35" t="s">
        <v>7</v>
      </c>
      <c r="SLJ38" s="35" t="s">
        <v>8</v>
      </c>
      <c r="SLK38" s="35" t="s">
        <v>9</v>
      </c>
      <c r="SLL38" s="35" t="s">
        <v>10</v>
      </c>
      <c r="SLM38" s="35" t="s">
        <v>2</v>
      </c>
      <c r="SLN38" s="35" t="s">
        <v>124</v>
      </c>
      <c r="SLO38" s="35" t="s">
        <v>63</v>
      </c>
      <c r="SLP38" s="32"/>
      <c r="SLQ38" s="33"/>
      <c r="SLR38" s="33"/>
      <c r="SLS38" s="33"/>
      <c r="SLT38" s="33"/>
      <c r="SLU38" s="33"/>
      <c r="SLV38" s="33"/>
      <c r="SLW38" s="35" t="s">
        <v>5</v>
      </c>
      <c r="SLX38" s="35" t="s">
        <v>6</v>
      </c>
      <c r="SLY38" s="35" t="s">
        <v>7</v>
      </c>
      <c r="SLZ38" s="35" t="s">
        <v>8</v>
      </c>
      <c r="SMA38" s="35" t="s">
        <v>9</v>
      </c>
      <c r="SMB38" s="35" t="s">
        <v>10</v>
      </c>
      <c r="SMC38" s="35" t="s">
        <v>2</v>
      </c>
      <c r="SMD38" s="35" t="s">
        <v>124</v>
      </c>
      <c r="SME38" s="35" t="s">
        <v>63</v>
      </c>
      <c r="SMF38" s="32"/>
      <c r="SMG38" s="33"/>
      <c r="SMH38" s="33"/>
      <c r="SMI38" s="33"/>
      <c r="SMJ38" s="33"/>
      <c r="SMK38" s="33"/>
      <c r="SML38" s="33"/>
      <c r="SMM38" s="35" t="s">
        <v>5</v>
      </c>
      <c r="SMN38" s="35" t="s">
        <v>6</v>
      </c>
      <c r="SMO38" s="35" t="s">
        <v>7</v>
      </c>
      <c r="SMP38" s="35" t="s">
        <v>8</v>
      </c>
      <c r="SMQ38" s="35" t="s">
        <v>9</v>
      </c>
      <c r="SMR38" s="35" t="s">
        <v>10</v>
      </c>
      <c r="SMS38" s="35" t="s">
        <v>2</v>
      </c>
      <c r="SMT38" s="35" t="s">
        <v>124</v>
      </c>
      <c r="SMU38" s="35" t="s">
        <v>63</v>
      </c>
      <c r="SMV38" s="32"/>
      <c r="SMW38" s="33"/>
      <c r="SMX38" s="33"/>
      <c r="SMY38" s="33"/>
      <c r="SMZ38" s="33"/>
      <c r="SNA38" s="33"/>
      <c r="SNB38" s="33"/>
      <c r="SNC38" s="35" t="s">
        <v>5</v>
      </c>
      <c r="SND38" s="35" t="s">
        <v>6</v>
      </c>
      <c r="SNE38" s="35" t="s">
        <v>7</v>
      </c>
      <c r="SNF38" s="35" t="s">
        <v>8</v>
      </c>
      <c r="SNG38" s="35" t="s">
        <v>9</v>
      </c>
      <c r="SNH38" s="35" t="s">
        <v>10</v>
      </c>
      <c r="SNI38" s="35" t="s">
        <v>2</v>
      </c>
      <c r="SNJ38" s="35" t="s">
        <v>124</v>
      </c>
      <c r="SNK38" s="35" t="s">
        <v>63</v>
      </c>
      <c r="SNL38" s="32"/>
      <c r="SNM38" s="33"/>
      <c r="SNN38" s="33"/>
      <c r="SNO38" s="33"/>
      <c r="SNP38" s="33"/>
      <c r="SNQ38" s="33"/>
      <c r="SNR38" s="33"/>
      <c r="SNS38" s="35" t="s">
        <v>5</v>
      </c>
      <c r="SNT38" s="35" t="s">
        <v>6</v>
      </c>
      <c r="SNU38" s="35" t="s">
        <v>7</v>
      </c>
      <c r="SNV38" s="35" t="s">
        <v>8</v>
      </c>
      <c r="SNW38" s="35" t="s">
        <v>9</v>
      </c>
      <c r="SNX38" s="35" t="s">
        <v>10</v>
      </c>
      <c r="SNY38" s="35" t="s">
        <v>2</v>
      </c>
      <c r="SNZ38" s="35" t="s">
        <v>124</v>
      </c>
      <c r="SOA38" s="35" t="s">
        <v>63</v>
      </c>
      <c r="SOB38" s="32"/>
      <c r="SOC38" s="33"/>
      <c r="SOD38" s="33"/>
      <c r="SOE38" s="33"/>
      <c r="SOF38" s="33"/>
      <c r="SOG38" s="33"/>
      <c r="SOH38" s="33"/>
      <c r="SOI38" s="35" t="s">
        <v>5</v>
      </c>
      <c r="SOJ38" s="35" t="s">
        <v>6</v>
      </c>
      <c r="SOK38" s="35" t="s">
        <v>7</v>
      </c>
      <c r="SOL38" s="35" t="s">
        <v>8</v>
      </c>
      <c r="SOM38" s="35" t="s">
        <v>9</v>
      </c>
      <c r="SON38" s="35" t="s">
        <v>10</v>
      </c>
      <c r="SOO38" s="35" t="s">
        <v>2</v>
      </c>
      <c r="SOP38" s="35" t="s">
        <v>124</v>
      </c>
      <c r="SOQ38" s="35" t="s">
        <v>63</v>
      </c>
      <c r="SOR38" s="32"/>
      <c r="SOS38" s="33"/>
      <c r="SOT38" s="33"/>
      <c r="SOU38" s="33"/>
      <c r="SOV38" s="33"/>
      <c r="SOW38" s="33"/>
      <c r="SOX38" s="33"/>
      <c r="SOY38" s="35" t="s">
        <v>5</v>
      </c>
      <c r="SOZ38" s="35" t="s">
        <v>6</v>
      </c>
      <c r="SPA38" s="35" t="s">
        <v>7</v>
      </c>
      <c r="SPB38" s="35" t="s">
        <v>8</v>
      </c>
      <c r="SPC38" s="35" t="s">
        <v>9</v>
      </c>
      <c r="SPD38" s="35" t="s">
        <v>10</v>
      </c>
      <c r="SPE38" s="35" t="s">
        <v>2</v>
      </c>
      <c r="SPF38" s="35" t="s">
        <v>124</v>
      </c>
      <c r="SPG38" s="35" t="s">
        <v>63</v>
      </c>
      <c r="SPH38" s="32"/>
      <c r="SPI38" s="33"/>
      <c r="SPJ38" s="33"/>
      <c r="SPK38" s="33"/>
      <c r="SPL38" s="33"/>
      <c r="SPM38" s="33"/>
      <c r="SPN38" s="33"/>
      <c r="SPO38" s="35" t="s">
        <v>5</v>
      </c>
      <c r="SPP38" s="35" t="s">
        <v>6</v>
      </c>
      <c r="SPQ38" s="35" t="s">
        <v>7</v>
      </c>
      <c r="SPR38" s="35" t="s">
        <v>8</v>
      </c>
      <c r="SPS38" s="35" t="s">
        <v>9</v>
      </c>
      <c r="SPT38" s="35" t="s">
        <v>10</v>
      </c>
      <c r="SPU38" s="35" t="s">
        <v>2</v>
      </c>
      <c r="SPV38" s="35" t="s">
        <v>124</v>
      </c>
      <c r="SPW38" s="35" t="s">
        <v>63</v>
      </c>
      <c r="SPX38" s="32"/>
      <c r="SPY38" s="33"/>
      <c r="SPZ38" s="33"/>
      <c r="SQA38" s="33"/>
      <c r="SQB38" s="33"/>
      <c r="SQC38" s="33"/>
      <c r="SQD38" s="33"/>
      <c r="SQE38" s="35" t="s">
        <v>5</v>
      </c>
      <c r="SQF38" s="35" t="s">
        <v>6</v>
      </c>
      <c r="SQG38" s="35" t="s">
        <v>7</v>
      </c>
      <c r="SQH38" s="35" t="s">
        <v>8</v>
      </c>
      <c r="SQI38" s="35" t="s">
        <v>9</v>
      </c>
      <c r="SQJ38" s="35" t="s">
        <v>10</v>
      </c>
      <c r="SQK38" s="35" t="s">
        <v>2</v>
      </c>
      <c r="SQL38" s="35" t="s">
        <v>124</v>
      </c>
      <c r="SQM38" s="35" t="s">
        <v>63</v>
      </c>
      <c r="SQN38" s="32"/>
      <c r="SQO38" s="33"/>
      <c r="SQP38" s="33"/>
      <c r="SQQ38" s="33"/>
      <c r="SQR38" s="33"/>
      <c r="SQS38" s="33"/>
      <c r="SQT38" s="33"/>
      <c r="SQU38" s="35" t="s">
        <v>5</v>
      </c>
      <c r="SQV38" s="35" t="s">
        <v>6</v>
      </c>
      <c r="SQW38" s="35" t="s">
        <v>7</v>
      </c>
      <c r="SQX38" s="35" t="s">
        <v>8</v>
      </c>
      <c r="SQY38" s="35" t="s">
        <v>9</v>
      </c>
      <c r="SQZ38" s="35" t="s">
        <v>10</v>
      </c>
      <c r="SRA38" s="35" t="s">
        <v>2</v>
      </c>
      <c r="SRB38" s="35" t="s">
        <v>124</v>
      </c>
      <c r="SRC38" s="35" t="s">
        <v>63</v>
      </c>
      <c r="SRD38" s="32"/>
      <c r="SRE38" s="33"/>
      <c r="SRF38" s="33"/>
      <c r="SRG38" s="33"/>
      <c r="SRH38" s="33"/>
      <c r="SRI38" s="33"/>
      <c r="SRJ38" s="33"/>
      <c r="SRK38" s="35" t="s">
        <v>5</v>
      </c>
      <c r="SRL38" s="35" t="s">
        <v>6</v>
      </c>
      <c r="SRM38" s="35" t="s">
        <v>7</v>
      </c>
      <c r="SRN38" s="35" t="s">
        <v>8</v>
      </c>
      <c r="SRO38" s="35" t="s">
        <v>9</v>
      </c>
      <c r="SRP38" s="35" t="s">
        <v>10</v>
      </c>
      <c r="SRQ38" s="35" t="s">
        <v>2</v>
      </c>
      <c r="SRR38" s="35" t="s">
        <v>124</v>
      </c>
      <c r="SRS38" s="35" t="s">
        <v>63</v>
      </c>
      <c r="SRT38" s="32"/>
      <c r="SRU38" s="33"/>
      <c r="SRV38" s="33"/>
      <c r="SRW38" s="33"/>
      <c r="SRX38" s="33"/>
      <c r="SRY38" s="33"/>
      <c r="SRZ38" s="33"/>
      <c r="SSA38" s="35" t="s">
        <v>5</v>
      </c>
      <c r="SSB38" s="35" t="s">
        <v>6</v>
      </c>
      <c r="SSC38" s="35" t="s">
        <v>7</v>
      </c>
      <c r="SSD38" s="35" t="s">
        <v>8</v>
      </c>
      <c r="SSE38" s="35" t="s">
        <v>9</v>
      </c>
      <c r="SSF38" s="35" t="s">
        <v>10</v>
      </c>
      <c r="SSG38" s="35" t="s">
        <v>2</v>
      </c>
      <c r="SSH38" s="35" t="s">
        <v>124</v>
      </c>
      <c r="SSI38" s="35" t="s">
        <v>63</v>
      </c>
      <c r="SSJ38" s="32"/>
      <c r="SSK38" s="33"/>
      <c r="SSL38" s="33"/>
      <c r="SSM38" s="33"/>
      <c r="SSN38" s="33"/>
      <c r="SSO38" s="33"/>
      <c r="SSP38" s="33"/>
      <c r="SSQ38" s="35" t="s">
        <v>5</v>
      </c>
      <c r="SSR38" s="35" t="s">
        <v>6</v>
      </c>
      <c r="SSS38" s="35" t="s">
        <v>7</v>
      </c>
      <c r="SST38" s="35" t="s">
        <v>8</v>
      </c>
      <c r="SSU38" s="35" t="s">
        <v>9</v>
      </c>
      <c r="SSV38" s="35" t="s">
        <v>10</v>
      </c>
      <c r="SSW38" s="35" t="s">
        <v>2</v>
      </c>
      <c r="SSX38" s="35" t="s">
        <v>124</v>
      </c>
      <c r="SSY38" s="35" t="s">
        <v>63</v>
      </c>
      <c r="SSZ38" s="32"/>
      <c r="STA38" s="33"/>
      <c r="STB38" s="33"/>
      <c r="STC38" s="33"/>
      <c r="STD38" s="33"/>
      <c r="STE38" s="33"/>
      <c r="STF38" s="33"/>
      <c r="STG38" s="35" t="s">
        <v>5</v>
      </c>
      <c r="STH38" s="35" t="s">
        <v>6</v>
      </c>
      <c r="STI38" s="35" t="s">
        <v>7</v>
      </c>
      <c r="STJ38" s="35" t="s">
        <v>8</v>
      </c>
      <c r="STK38" s="35" t="s">
        <v>9</v>
      </c>
      <c r="STL38" s="35" t="s">
        <v>10</v>
      </c>
      <c r="STM38" s="35" t="s">
        <v>2</v>
      </c>
      <c r="STN38" s="35" t="s">
        <v>124</v>
      </c>
      <c r="STO38" s="35" t="s">
        <v>63</v>
      </c>
      <c r="STP38" s="32"/>
      <c r="STQ38" s="33"/>
      <c r="STR38" s="33"/>
      <c r="STS38" s="33"/>
      <c r="STT38" s="33"/>
      <c r="STU38" s="33"/>
      <c r="STV38" s="33"/>
      <c r="STW38" s="35" t="s">
        <v>5</v>
      </c>
      <c r="STX38" s="35" t="s">
        <v>6</v>
      </c>
      <c r="STY38" s="35" t="s">
        <v>7</v>
      </c>
      <c r="STZ38" s="35" t="s">
        <v>8</v>
      </c>
      <c r="SUA38" s="35" t="s">
        <v>9</v>
      </c>
      <c r="SUB38" s="35" t="s">
        <v>10</v>
      </c>
      <c r="SUC38" s="35" t="s">
        <v>2</v>
      </c>
      <c r="SUD38" s="35" t="s">
        <v>124</v>
      </c>
      <c r="SUE38" s="35" t="s">
        <v>63</v>
      </c>
      <c r="SUF38" s="32"/>
      <c r="SUG38" s="33"/>
      <c r="SUH38" s="33"/>
      <c r="SUI38" s="33"/>
      <c r="SUJ38" s="33"/>
      <c r="SUK38" s="33"/>
      <c r="SUL38" s="33"/>
      <c r="SUM38" s="35" t="s">
        <v>5</v>
      </c>
      <c r="SUN38" s="35" t="s">
        <v>6</v>
      </c>
      <c r="SUO38" s="35" t="s">
        <v>7</v>
      </c>
      <c r="SUP38" s="35" t="s">
        <v>8</v>
      </c>
      <c r="SUQ38" s="35" t="s">
        <v>9</v>
      </c>
      <c r="SUR38" s="35" t="s">
        <v>10</v>
      </c>
      <c r="SUS38" s="35" t="s">
        <v>2</v>
      </c>
      <c r="SUT38" s="35" t="s">
        <v>124</v>
      </c>
      <c r="SUU38" s="35" t="s">
        <v>63</v>
      </c>
      <c r="SUV38" s="32"/>
      <c r="SUW38" s="33"/>
      <c r="SUX38" s="33"/>
      <c r="SUY38" s="33"/>
      <c r="SUZ38" s="33"/>
      <c r="SVA38" s="33"/>
      <c r="SVB38" s="33"/>
      <c r="SVC38" s="35" t="s">
        <v>5</v>
      </c>
      <c r="SVD38" s="35" t="s">
        <v>6</v>
      </c>
      <c r="SVE38" s="35" t="s">
        <v>7</v>
      </c>
      <c r="SVF38" s="35" t="s">
        <v>8</v>
      </c>
      <c r="SVG38" s="35" t="s">
        <v>9</v>
      </c>
      <c r="SVH38" s="35" t="s">
        <v>10</v>
      </c>
      <c r="SVI38" s="35" t="s">
        <v>2</v>
      </c>
      <c r="SVJ38" s="35" t="s">
        <v>124</v>
      </c>
      <c r="SVK38" s="35" t="s">
        <v>63</v>
      </c>
      <c r="SVL38" s="32"/>
      <c r="SVM38" s="33"/>
      <c r="SVN38" s="33"/>
      <c r="SVO38" s="33"/>
      <c r="SVP38" s="33"/>
      <c r="SVQ38" s="33"/>
      <c r="SVR38" s="33"/>
      <c r="SVS38" s="35" t="s">
        <v>5</v>
      </c>
      <c r="SVT38" s="35" t="s">
        <v>6</v>
      </c>
      <c r="SVU38" s="35" t="s">
        <v>7</v>
      </c>
      <c r="SVV38" s="35" t="s">
        <v>8</v>
      </c>
      <c r="SVW38" s="35" t="s">
        <v>9</v>
      </c>
      <c r="SVX38" s="35" t="s">
        <v>10</v>
      </c>
      <c r="SVY38" s="35" t="s">
        <v>2</v>
      </c>
      <c r="SVZ38" s="35" t="s">
        <v>124</v>
      </c>
      <c r="SWA38" s="35" t="s">
        <v>63</v>
      </c>
      <c r="SWB38" s="32"/>
      <c r="SWC38" s="33"/>
      <c r="SWD38" s="33"/>
      <c r="SWE38" s="33"/>
      <c r="SWF38" s="33"/>
      <c r="SWG38" s="33"/>
      <c r="SWH38" s="33"/>
      <c r="SWI38" s="35" t="s">
        <v>5</v>
      </c>
      <c r="SWJ38" s="35" t="s">
        <v>6</v>
      </c>
      <c r="SWK38" s="35" t="s">
        <v>7</v>
      </c>
      <c r="SWL38" s="35" t="s">
        <v>8</v>
      </c>
      <c r="SWM38" s="35" t="s">
        <v>9</v>
      </c>
      <c r="SWN38" s="35" t="s">
        <v>10</v>
      </c>
      <c r="SWO38" s="35" t="s">
        <v>2</v>
      </c>
      <c r="SWP38" s="35" t="s">
        <v>124</v>
      </c>
      <c r="SWQ38" s="35" t="s">
        <v>63</v>
      </c>
      <c r="SWR38" s="32"/>
      <c r="SWS38" s="33"/>
      <c r="SWT38" s="33"/>
      <c r="SWU38" s="33"/>
      <c r="SWV38" s="33"/>
      <c r="SWW38" s="33"/>
      <c r="SWX38" s="33"/>
      <c r="SWY38" s="35" t="s">
        <v>5</v>
      </c>
      <c r="SWZ38" s="35" t="s">
        <v>6</v>
      </c>
      <c r="SXA38" s="35" t="s">
        <v>7</v>
      </c>
      <c r="SXB38" s="35" t="s">
        <v>8</v>
      </c>
      <c r="SXC38" s="35" t="s">
        <v>9</v>
      </c>
      <c r="SXD38" s="35" t="s">
        <v>10</v>
      </c>
      <c r="SXE38" s="35" t="s">
        <v>2</v>
      </c>
      <c r="SXF38" s="35" t="s">
        <v>124</v>
      </c>
      <c r="SXG38" s="35" t="s">
        <v>63</v>
      </c>
      <c r="SXH38" s="32"/>
      <c r="SXI38" s="33"/>
      <c r="SXJ38" s="33"/>
      <c r="SXK38" s="33"/>
      <c r="SXL38" s="33"/>
      <c r="SXM38" s="33"/>
      <c r="SXN38" s="33"/>
      <c r="SXO38" s="35" t="s">
        <v>5</v>
      </c>
      <c r="SXP38" s="35" t="s">
        <v>6</v>
      </c>
      <c r="SXQ38" s="35" t="s">
        <v>7</v>
      </c>
      <c r="SXR38" s="35" t="s">
        <v>8</v>
      </c>
      <c r="SXS38" s="35" t="s">
        <v>9</v>
      </c>
      <c r="SXT38" s="35" t="s">
        <v>10</v>
      </c>
      <c r="SXU38" s="35" t="s">
        <v>2</v>
      </c>
      <c r="SXV38" s="35" t="s">
        <v>124</v>
      </c>
      <c r="SXW38" s="35" t="s">
        <v>63</v>
      </c>
      <c r="SXX38" s="32"/>
      <c r="SXY38" s="33"/>
      <c r="SXZ38" s="33"/>
      <c r="SYA38" s="33"/>
      <c r="SYB38" s="33"/>
      <c r="SYC38" s="33"/>
      <c r="SYD38" s="33"/>
      <c r="SYE38" s="35" t="s">
        <v>5</v>
      </c>
      <c r="SYF38" s="35" t="s">
        <v>6</v>
      </c>
      <c r="SYG38" s="35" t="s">
        <v>7</v>
      </c>
      <c r="SYH38" s="35" t="s">
        <v>8</v>
      </c>
      <c r="SYI38" s="35" t="s">
        <v>9</v>
      </c>
      <c r="SYJ38" s="35" t="s">
        <v>10</v>
      </c>
      <c r="SYK38" s="35" t="s">
        <v>2</v>
      </c>
      <c r="SYL38" s="35" t="s">
        <v>124</v>
      </c>
      <c r="SYM38" s="35" t="s">
        <v>63</v>
      </c>
      <c r="SYN38" s="32"/>
      <c r="SYO38" s="33"/>
      <c r="SYP38" s="33"/>
      <c r="SYQ38" s="33"/>
      <c r="SYR38" s="33"/>
      <c r="SYS38" s="33"/>
      <c r="SYT38" s="33"/>
      <c r="SYU38" s="35" t="s">
        <v>5</v>
      </c>
      <c r="SYV38" s="35" t="s">
        <v>6</v>
      </c>
      <c r="SYW38" s="35" t="s">
        <v>7</v>
      </c>
      <c r="SYX38" s="35" t="s">
        <v>8</v>
      </c>
      <c r="SYY38" s="35" t="s">
        <v>9</v>
      </c>
      <c r="SYZ38" s="35" t="s">
        <v>10</v>
      </c>
      <c r="SZA38" s="35" t="s">
        <v>2</v>
      </c>
      <c r="SZB38" s="35" t="s">
        <v>124</v>
      </c>
      <c r="SZC38" s="35" t="s">
        <v>63</v>
      </c>
      <c r="SZD38" s="32"/>
      <c r="SZE38" s="33"/>
      <c r="SZF38" s="33"/>
      <c r="SZG38" s="33"/>
      <c r="SZH38" s="33"/>
      <c r="SZI38" s="33"/>
      <c r="SZJ38" s="33"/>
      <c r="SZK38" s="35" t="s">
        <v>5</v>
      </c>
      <c r="SZL38" s="35" t="s">
        <v>6</v>
      </c>
      <c r="SZM38" s="35" t="s">
        <v>7</v>
      </c>
      <c r="SZN38" s="35" t="s">
        <v>8</v>
      </c>
      <c r="SZO38" s="35" t="s">
        <v>9</v>
      </c>
      <c r="SZP38" s="35" t="s">
        <v>10</v>
      </c>
      <c r="SZQ38" s="35" t="s">
        <v>2</v>
      </c>
      <c r="SZR38" s="35" t="s">
        <v>124</v>
      </c>
      <c r="SZS38" s="35" t="s">
        <v>63</v>
      </c>
      <c r="SZT38" s="32"/>
      <c r="SZU38" s="33"/>
      <c r="SZV38" s="33"/>
      <c r="SZW38" s="33"/>
      <c r="SZX38" s="33"/>
      <c r="SZY38" s="33"/>
      <c r="SZZ38" s="33"/>
      <c r="TAA38" s="35" t="s">
        <v>5</v>
      </c>
      <c r="TAB38" s="35" t="s">
        <v>6</v>
      </c>
      <c r="TAC38" s="35" t="s">
        <v>7</v>
      </c>
      <c r="TAD38" s="35" t="s">
        <v>8</v>
      </c>
      <c r="TAE38" s="35" t="s">
        <v>9</v>
      </c>
      <c r="TAF38" s="35" t="s">
        <v>10</v>
      </c>
      <c r="TAG38" s="35" t="s">
        <v>2</v>
      </c>
      <c r="TAH38" s="35" t="s">
        <v>124</v>
      </c>
      <c r="TAI38" s="35" t="s">
        <v>63</v>
      </c>
      <c r="TAJ38" s="32"/>
      <c r="TAK38" s="33"/>
      <c r="TAL38" s="33"/>
      <c r="TAM38" s="33"/>
      <c r="TAN38" s="33"/>
      <c r="TAO38" s="33"/>
      <c r="TAP38" s="33"/>
      <c r="TAQ38" s="35" t="s">
        <v>5</v>
      </c>
      <c r="TAR38" s="35" t="s">
        <v>6</v>
      </c>
      <c r="TAS38" s="35" t="s">
        <v>7</v>
      </c>
      <c r="TAT38" s="35" t="s">
        <v>8</v>
      </c>
      <c r="TAU38" s="35" t="s">
        <v>9</v>
      </c>
      <c r="TAV38" s="35" t="s">
        <v>10</v>
      </c>
      <c r="TAW38" s="35" t="s">
        <v>2</v>
      </c>
      <c r="TAX38" s="35" t="s">
        <v>124</v>
      </c>
      <c r="TAY38" s="35" t="s">
        <v>63</v>
      </c>
      <c r="TAZ38" s="32"/>
      <c r="TBA38" s="33"/>
      <c r="TBB38" s="33"/>
      <c r="TBC38" s="33"/>
      <c r="TBD38" s="33"/>
      <c r="TBE38" s="33"/>
      <c r="TBF38" s="33"/>
      <c r="TBG38" s="35" t="s">
        <v>5</v>
      </c>
      <c r="TBH38" s="35" t="s">
        <v>6</v>
      </c>
      <c r="TBI38" s="35" t="s">
        <v>7</v>
      </c>
      <c r="TBJ38" s="35" t="s">
        <v>8</v>
      </c>
      <c r="TBK38" s="35" t="s">
        <v>9</v>
      </c>
      <c r="TBL38" s="35" t="s">
        <v>10</v>
      </c>
      <c r="TBM38" s="35" t="s">
        <v>2</v>
      </c>
      <c r="TBN38" s="35" t="s">
        <v>124</v>
      </c>
      <c r="TBO38" s="35" t="s">
        <v>63</v>
      </c>
      <c r="TBP38" s="32"/>
      <c r="TBQ38" s="33"/>
      <c r="TBR38" s="33"/>
      <c r="TBS38" s="33"/>
      <c r="TBT38" s="33"/>
      <c r="TBU38" s="33"/>
      <c r="TBV38" s="33"/>
      <c r="TBW38" s="35" t="s">
        <v>5</v>
      </c>
      <c r="TBX38" s="35" t="s">
        <v>6</v>
      </c>
      <c r="TBY38" s="35" t="s">
        <v>7</v>
      </c>
      <c r="TBZ38" s="35" t="s">
        <v>8</v>
      </c>
      <c r="TCA38" s="35" t="s">
        <v>9</v>
      </c>
      <c r="TCB38" s="35" t="s">
        <v>10</v>
      </c>
      <c r="TCC38" s="35" t="s">
        <v>2</v>
      </c>
      <c r="TCD38" s="35" t="s">
        <v>124</v>
      </c>
      <c r="TCE38" s="35" t="s">
        <v>63</v>
      </c>
      <c r="TCF38" s="32"/>
      <c r="TCG38" s="33"/>
      <c r="TCH38" s="33"/>
      <c r="TCI38" s="33"/>
      <c r="TCJ38" s="33"/>
      <c r="TCK38" s="33"/>
      <c r="TCL38" s="33"/>
      <c r="TCM38" s="35" t="s">
        <v>5</v>
      </c>
      <c r="TCN38" s="35" t="s">
        <v>6</v>
      </c>
      <c r="TCO38" s="35" t="s">
        <v>7</v>
      </c>
      <c r="TCP38" s="35" t="s">
        <v>8</v>
      </c>
      <c r="TCQ38" s="35" t="s">
        <v>9</v>
      </c>
      <c r="TCR38" s="35" t="s">
        <v>10</v>
      </c>
      <c r="TCS38" s="35" t="s">
        <v>2</v>
      </c>
      <c r="TCT38" s="35" t="s">
        <v>124</v>
      </c>
      <c r="TCU38" s="35" t="s">
        <v>63</v>
      </c>
      <c r="TCV38" s="32"/>
      <c r="TCW38" s="33"/>
      <c r="TCX38" s="33"/>
      <c r="TCY38" s="33"/>
      <c r="TCZ38" s="33"/>
      <c r="TDA38" s="33"/>
      <c r="TDB38" s="33"/>
      <c r="TDC38" s="35" t="s">
        <v>5</v>
      </c>
      <c r="TDD38" s="35" t="s">
        <v>6</v>
      </c>
      <c r="TDE38" s="35" t="s">
        <v>7</v>
      </c>
      <c r="TDF38" s="35" t="s">
        <v>8</v>
      </c>
      <c r="TDG38" s="35" t="s">
        <v>9</v>
      </c>
      <c r="TDH38" s="35" t="s">
        <v>10</v>
      </c>
      <c r="TDI38" s="35" t="s">
        <v>2</v>
      </c>
      <c r="TDJ38" s="35" t="s">
        <v>124</v>
      </c>
      <c r="TDK38" s="35" t="s">
        <v>63</v>
      </c>
      <c r="TDL38" s="32"/>
      <c r="TDM38" s="33"/>
      <c r="TDN38" s="33"/>
      <c r="TDO38" s="33"/>
      <c r="TDP38" s="33"/>
      <c r="TDQ38" s="33"/>
      <c r="TDR38" s="33"/>
      <c r="TDS38" s="35" t="s">
        <v>5</v>
      </c>
      <c r="TDT38" s="35" t="s">
        <v>6</v>
      </c>
      <c r="TDU38" s="35" t="s">
        <v>7</v>
      </c>
      <c r="TDV38" s="35" t="s">
        <v>8</v>
      </c>
      <c r="TDW38" s="35" t="s">
        <v>9</v>
      </c>
      <c r="TDX38" s="35" t="s">
        <v>10</v>
      </c>
      <c r="TDY38" s="35" t="s">
        <v>2</v>
      </c>
      <c r="TDZ38" s="35" t="s">
        <v>124</v>
      </c>
      <c r="TEA38" s="35" t="s">
        <v>63</v>
      </c>
      <c r="TEB38" s="32"/>
      <c r="TEC38" s="33"/>
      <c r="TED38" s="33"/>
      <c r="TEE38" s="33"/>
      <c r="TEF38" s="33"/>
      <c r="TEG38" s="33"/>
      <c r="TEH38" s="33"/>
      <c r="TEI38" s="35" t="s">
        <v>5</v>
      </c>
      <c r="TEJ38" s="35" t="s">
        <v>6</v>
      </c>
      <c r="TEK38" s="35" t="s">
        <v>7</v>
      </c>
      <c r="TEL38" s="35" t="s">
        <v>8</v>
      </c>
      <c r="TEM38" s="35" t="s">
        <v>9</v>
      </c>
      <c r="TEN38" s="35" t="s">
        <v>10</v>
      </c>
      <c r="TEO38" s="35" t="s">
        <v>2</v>
      </c>
      <c r="TEP38" s="35" t="s">
        <v>124</v>
      </c>
      <c r="TEQ38" s="35" t="s">
        <v>63</v>
      </c>
      <c r="TER38" s="32"/>
      <c r="TES38" s="33"/>
      <c r="TET38" s="33"/>
      <c r="TEU38" s="33"/>
      <c r="TEV38" s="33"/>
      <c r="TEW38" s="33"/>
      <c r="TEX38" s="33"/>
      <c r="TEY38" s="35" t="s">
        <v>5</v>
      </c>
      <c r="TEZ38" s="35" t="s">
        <v>6</v>
      </c>
      <c r="TFA38" s="35" t="s">
        <v>7</v>
      </c>
      <c r="TFB38" s="35" t="s">
        <v>8</v>
      </c>
      <c r="TFC38" s="35" t="s">
        <v>9</v>
      </c>
      <c r="TFD38" s="35" t="s">
        <v>10</v>
      </c>
      <c r="TFE38" s="35" t="s">
        <v>2</v>
      </c>
      <c r="TFF38" s="35" t="s">
        <v>124</v>
      </c>
      <c r="TFG38" s="35" t="s">
        <v>63</v>
      </c>
      <c r="TFH38" s="32"/>
      <c r="TFI38" s="33"/>
      <c r="TFJ38" s="33"/>
      <c r="TFK38" s="33"/>
      <c r="TFL38" s="33"/>
      <c r="TFM38" s="33"/>
      <c r="TFN38" s="33"/>
      <c r="TFO38" s="35" t="s">
        <v>5</v>
      </c>
      <c r="TFP38" s="35" t="s">
        <v>6</v>
      </c>
      <c r="TFQ38" s="35" t="s">
        <v>7</v>
      </c>
      <c r="TFR38" s="35" t="s">
        <v>8</v>
      </c>
      <c r="TFS38" s="35" t="s">
        <v>9</v>
      </c>
      <c r="TFT38" s="35" t="s">
        <v>10</v>
      </c>
      <c r="TFU38" s="35" t="s">
        <v>2</v>
      </c>
      <c r="TFV38" s="35" t="s">
        <v>124</v>
      </c>
      <c r="TFW38" s="35" t="s">
        <v>63</v>
      </c>
      <c r="TFX38" s="32"/>
      <c r="TFY38" s="33"/>
      <c r="TFZ38" s="33"/>
      <c r="TGA38" s="33"/>
      <c r="TGB38" s="33"/>
      <c r="TGC38" s="33"/>
      <c r="TGD38" s="33"/>
      <c r="TGE38" s="35" t="s">
        <v>5</v>
      </c>
      <c r="TGF38" s="35" t="s">
        <v>6</v>
      </c>
      <c r="TGG38" s="35" t="s">
        <v>7</v>
      </c>
      <c r="TGH38" s="35" t="s">
        <v>8</v>
      </c>
      <c r="TGI38" s="35" t="s">
        <v>9</v>
      </c>
      <c r="TGJ38" s="35" t="s">
        <v>10</v>
      </c>
      <c r="TGK38" s="35" t="s">
        <v>2</v>
      </c>
      <c r="TGL38" s="35" t="s">
        <v>124</v>
      </c>
      <c r="TGM38" s="35" t="s">
        <v>63</v>
      </c>
      <c r="TGN38" s="32"/>
      <c r="TGO38" s="33"/>
      <c r="TGP38" s="33"/>
      <c r="TGQ38" s="33"/>
      <c r="TGR38" s="33"/>
      <c r="TGS38" s="33"/>
      <c r="TGT38" s="33"/>
      <c r="TGU38" s="35" t="s">
        <v>5</v>
      </c>
      <c r="TGV38" s="35" t="s">
        <v>6</v>
      </c>
      <c r="TGW38" s="35" t="s">
        <v>7</v>
      </c>
      <c r="TGX38" s="35" t="s">
        <v>8</v>
      </c>
      <c r="TGY38" s="35" t="s">
        <v>9</v>
      </c>
      <c r="TGZ38" s="35" t="s">
        <v>10</v>
      </c>
      <c r="THA38" s="35" t="s">
        <v>2</v>
      </c>
      <c r="THB38" s="35" t="s">
        <v>124</v>
      </c>
      <c r="THC38" s="35" t="s">
        <v>63</v>
      </c>
      <c r="THD38" s="32"/>
      <c r="THE38" s="33"/>
      <c r="THF38" s="33"/>
      <c r="THG38" s="33"/>
      <c r="THH38" s="33"/>
      <c r="THI38" s="33"/>
      <c r="THJ38" s="33"/>
      <c r="THK38" s="35" t="s">
        <v>5</v>
      </c>
      <c r="THL38" s="35" t="s">
        <v>6</v>
      </c>
      <c r="THM38" s="35" t="s">
        <v>7</v>
      </c>
      <c r="THN38" s="35" t="s">
        <v>8</v>
      </c>
      <c r="THO38" s="35" t="s">
        <v>9</v>
      </c>
      <c r="THP38" s="35" t="s">
        <v>10</v>
      </c>
      <c r="THQ38" s="35" t="s">
        <v>2</v>
      </c>
      <c r="THR38" s="35" t="s">
        <v>124</v>
      </c>
      <c r="THS38" s="35" t="s">
        <v>63</v>
      </c>
      <c r="THT38" s="32"/>
      <c r="THU38" s="33"/>
      <c r="THV38" s="33"/>
      <c r="THW38" s="33"/>
      <c r="THX38" s="33"/>
      <c r="THY38" s="33"/>
      <c r="THZ38" s="33"/>
      <c r="TIA38" s="35" t="s">
        <v>5</v>
      </c>
      <c r="TIB38" s="35" t="s">
        <v>6</v>
      </c>
      <c r="TIC38" s="35" t="s">
        <v>7</v>
      </c>
      <c r="TID38" s="35" t="s">
        <v>8</v>
      </c>
      <c r="TIE38" s="35" t="s">
        <v>9</v>
      </c>
      <c r="TIF38" s="35" t="s">
        <v>10</v>
      </c>
      <c r="TIG38" s="35" t="s">
        <v>2</v>
      </c>
      <c r="TIH38" s="35" t="s">
        <v>124</v>
      </c>
      <c r="TII38" s="35" t="s">
        <v>63</v>
      </c>
      <c r="TIJ38" s="32"/>
      <c r="TIK38" s="33"/>
      <c r="TIL38" s="33"/>
      <c r="TIM38" s="33"/>
      <c r="TIN38" s="33"/>
      <c r="TIO38" s="33"/>
      <c r="TIP38" s="33"/>
      <c r="TIQ38" s="35" t="s">
        <v>5</v>
      </c>
      <c r="TIR38" s="35" t="s">
        <v>6</v>
      </c>
      <c r="TIS38" s="35" t="s">
        <v>7</v>
      </c>
      <c r="TIT38" s="35" t="s">
        <v>8</v>
      </c>
      <c r="TIU38" s="35" t="s">
        <v>9</v>
      </c>
      <c r="TIV38" s="35" t="s">
        <v>10</v>
      </c>
      <c r="TIW38" s="35" t="s">
        <v>2</v>
      </c>
      <c r="TIX38" s="35" t="s">
        <v>124</v>
      </c>
      <c r="TIY38" s="35" t="s">
        <v>63</v>
      </c>
      <c r="TIZ38" s="32"/>
      <c r="TJA38" s="33"/>
      <c r="TJB38" s="33"/>
      <c r="TJC38" s="33"/>
      <c r="TJD38" s="33"/>
      <c r="TJE38" s="33"/>
      <c r="TJF38" s="33"/>
      <c r="TJG38" s="35" t="s">
        <v>5</v>
      </c>
      <c r="TJH38" s="35" t="s">
        <v>6</v>
      </c>
      <c r="TJI38" s="35" t="s">
        <v>7</v>
      </c>
      <c r="TJJ38" s="35" t="s">
        <v>8</v>
      </c>
      <c r="TJK38" s="35" t="s">
        <v>9</v>
      </c>
      <c r="TJL38" s="35" t="s">
        <v>10</v>
      </c>
      <c r="TJM38" s="35" t="s">
        <v>2</v>
      </c>
      <c r="TJN38" s="35" t="s">
        <v>124</v>
      </c>
      <c r="TJO38" s="35" t="s">
        <v>63</v>
      </c>
      <c r="TJP38" s="32"/>
      <c r="TJQ38" s="33"/>
      <c r="TJR38" s="33"/>
      <c r="TJS38" s="33"/>
      <c r="TJT38" s="33"/>
      <c r="TJU38" s="33"/>
      <c r="TJV38" s="33"/>
      <c r="TJW38" s="35" t="s">
        <v>5</v>
      </c>
      <c r="TJX38" s="35" t="s">
        <v>6</v>
      </c>
      <c r="TJY38" s="35" t="s">
        <v>7</v>
      </c>
      <c r="TJZ38" s="35" t="s">
        <v>8</v>
      </c>
      <c r="TKA38" s="35" t="s">
        <v>9</v>
      </c>
      <c r="TKB38" s="35" t="s">
        <v>10</v>
      </c>
      <c r="TKC38" s="35" t="s">
        <v>2</v>
      </c>
      <c r="TKD38" s="35" t="s">
        <v>124</v>
      </c>
      <c r="TKE38" s="35" t="s">
        <v>63</v>
      </c>
      <c r="TKF38" s="32"/>
      <c r="TKG38" s="33"/>
      <c r="TKH38" s="33"/>
      <c r="TKI38" s="33"/>
      <c r="TKJ38" s="33"/>
      <c r="TKK38" s="33"/>
      <c r="TKL38" s="33"/>
      <c r="TKM38" s="35" t="s">
        <v>5</v>
      </c>
      <c r="TKN38" s="35" t="s">
        <v>6</v>
      </c>
      <c r="TKO38" s="35" t="s">
        <v>7</v>
      </c>
      <c r="TKP38" s="35" t="s">
        <v>8</v>
      </c>
      <c r="TKQ38" s="35" t="s">
        <v>9</v>
      </c>
      <c r="TKR38" s="35" t="s">
        <v>10</v>
      </c>
      <c r="TKS38" s="35" t="s">
        <v>2</v>
      </c>
      <c r="TKT38" s="35" t="s">
        <v>124</v>
      </c>
      <c r="TKU38" s="35" t="s">
        <v>63</v>
      </c>
      <c r="TKV38" s="32"/>
      <c r="TKW38" s="33"/>
      <c r="TKX38" s="33"/>
      <c r="TKY38" s="33"/>
      <c r="TKZ38" s="33"/>
      <c r="TLA38" s="33"/>
      <c r="TLB38" s="33"/>
      <c r="TLC38" s="35" t="s">
        <v>5</v>
      </c>
      <c r="TLD38" s="35" t="s">
        <v>6</v>
      </c>
      <c r="TLE38" s="35" t="s">
        <v>7</v>
      </c>
      <c r="TLF38" s="35" t="s">
        <v>8</v>
      </c>
      <c r="TLG38" s="35" t="s">
        <v>9</v>
      </c>
      <c r="TLH38" s="35" t="s">
        <v>10</v>
      </c>
      <c r="TLI38" s="35" t="s">
        <v>2</v>
      </c>
      <c r="TLJ38" s="35" t="s">
        <v>124</v>
      </c>
      <c r="TLK38" s="35" t="s">
        <v>63</v>
      </c>
      <c r="TLL38" s="32"/>
      <c r="TLM38" s="33"/>
      <c r="TLN38" s="33"/>
      <c r="TLO38" s="33"/>
      <c r="TLP38" s="33"/>
      <c r="TLQ38" s="33"/>
      <c r="TLR38" s="33"/>
      <c r="TLS38" s="35" t="s">
        <v>5</v>
      </c>
      <c r="TLT38" s="35" t="s">
        <v>6</v>
      </c>
      <c r="TLU38" s="35" t="s">
        <v>7</v>
      </c>
      <c r="TLV38" s="35" t="s">
        <v>8</v>
      </c>
      <c r="TLW38" s="35" t="s">
        <v>9</v>
      </c>
      <c r="TLX38" s="35" t="s">
        <v>10</v>
      </c>
      <c r="TLY38" s="35" t="s">
        <v>2</v>
      </c>
      <c r="TLZ38" s="35" t="s">
        <v>124</v>
      </c>
      <c r="TMA38" s="35" t="s">
        <v>63</v>
      </c>
      <c r="TMB38" s="32"/>
      <c r="TMC38" s="33"/>
      <c r="TMD38" s="33"/>
      <c r="TME38" s="33"/>
      <c r="TMF38" s="33"/>
      <c r="TMG38" s="33"/>
      <c r="TMH38" s="33"/>
      <c r="TMI38" s="35" t="s">
        <v>5</v>
      </c>
      <c r="TMJ38" s="35" t="s">
        <v>6</v>
      </c>
      <c r="TMK38" s="35" t="s">
        <v>7</v>
      </c>
      <c r="TML38" s="35" t="s">
        <v>8</v>
      </c>
      <c r="TMM38" s="35" t="s">
        <v>9</v>
      </c>
      <c r="TMN38" s="35" t="s">
        <v>10</v>
      </c>
      <c r="TMO38" s="35" t="s">
        <v>2</v>
      </c>
      <c r="TMP38" s="35" t="s">
        <v>124</v>
      </c>
      <c r="TMQ38" s="35" t="s">
        <v>63</v>
      </c>
      <c r="TMR38" s="32"/>
      <c r="TMS38" s="33"/>
      <c r="TMT38" s="33"/>
      <c r="TMU38" s="33"/>
      <c r="TMV38" s="33"/>
      <c r="TMW38" s="33"/>
      <c r="TMX38" s="33"/>
      <c r="TMY38" s="35" t="s">
        <v>5</v>
      </c>
      <c r="TMZ38" s="35" t="s">
        <v>6</v>
      </c>
      <c r="TNA38" s="35" t="s">
        <v>7</v>
      </c>
      <c r="TNB38" s="35" t="s">
        <v>8</v>
      </c>
      <c r="TNC38" s="35" t="s">
        <v>9</v>
      </c>
      <c r="TND38" s="35" t="s">
        <v>10</v>
      </c>
      <c r="TNE38" s="35" t="s">
        <v>2</v>
      </c>
      <c r="TNF38" s="35" t="s">
        <v>124</v>
      </c>
      <c r="TNG38" s="35" t="s">
        <v>63</v>
      </c>
      <c r="TNH38" s="32"/>
      <c r="TNI38" s="33"/>
      <c r="TNJ38" s="33"/>
      <c r="TNK38" s="33"/>
      <c r="TNL38" s="33"/>
      <c r="TNM38" s="33"/>
      <c r="TNN38" s="33"/>
      <c r="TNO38" s="35" t="s">
        <v>5</v>
      </c>
      <c r="TNP38" s="35" t="s">
        <v>6</v>
      </c>
      <c r="TNQ38" s="35" t="s">
        <v>7</v>
      </c>
      <c r="TNR38" s="35" t="s">
        <v>8</v>
      </c>
      <c r="TNS38" s="35" t="s">
        <v>9</v>
      </c>
      <c r="TNT38" s="35" t="s">
        <v>10</v>
      </c>
      <c r="TNU38" s="35" t="s">
        <v>2</v>
      </c>
      <c r="TNV38" s="35" t="s">
        <v>124</v>
      </c>
      <c r="TNW38" s="35" t="s">
        <v>63</v>
      </c>
      <c r="TNX38" s="32"/>
      <c r="TNY38" s="33"/>
      <c r="TNZ38" s="33"/>
      <c r="TOA38" s="33"/>
      <c r="TOB38" s="33"/>
      <c r="TOC38" s="33"/>
      <c r="TOD38" s="33"/>
      <c r="TOE38" s="35" t="s">
        <v>5</v>
      </c>
      <c r="TOF38" s="35" t="s">
        <v>6</v>
      </c>
      <c r="TOG38" s="35" t="s">
        <v>7</v>
      </c>
      <c r="TOH38" s="35" t="s">
        <v>8</v>
      </c>
      <c r="TOI38" s="35" t="s">
        <v>9</v>
      </c>
      <c r="TOJ38" s="35" t="s">
        <v>10</v>
      </c>
      <c r="TOK38" s="35" t="s">
        <v>2</v>
      </c>
      <c r="TOL38" s="35" t="s">
        <v>124</v>
      </c>
      <c r="TOM38" s="35" t="s">
        <v>63</v>
      </c>
      <c r="TON38" s="32"/>
      <c r="TOO38" s="33"/>
      <c r="TOP38" s="33"/>
      <c r="TOQ38" s="33"/>
      <c r="TOR38" s="33"/>
      <c r="TOS38" s="33"/>
      <c r="TOT38" s="33"/>
      <c r="TOU38" s="35" t="s">
        <v>5</v>
      </c>
      <c r="TOV38" s="35" t="s">
        <v>6</v>
      </c>
      <c r="TOW38" s="35" t="s">
        <v>7</v>
      </c>
      <c r="TOX38" s="35" t="s">
        <v>8</v>
      </c>
      <c r="TOY38" s="35" t="s">
        <v>9</v>
      </c>
      <c r="TOZ38" s="35" t="s">
        <v>10</v>
      </c>
      <c r="TPA38" s="35" t="s">
        <v>2</v>
      </c>
      <c r="TPB38" s="35" t="s">
        <v>124</v>
      </c>
      <c r="TPC38" s="35" t="s">
        <v>63</v>
      </c>
      <c r="TPD38" s="32"/>
      <c r="TPE38" s="33"/>
      <c r="TPF38" s="33"/>
      <c r="TPG38" s="33"/>
      <c r="TPH38" s="33"/>
      <c r="TPI38" s="33"/>
      <c r="TPJ38" s="33"/>
      <c r="TPK38" s="35" t="s">
        <v>5</v>
      </c>
      <c r="TPL38" s="35" t="s">
        <v>6</v>
      </c>
      <c r="TPM38" s="35" t="s">
        <v>7</v>
      </c>
      <c r="TPN38" s="35" t="s">
        <v>8</v>
      </c>
      <c r="TPO38" s="35" t="s">
        <v>9</v>
      </c>
      <c r="TPP38" s="35" t="s">
        <v>10</v>
      </c>
      <c r="TPQ38" s="35" t="s">
        <v>2</v>
      </c>
      <c r="TPR38" s="35" t="s">
        <v>124</v>
      </c>
      <c r="TPS38" s="35" t="s">
        <v>63</v>
      </c>
      <c r="TPT38" s="32"/>
      <c r="TPU38" s="33"/>
      <c r="TPV38" s="33"/>
      <c r="TPW38" s="33"/>
      <c r="TPX38" s="33"/>
      <c r="TPY38" s="33"/>
      <c r="TPZ38" s="33"/>
      <c r="TQA38" s="35" t="s">
        <v>5</v>
      </c>
      <c r="TQB38" s="35" t="s">
        <v>6</v>
      </c>
      <c r="TQC38" s="35" t="s">
        <v>7</v>
      </c>
      <c r="TQD38" s="35" t="s">
        <v>8</v>
      </c>
      <c r="TQE38" s="35" t="s">
        <v>9</v>
      </c>
      <c r="TQF38" s="35" t="s">
        <v>10</v>
      </c>
      <c r="TQG38" s="35" t="s">
        <v>2</v>
      </c>
      <c r="TQH38" s="35" t="s">
        <v>124</v>
      </c>
      <c r="TQI38" s="35" t="s">
        <v>63</v>
      </c>
      <c r="TQJ38" s="32"/>
      <c r="TQK38" s="33"/>
      <c r="TQL38" s="33"/>
      <c r="TQM38" s="33"/>
      <c r="TQN38" s="33"/>
      <c r="TQO38" s="33"/>
      <c r="TQP38" s="33"/>
      <c r="TQQ38" s="35" t="s">
        <v>5</v>
      </c>
      <c r="TQR38" s="35" t="s">
        <v>6</v>
      </c>
      <c r="TQS38" s="35" t="s">
        <v>7</v>
      </c>
      <c r="TQT38" s="35" t="s">
        <v>8</v>
      </c>
      <c r="TQU38" s="35" t="s">
        <v>9</v>
      </c>
      <c r="TQV38" s="35" t="s">
        <v>10</v>
      </c>
      <c r="TQW38" s="35" t="s">
        <v>2</v>
      </c>
      <c r="TQX38" s="35" t="s">
        <v>124</v>
      </c>
      <c r="TQY38" s="35" t="s">
        <v>63</v>
      </c>
      <c r="TQZ38" s="32"/>
      <c r="TRA38" s="33"/>
      <c r="TRB38" s="33"/>
      <c r="TRC38" s="33"/>
      <c r="TRD38" s="33"/>
      <c r="TRE38" s="33"/>
      <c r="TRF38" s="33"/>
      <c r="TRG38" s="35" t="s">
        <v>5</v>
      </c>
      <c r="TRH38" s="35" t="s">
        <v>6</v>
      </c>
      <c r="TRI38" s="35" t="s">
        <v>7</v>
      </c>
      <c r="TRJ38" s="35" t="s">
        <v>8</v>
      </c>
      <c r="TRK38" s="35" t="s">
        <v>9</v>
      </c>
      <c r="TRL38" s="35" t="s">
        <v>10</v>
      </c>
      <c r="TRM38" s="35" t="s">
        <v>2</v>
      </c>
      <c r="TRN38" s="35" t="s">
        <v>124</v>
      </c>
      <c r="TRO38" s="35" t="s">
        <v>63</v>
      </c>
      <c r="TRP38" s="32"/>
      <c r="TRQ38" s="33"/>
      <c r="TRR38" s="33"/>
      <c r="TRS38" s="33"/>
      <c r="TRT38" s="33"/>
      <c r="TRU38" s="33"/>
      <c r="TRV38" s="33"/>
      <c r="TRW38" s="35" t="s">
        <v>5</v>
      </c>
      <c r="TRX38" s="35" t="s">
        <v>6</v>
      </c>
      <c r="TRY38" s="35" t="s">
        <v>7</v>
      </c>
      <c r="TRZ38" s="35" t="s">
        <v>8</v>
      </c>
      <c r="TSA38" s="35" t="s">
        <v>9</v>
      </c>
      <c r="TSB38" s="35" t="s">
        <v>10</v>
      </c>
      <c r="TSC38" s="35" t="s">
        <v>2</v>
      </c>
      <c r="TSD38" s="35" t="s">
        <v>124</v>
      </c>
      <c r="TSE38" s="35" t="s">
        <v>63</v>
      </c>
      <c r="TSF38" s="32"/>
      <c r="TSG38" s="33"/>
      <c r="TSH38" s="33"/>
      <c r="TSI38" s="33"/>
      <c r="TSJ38" s="33"/>
      <c r="TSK38" s="33"/>
      <c r="TSL38" s="33"/>
      <c r="TSM38" s="35" t="s">
        <v>5</v>
      </c>
      <c r="TSN38" s="35" t="s">
        <v>6</v>
      </c>
      <c r="TSO38" s="35" t="s">
        <v>7</v>
      </c>
      <c r="TSP38" s="35" t="s">
        <v>8</v>
      </c>
      <c r="TSQ38" s="35" t="s">
        <v>9</v>
      </c>
      <c r="TSR38" s="35" t="s">
        <v>10</v>
      </c>
      <c r="TSS38" s="35" t="s">
        <v>2</v>
      </c>
      <c r="TST38" s="35" t="s">
        <v>124</v>
      </c>
      <c r="TSU38" s="35" t="s">
        <v>63</v>
      </c>
      <c r="TSV38" s="32"/>
      <c r="TSW38" s="33"/>
      <c r="TSX38" s="33"/>
      <c r="TSY38" s="33"/>
      <c r="TSZ38" s="33"/>
      <c r="TTA38" s="33"/>
      <c r="TTB38" s="33"/>
      <c r="TTC38" s="35" t="s">
        <v>5</v>
      </c>
      <c r="TTD38" s="35" t="s">
        <v>6</v>
      </c>
      <c r="TTE38" s="35" t="s">
        <v>7</v>
      </c>
      <c r="TTF38" s="35" t="s">
        <v>8</v>
      </c>
      <c r="TTG38" s="35" t="s">
        <v>9</v>
      </c>
      <c r="TTH38" s="35" t="s">
        <v>10</v>
      </c>
      <c r="TTI38" s="35" t="s">
        <v>2</v>
      </c>
      <c r="TTJ38" s="35" t="s">
        <v>124</v>
      </c>
      <c r="TTK38" s="35" t="s">
        <v>63</v>
      </c>
      <c r="TTL38" s="32"/>
      <c r="TTM38" s="33"/>
      <c r="TTN38" s="33"/>
      <c r="TTO38" s="33"/>
      <c r="TTP38" s="33"/>
      <c r="TTQ38" s="33"/>
      <c r="TTR38" s="33"/>
      <c r="TTS38" s="35" t="s">
        <v>5</v>
      </c>
      <c r="TTT38" s="35" t="s">
        <v>6</v>
      </c>
      <c r="TTU38" s="35" t="s">
        <v>7</v>
      </c>
      <c r="TTV38" s="35" t="s">
        <v>8</v>
      </c>
      <c r="TTW38" s="35" t="s">
        <v>9</v>
      </c>
      <c r="TTX38" s="35" t="s">
        <v>10</v>
      </c>
      <c r="TTY38" s="35" t="s">
        <v>2</v>
      </c>
      <c r="TTZ38" s="35" t="s">
        <v>124</v>
      </c>
      <c r="TUA38" s="35" t="s">
        <v>63</v>
      </c>
      <c r="TUB38" s="32"/>
      <c r="TUC38" s="33"/>
      <c r="TUD38" s="33"/>
      <c r="TUE38" s="33"/>
      <c r="TUF38" s="33"/>
      <c r="TUG38" s="33"/>
      <c r="TUH38" s="33"/>
      <c r="TUI38" s="35" t="s">
        <v>5</v>
      </c>
      <c r="TUJ38" s="35" t="s">
        <v>6</v>
      </c>
      <c r="TUK38" s="35" t="s">
        <v>7</v>
      </c>
      <c r="TUL38" s="35" t="s">
        <v>8</v>
      </c>
      <c r="TUM38" s="35" t="s">
        <v>9</v>
      </c>
      <c r="TUN38" s="35" t="s">
        <v>10</v>
      </c>
      <c r="TUO38" s="35" t="s">
        <v>2</v>
      </c>
      <c r="TUP38" s="35" t="s">
        <v>124</v>
      </c>
      <c r="TUQ38" s="35" t="s">
        <v>63</v>
      </c>
      <c r="TUR38" s="32"/>
      <c r="TUS38" s="33"/>
      <c r="TUT38" s="33"/>
      <c r="TUU38" s="33"/>
      <c r="TUV38" s="33"/>
      <c r="TUW38" s="33"/>
      <c r="TUX38" s="33"/>
      <c r="TUY38" s="35" t="s">
        <v>5</v>
      </c>
      <c r="TUZ38" s="35" t="s">
        <v>6</v>
      </c>
      <c r="TVA38" s="35" t="s">
        <v>7</v>
      </c>
      <c r="TVB38" s="35" t="s">
        <v>8</v>
      </c>
      <c r="TVC38" s="35" t="s">
        <v>9</v>
      </c>
      <c r="TVD38" s="35" t="s">
        <v>10</v>
      </c>
      <c r="TVE38" s="35" t="s">
        <v>2</v>
      </c>
      <c r="TVF38" s="35" t="s">
        <v>124</v>
      </c>
      <c r="TVG38" s="35" t="s">
        <v>63</v>
      </c>
      <c r="TVH38" s="32"/>
      <c r="TVI38" s="33"/>
      <c r="TVJ38" s="33"/>
      <c r="TVK38" s="33"/>
      <c r="TVL38" s="33"/>
      <c r="TVM38" s="33"/>
      <c r="TVN38" s="33"/>
      <c r="TVO38" s="35" t="s">
        <v>5</v>
      </c>
      <c r="TVP38" s="35" t="s">
        <v>6</v>
      </c>
      <c r="TVQ38" s="35" t="s">
        <v>7</v>
      </c>
      <c r="TVR38" s="35" t="s">
        <v>8</v>
      </c>
      <c r="TVS38" s="35" t="s">
        <v>9</v>
      </c>
      <c r="TVT38" s="35" t="s">
        <v>10</v>
      </c>
      <c r="TVU38" s="35" t="s">
        <v>2</v>
      </c>
      <c r="TVV38" s="35" t="s">
        <v>124</v>
      </c>
      <c r="TVW38" s="35" t="s">
        <v>63</v>
      </c>
      <c r="TVX38" s="32"/>
      <c r="TVY38" s="33"/>
      <c r="TVZ38" s="33"/>
      <c r="TWA38" s="33"/>
      <c r="TWB38" s="33"/>
      <c r="TWC38" s="33"/>
      <c r="TWD38" s="33"/>
      <c r="TWE38" s="35" t="s">
        <v>5</v>
      </c>
      <c r="TWF38" s="35" t="s">
        <v>6</v>
      </c>
      <c r="TWG38" s="35" t="s">
        <v>7</v>
      </c>
      <c r="TWH38" s="35" t="s">
        <v>8</v>
      </c>
      <c r="TWI38" s="35" t="s">
        <v>9</v>
      </c>
      <c r="TWJ38" s="35" t="s">
        <v>10</v>
      </c>
      <c r="TWK38" s="35" t="s">
        <v>2</v>
      </c>
      <c r="TWL38" s="35" t="s">
        <v>124</v>
      </c>
      <c r="TWM38" s="35" t="s">
        <v>63</v>
      </c>
      <c r="TWN38" s="32"/>
      <c r="TWO38" s="33"/>
      <c r="TWP38" s="33"/>
      <c r="TWQ38" s="33"/>
      <c r="TWR38" s="33"/>
      <c r="TWS38" s="33"/>
      <c r="TWT38" s="33"/>
      <c r="TWU38" s="35" t="s">
        <v>5</v>
      </c>
      <c r="TWV38" s="35" t="s">
        <v>6</v>
      </c>
      <c r="TWW38" s="35" t="s">
        <v>7</v>
      </c>
      <c r="TWX38" s="35" t="s">
        <v>8</v>
      </c>
      <c r="TWY38" s="35" t="s">
        <v>9</v>
      </c>
      <c r="TWZ38" s="35" t="s">
        <v>10</v>
      </c>
      <c r="TXA38" s="35" t="s">
        <v>2</v>
      </c>
      <c r="TXB38" s="35" t="s">
        <v>124</v>
      </c>
      <c r="TXC38" s="35" t="s">
        <v>63</v>
      </c>
      <c r="TXD38" s="32"/>
      <c r="TXE38" s="33"/>
      <c r="TXF38" s="33"/>
      <c r="TXG38" s="33"/>
      <c r="TXH38" s="33"/>
      <c r="TXI38" s="33"/>
      <c r="TXJ38" s="33"/>
      <c r="TXK38" s="35" t="s">
        <v>5</v>
      </c>
      <c r="TXL38" s="35" t="s">
        <v>6</v>
      </c>
      <c r="TXM38" s="35" t="s">
        <v>7</v>
      </c>
      <c r="TXN38" s="35" t="s">
        <v>8</v>
      </c>
      <c r="TXO38" s="35" t="s">
        <v>9</v>
      </c>
      <c r="TXP38" s="35" t="s">
        <v>10</v>
      </c>
      <c r="TXQ38" s="35" t="s">
        <v>2</v>
      </c>
      <c r="TXR38" s="35" t="s">
        <v>124</v>
      </c>
      <c r="TXS38" s="35" t="s">
        <v>63</v>
      </c>
      <c r="TXT38" s="32"/>
      <c r="TXU38" s="33"/>
      <c r="TXV38" s="33"/>
      <c r="TXW38" s="33"/>
      <c r="TXX38" s="33"/>
      <c r="TXY38" s="33"/>
      <c r="TXZ38" s="33"/>
      <c r="TYA38" s="35" t="s">
        <v>5</v>
      </c>
      <c r="TYB38" s="35" t="s">
        <v>6</v>
      </c>
      <c r="TYC38" s="35" t="s">
        <v>7</v>
      </c>
      <c r="TYD38" s="35" t="s">
        <v>8</v>
      </c>
      <c r="TYE38" s="35" t="s">
        <v>9</v>
      </c>
      <c r="TYF38" s="35" t="s">
        <v>10</v>
      </c>
      <c r="TYG38" s="35" t="s">
        <v>2</v>
      </c>
      <c r="TYH38" s="35" t="s">
        <v>124</v>
      </c>
      <c r="TYI38" s="35" t="s">
        <v>63</v>
      </c>
      <c r="TYJ38" s="32"/>
      <c r="TYK38" s="33"/>
      <c r="TYL38" s="33"/>
      <c r="TYM38" s="33"/>
      <c r="TYN38" s="33"/>
      <c r="TYO38" s="33"/>
      <c r="TYP38" s="33"/>
      <c r="TYQ38" s="35" t="s">
        <v>5</v>
      </c>
      <c r="TYR38" s="35" t="s">
        <v>6</v>
      </c>
      <c r="TYS38" s="35" t="s">
        <v>7</v>
      </c>
      <c r="TYT38" s="35" t="s">
        <v>8</v>
      </c>
      <c r="TYU38" s="35" t="s">
        <v>9</v>
      </c>
      <c r="TYV38" s="35" t="s">
        <v>10</v>
      </c>
      <c r="TYW38" s="35" t="s">
        <v>2</v>
      </c>
      <c r="TYX38" s="35" t="s">
        <v>124</v>
      </c>
      <c r="TYY38" s="35" t="s">
        <v>63</v>
      </c>
      <c r="TYZ38" s="32"/>
      <c r="TZA38" s="33"/>
      <c r="TZB38" s="33"/>
      <c r="TZC38" s="33"/>
      <c r="TZD38" s="33"/>
      <c r="TZE38" s="33"/>
      <c r="TZF38" s="33"/>
      <c r="TZG38" s="35" t="s">
        <v>5</v>
      </c>
      <c r="TZH38" s="35" t="s">
        <v>6</v>
      </c>
      <c r="TZI38" s="35" t="s">
        <v>7</v>
      </c>
      <c r="TZJ38" s="35" t="s">
        <v>8</v>
      </c>
      <c r="TZK38" s="35" t="s">
        <v>9</v>
      </c>
      <c r="TZL38" s="35" t="s">
        <v>10</v>
      </c>
      <c r="TZM38" s="35" t="s">
        <v>2</v>
      </c>
      <c r="TZN38" s="35" t="s">
        <v>124</v>
      </c>
      <c r="TZO38" s="35" t="s">
        <v>63</v>
      </c>
      <c r="TZP38" s="32"/>
      <c r="TZQ38" s="33"/>
      <c r="TZR38" s="33"/>
      <c r="TZS38" s="33"/>
      <c r="TZT38" s="33"/>
      <c r="TZU38" s="33"/>
      <c r="TZV38" s="33"/>
      <c r="TZW38" s="35" t="s">
        <v>5</v>
      </c>
      <c r="TZX38" s="35" t="s">
        <v>6</v>
      </c>
      <c r="TZY38" s="35" t="s">
        <v>7</v>
      </c>
      <c r="TZZ38" s="35" t="s">
        <v>8</v>
      </c>
      <c r="UAA38" s="35" t="s">
        <v>9</v>
      </c>
      <c r="UAB38" s="35" t="s">
        <v>10</v>
      </c>
      <c r="UAC38" s="35" t="s">
        <v>2</v>
      </c>
      <c r="UAD38" s="35" t="s">
        <v>124</v>
      </c>
      <c r="UAE38" s="35" t="s">
        <v>63</v>
      </c>
      <c r="UAF38" s="32"/>
      <c r="UAG38" s="33"/>
      <c r="UAH38" s="33"/>
      <c r="UAI38" s="33"/>
      <c r="UAJ38" s="33"/>
      <c r="UAK38" s="33"/>
      <c r="UAL38" s="33"/>
      <c r="UAM38" s="35" t="s">
        <v>5</v>
      </c>
      <c r="UAN38" s="35" t="s">
        <v>6</v>
      </c>
      <c r="UAO38" s="35" t="s">
        <v>7</v>
      </c>
      <c r="UAP38" s="35" t="s">
        <v>8</v>
      </c>
      <c r="UAQ38" s="35" t="s">
        <v>9</v>
      </c>
      <c r="UAR38" s="35" t="s">
        <v>10</v>
      </c>
      <c r="UAS38" s="35" t="s">
        <v>2</v>
      </c>
      <c r="UAT38" s="35" t="s">
        <v>124</v>
      </c>
      <c r="UAU38" s="35" t="s">
        <v>63</v>
      </c>
      <c r="UAV38" s="32"/>
      <c r="UAW38" s="33"/>
      <c r="UAX38" s="33"/>
      <c r="UAY38" s="33"/>
      <c r="UAZ38" s="33"/>
      <c r="UBA38" s="33"/>
      <c r="UBB38" s="33"/>
      <c r="UBC38" s="35" t="s">
        <v>5</v>
      </c>
      <c r="UBD38" s="35" t="s">
        <v>6</v>
      </c>
      <c r="UBE38" s="35" t="s">
        <v>7</v>
      </c>
      <c r="UBF38" s="35" t="s">
        <v>8</v>
      </c>
      <c r="UBG38" s="35" t="s">
        <v>9</v>
      </c>
      <c r="UBH38" s="35" t="s">
        <v>10</v>
      </c>
      <c r="UBI38" s="35" t="s">
        <v>2</v>
      </c>
      <c r="UBJ38" s="35" t="s">
        <v>124</v>
      </c>
      <c r="UBK38" s="35" t="s">
        <v>63</v>
      </c>
      <c r="UBL38" s="32"/>
      <c r="UBM38" s="33"/>
      <c r="UBN38" s="33"/>
      <c r="UBO38" s="33"/>
      <c r="UBP38" s="33"/>
      <c r="UBQ38" s="33"/>
      <c r="UBR38" s="33"/>
      <c r="UBS38" s="35" t="s">
        <v>5</v>
      </c>
      <c r="UBT38" s="35" t="s">
        <v>6</v>
      </c>
      <c r="UBU38" s="35" t="s">
        <v>7</v>
      </c>
      <c r="UBV38" s="35" t="s">
        <v>8</v>
      </c>
      <c r="UBW38" s="35" t="s">
        <v>9</v>
      </c>
      <c r="UBX38" s="35" t="s">
        <v>10</v>
      </c>
      <c r="UBY38" s="35" t="s">
        <v>2</v>
      </c>
      <c r="UBZ38" s="35" t="s">
        <v>124</v>
      </c>
      <c r="UCA38" s="35" t="s">
        <v>63</v>
      </c>
      <c r="UCB38" s="32"/>
      <c r="UCC38" s="33"/>
      <c r="UCD38" s="33"/>
      <c r="UCE38" s="33"/>
      <c r="UCF38" s="33"/>
      <c r="UCG38" s="33"/>
      <c r="UCH38" s="33"/>
      <c r="UCI38" s="35" t="s">
        <v>5</v>
      </c>
      <c r="UCJ38" s="35" t="s">
        <v>6</v>
      </c>
      <c r="UCK38" s="35" t="s">
        <v>7</v>
      </c>
      <c r="UCL38" s="35" t="s">
        <v>8</v>
      </c>
      <c r="UCM38" s="35" t="s">
        <v>9</v>
      </c>
      <c r="UCN38" s="35" t="s">
        <v>10</v>
      </c>
      <c r="UCO38" s="35" t="s">
        <v>2</v>
      </c>
      <c r="UCP38" s="35" t="s">
        <v>124</v>
      </c>
      <c r="UCQ38" s="35" t="s">
        <v>63</v>
      </c>
      <c r="UCR38" s="32"/>
      <c r="UCS38" s="33"/>
      <c r="UCT38" s="33"/>
      <c r="UCU38" s="33"/>
      <c r="UCV38" s="33"/>
      <c r="UCW38" s="33"/>
      <c r="UCX38" s="33"/>
      <c r="UCY38" s="35" t="s">
        <v>5</v>
      </c>
      <c r="UCZ38" s="35" t="s">
        <v>6</v>
      </c>
      <c r="UDA38" s="35" t="s">
        <v>7</v>
      </c>
      <c r="UDB38" s="35" t="s">
        <v>8</v>
      </c>
      <c r="UDC38" s="35" t="s">
        <v>9</v>
      </c>
      <c r="UDD38" s="35" t="s">
        <v>10</v>
      </c>
      <c r="UDE38" s="35" t="s">
        <v>2</v>
      </c>
      <c r="UDF38" s="35" t="s">
        <v>124</v>
      </c>
      <c r="UDG38" s="35" t="s">
        <v>63</v>
      </c>
      <c r="UDH38" s="32"/>
      <c r="UDI38" s="33"/>
      <c r="UDJ38" s="33"/>
      <c r="UDK38" s="33"/>
      <c r="UDL38" s="33"/>
      <c r="UDM38" s="33"/>
      <c r="UDN38" s="33"/>
      <c r="UDO38" s="35" t="s">
        <v>5</v>
      </c>
      <c r="UDP38" s="35" t="s">
        <v>6</v>
      </c>
      <c r="UDQ38" s="35" t="s">
        <v>7</v>
      </c>
      <c r="UDR38" s="35" t="s">
        <v>8</v>
      </c>
      <c r="UDS38" s="35" t="s">
        <v>9</v>
      </c>
      <c r="UDT38" s="35" t="s">
        <v>10</v>
      </c>
      <c r="UDU38" s="35" t="s">
        <v>2</v>
      </c>
      <c r="UDV38" s="35" t="s">
        <v>124</v>
      </c>
      <c r="UDW38" s="35" t="s">
        <v>63</v>
      </c>
      <c r="UDX38" s="32"/>
      <c r="UDY38" s="33"/>
      <c r="UDZ38" s="33"/>
      <c r="UEA38" s="33"/>
      <c r="UEB38" s="33"/>
      <c r="UEC38" s="33"/>
      <c r="UED38" s="33"/>
      <c r="UEE38" s="35" t="s">
        <v>5</v>
      </c>
      <c r="UEF38" s="35" t="s">
        <v>6</v>
      </c>
      <c r="UEG38" s="35" t="s">
        <v>7</v>
      </c>
      <c r="UEH38" s="35" t="s">
        <v>8</v>
      </c>
      <c r="UEI38" s="35" t="s">
        <v>9</v>
      </c>
      <c r="UEJ38" s="35" t="s">
        <v>10</v>
      </c>
      <c r="UEK38" s="35" t="s">
        <v>2</v>
      </c>
      <c r="UEL38" s="35" t="s">
        <v>124</v>
      </c>
      <c r="UEM38" s="35" t="s">
        <v>63</v>
      </c>
      <c r="UEN38" s="32"/>
      <c r="UEO38" s="33"/>
      <c r="UEP38" s="33"/>
      <c r="UEQ38" s="33"/>
      <c r="UER38" s="33"/>
      <c r="UES38" s="33"/>
      <c r="UET38" s="33"/>
      <c r="UEU38" s="35" t="s">
        <v>5</v>
      </c>
      <c r="UEV38" s="35" t="s">
        <v>6</v>
      </c>
      <c r="UEW38" s="35" t="s">
        <v>7</v>
      </c>
      <c r="UEX38" s="35" t="s">
        <v>8</v>
      </c>
      <c r="UEY38" s="35" t="s">
        <v>9</v>
      </c>
      <c r="UEZ38" s="35" t="s">
        <v>10</v>
      </c>
      <c r="UFA38" s="35" t="s">
        <v>2</v>
      </c>
      <c r="UFB38" s="35" t="s">
        <v>124</v>
      </c>
      <c r="UFC38" s="35" t="s">
        <v>63</v>
      </c>
      <c r="UFD38" s="32"/>
      <c r="UFE38" s="33"/>
      <c r="UFF38" s="33"/>
      <c r="UFG38" s="33"/>
      <c r="UFH38" s="33"/>
      <c r="UFI38" s="33"/>
      <c r="UFJ38" s="33"/>
      <c r="UFK38" s="35" t="s">
        <v>5</v>
      </c>
      <c r="UFL38" s="35" t="s">
        <v>6</v>
      </c>
      <c r="UFM38" s="35" t="s">
        <v>7</v>
      </c>
      <c r="UFN38" s="35" t="s">
        <v>8</v>
      </c>
      <c r="UFO38" s="35" t="s">
        <v>9</v>
      </c>
      <c r="UFP38" s="35" t="s">
        <v>10</v>
      </c>
      <c r="UFQ38" s="35" t="s">
        <v>2</v>
      </c>
      <c r="UFR38" s="35" t="s">
        <v>124</v>
      </c>
      <c r="UFS38" s="35" t="s">
        <v>63</v>
      </c>
      <c r="UFT38" s="32"/>
      <c r="UFU38" s="33"/>
      <c r="UFV38" s="33"/>
      <c r="UFW38" s="33"/>
      <c r="UFX38" s="33"/>
      <c r="UFY38" s="33"/>
      <c r="UFZ38" s="33"/>
      <c r="UGA38" s="35" t="s">
        <v>5</v>
      </c>
      <c r="UGB38" s="35" t="s">
        <v>6</v>
      </c>
      <c r="UGC38" s="35" t="s">
        <v>7</v>
      </c>
      <c r="UGD38" s="35" t="s">
        <v>8</v>
      </c>
      <c r="UGE38" s="35" t="s">
        <v>9</v>
      </c>
      <c r="UGF38" s="35" t="s">
        <v>10</v>
      </c>
      <c r="UGG38" s="35" t="s">
        <v>2</v>
      </c>
      <c r="UGH38" s="35" t="s">
        <v>124</v>
      </c>
      <c r="UGI38" s="35" t="s">
        <v>63</v>
      </c>
      <c r="UGJ38" s="32"/>
      <c r="UGK38" s="33"/>
      <c r="UGL38" s="33"/>
      <c r="UGM38" s="33"/>
      <c r="UGN38" s="33"/>
      <c r="UGO38" s="33"/>
      <c r="UGP38" s="33"/>
      <c r="UGQ38" s="35" t="s">
        <v>5</v>
      </c>
      <c r="UGR38" s="35" t="s">
        <v>6</v>
      </c>
      <c r="UGS38" s="35" t="s">
        <v>7</v>
      </c>
      <c r="UGT38" s="35" t="s">
        <v>8</v>
      </c>
      <c r="UGU38" s="35" t="s">
        <v>9</v>
      </c>
      <c r="UGV38" s="35" t="s">
        <v>10</v>
      </c>
      <c r="UGW38" s="35" t="s">
        <v>2</v>
      </c>
      <c r="UGX38" s="35" t="s">
        <v>124</v>
      </c>
      <c r="UGY38" s="35" t="s">
        <v>63</v>
      </c>
      <c r="UGZ38" s="32"/>
      <c r="UHA38" s="33"/>
      <c r="UHB38" s="33"/>
      <c r="UHC38" s="33"/>
      <c r="UHD38" s="33"/>
      <c r="UHE38" s="33"/>
      <c r="UHF38" s="33"/>
      <c r="UHG38" s="35" t="s">
        <v>5</v>
      </c>
      <c r="UHH38" s="35" t="s">
        <v>6</v>
      </c>
      <c r="UHI38" s="35" t="s">
        <v>7</v>
      </c>
      <c r="UHJ38" s="35" t="s">
        <v>8</v>
      </c>
      <c r="UHK38" s="35" t="s">
        <v>9</v>
      </c>
      <c r="UHL38" s="35" t="s">
        <v>10</v>
      </c>
      <c r="UHM38" s="35" t="s">
        <v>2</v>
      </c>
      <c r="UHN38" s="35" t="s">
        <v>124</v>
      </c>
      <c r="UHO38" s="35" t="s">
        <v>63</v>
      </c>
      <c r="UHP38" s="32"/>
      <c r="UHQ38" s="33"/>
      <c r="UHR38" s="33"/>
      <c r="UHS38" s="33"/>
      <c r="UHT38" s="33"/>
      <c r="UHU38" s="33"/>
      <c r="UHV38" s="33"/>
      <c r="UHW38" s="35" t="s">
        <v>5</v>
      </c>
      <c r="UHX38" s="35" t="s">
        <v>6</v>
      </c>
      <c r="UHY38" s="35" t="s">
        <v>7</v>
      </c>
      <c r="UHZ38" s="35" t="s">
        <v>8</v>
      </c>
      <c r="UIA38" s="35" t="s">
        <v>9</v>
      </c>
      <c r="UIB38" s="35" t="s">
        <v>10</v>
      </c>
      <c r="UIC38" s="35" t="s">
        <v>2</v>
      </c>
      <c r="UID38" s="35" t="s">
        <v>124</v>
      </c>
      <c r="UIE38" s="35" t="s">
        <v>63</v>
      </c>
      <c r="UIF38" s="32"/>
      <c r="UIG38" s="33"/>
      <c r="UIH38" s="33"/>
      <c r="UII38" s="33"/>
      <c r="UIJ38" s="33"/>
      <c r="UIK38" s="33"/>
      <c r="UIL38" s="33"/>
      <c r="UIM38" s="35" t="s">
        <v>5</v>
      </c>
      <c r="UIN38" s="35" t="s">
        <v>6</v>
      </c>
      <c r="UIO38" s="35" t="s">
        <v>7</v>
      </c>
      <c r="UIP38" s="35" t="s">
        <v>8</v>
      </c>
      <c r="UIQ38" s="35" t="s">
        <v>9</v>
      </c>
      <c r="UIR38" s="35" t="s">
        <v>10</v>
      </c>
      <c r="UIS38" s="35" t="s">
        <v>2</v>
      </c>
      <c r="UIT38" s="35" t="s">
        <v>124</v>
      </c>
      <c r="UIU38" s="35" t="s">
        <v>63</v>
      </c>
      <c r="UIV38" s="32"/>
      <c r="UIW38" s="33"/>
      <c r="UIX38" s="33"/>
      <c r="UIY38" s="33"/>
      <c r="UIZ38" s="33"/>
      <c r="UJA38" s="33"/>
      <c r="UJB38" s="33"/>
      <c r="UJC38" s="35" t="s">
        <v>5</v>
      </c>
      <c r="UJD38" s="35" t="s">
        <v>6</v>
      </c>
      <c r="UJE38" s="35" t="s">
        <v>7</v>
      </c>
      <c r="UJF38" s="35" t="s">
        <v>8</v>
      </c>
      <c r="UJG38" s="35" t="s">
        <v>9</v>
      </c>
      <c r="UJH38" s="35" t="s">
        <v>10</v>
      </c>
      <c r="UJI38" s="35" t="s">
        <v>2</v>
      </c>
      <c r="UJJ38" s="35" t="s">
        <v>124</v>
      </c>
      <c r="UJK38" s="35" t="s">
        <v>63</v>
      </c>
      <c r="UJL38" s="32"/>
      <c r="UJM38" s="33"/>
      <c r="UJN38" s="33"/>
      <c r="UJO38" s="33"/>
      <c r="UJP38" s="33"/>
      <c r="UJQ38" s="33"/>
      <c r="UJR38" s="33"/>
      <c r="UJS38" s="35" t="s">
        <v>5</v>
      </c>
      <c r="UJT38" s="35" t="s">
        <v>6</v>
      </c>
      <c r="UJU38" s="35" t="s">
        <v>7</v>
      </c>
      <c r="UJV38" s="35" t="s">
        <v>8</v>
      </c>
      <c r="UJW38" s="35" t="s">
        <v>9</v>
      </c>
      <c r="UJX38" s="35" t="s">
        <v>10</v>
      </c>
      <c r="UJY38" s="35" t="s">
        <v>2</v>
      </c>
      <c r="UJZ38" s="35" t="s">
        <v>124</v>
      </c>
      <c r="UKA38" s="35" t="s">
        <v>63</v>
      </c>
      <c r="UKB38" s="32"/>
      <c r="UKC38" s="33"/>
      <c r="UKD38" s="33"/>
      <c r="UKE38" s="33"/>
      <c r="UKF38" s="33"/>
      <c r="UKG38" s="33"/>
      <c r="UKH38" s="33"/>
      <c r="UKI38" s="35" t="s">
        <v>5</v>
      </c>
      <c r="UKJ38" s="35" t="s">
        <v>6</v>
      </c>
      <c r="UKK38" s="35" t="s">
        <v>7</v>
      </c>
      <c r="UKL38" s="35" t="s">
        <v>8</v>
      </c>
      <c r="UKM38" s="35" t="s">
        <v>9</v>
      </c>
      <c r="UKN38" s="35" t="s">
        <v>10</v>
      </c>
      <c r="UKO38" s="35" t="s">
        <v>2</v>
      </c>
      <c r="UKP38" s="35" t="s">
        <v>124</v>
      </c>
      <c r="UKQ38" s="35" t="s">
        <v>63</v>
      </c>
      <c r="UKR38" s="32"/>
      <c r="UKS38" s="33"/>
      <c r="UKT38" s="33"/>
      <c r="UKU38" s="33"/>
      <c r="UKV38" s="33"/>
      <c r="UKW38" s="33"/>
      <c r="UKX38" s="33"/>
      <c r="UKY38" s="35" t="s">
        <v>5</v>
      </c>
      <c r="UKZ38" s="35" t="s">
        <v>6</v>
      </c>
      <c r="ULA38" s="35" t="s">
        <v>7</v>
      </c>
      <c r="ULB38" s="35" t="s">
        <v>8</v>
      </c>
      <c r="ULC38" s="35" t="s">
        <v>9</v>
      </c>
      <c r="ULD38" s="35" t="s">
        <v>10</v>
      </c>
      <c r="ULE38" s="35" t="s">
        <v>2</v>
      </c>
      <c r="ULF38" s="35" t="s">
        <v>124</v>
      </c>
      <c r="ULG38" s="35" t="s">
        <v>63</v>
      </c>
      <c r="ULH38" s="32"/>
      <c r="ULI38" s="33"/>
      <c r="ULJ38" s="33"/>
      <c r="ULK38" s="33"/>
      <c r="ULL38" s="33"/>
      <c r="ULM38" s="33"/>
      <c r="ULN38" s="33"/>
      <c r="ULO38" s="35" t="s">
        <v>5</v>
      </c>
      <c r="ULP38" s="35" t="s">
        <v>6</v>
      </c>
      <c r="ULQ38" s="35" t="s">
        <v>7</v>
      </c>
      <c r="ULR38" s="35" t="s">
        <v>8</v>
      </c>
      <c r="ULS38" s="35" t="s">
        <v>9</v>
      </c>
      <c r="ULT38" s="35" t="s">
        <v>10</v>
      </c>
      <c r="ULU38" s="35" t="s">
        <v>2</v>
      </c>
      <c r="ULV38" s="35" t="s">
        <v>124</v>
      </c>
      <c r="ULW38" s="35" t="s">
        <v>63</v>
      </c>
      <c r="ULX38" s="32"/>
      <c r="ULY38" s="33"/>
      <c r="ULZ38" s="33"/>
      <c r="UMA38" s="33"/>
      <c r="UMB38" s="33"/>
      <c r="UMC38" s="33"/>
      <c r="UMD38" s="33"/>
      <c r="UME38" s="35" t="s">
        <v>5</v>
      </c>
      <c r="UMF38" s="35" t="s">
        <v>6</v>
      </c>
      <c r="UMG38" s="35" t="s">
        <v>7</v>
      </c>
      <c r="UMH38" s="35" t="s">
        <v>8</v>
      </c>
      <c r="UMI38" s="35" t="s">
        <v>9</v>
      </c>
      <c r="UMJ38" s="35" t="s">
        <v>10</v>
      </c>
      <c r="UMK38" s="35" t="s">
        <v>2</v>
      </c>
      <c r="UML38" s="35" t="s">
        <v>124</v>
      </c>
      <c r="UMM38" s="35" t="s">
        <v>63</v>
      </c>
      <c r="UMN38" s="32"/>
      <c r="UMO38" s="33"/>
      <c r="UMP38" s="33"/>
      <c r="UMQ38" s="33"/>
      <c r="UMR38" s="33"/>
      <c r="UMS38" s="33"/>
      <c r="UMT38" s="33"/>
      <c r="UMU38" s="35" t="s">
        <v>5</v>
      </c>
      <c r="UMV38" s="35" t="s">
        <v>6</v>
      </c>
      <c r="UMW38" s="35" t="s">
        <v>7</v>
      </c>
      <c r="UMX38" s="35" t="s">
        <v>8</v>
      </c>
      <c r="UMY38" s="35" t="s">
        <v>9</v>
      </c>
      <c r="UMZ38" s="35" t="s">
        <v>10</v>
      </c>
      <c r="UNA38" s="35" t="s">
        <v>2</v>
      </c>
      <c r="UNB38" s="35" t="s">
        <v>124</v>
      </c>
      <c r="UNC38" s="35" t="s">
        <v>63</v>
      </c>
      <c r="UND38" s="32"/>
      <c r="UNE38" s="33"/>
      <c r="UNF38" s="33"/>
      <c r="UNG38" s="33"/>
      <c r="UNH38" s="33"/>
      <c r="UNI38" s="33"/>
      <c r="UNJ38" s="33"/>
      <c r="UNK38" s="35" t="s">
        <v>5</v>
      </c>
      <c r="UNL38" s="35" t="s">
        <v>6</v>
      </c>
      <c r="UNM38" s="35" t="s">
        <v>7</v>
      </c>
      <c r="UNN38" s="35" t="s">
        <v>8</v>
      </c>
      <c r="UNO38" s="35" t="s">
        <v>9</v>
      </c>
      <c r="UNP38" s="35" t="s">
        <v>10</v>
      </c>
      <c r="UNQ38" s="35" t="s">
        <v>2</v>
      </c>
      <c r="UNR38" s="35" t="s">
        <v>124</v>
      </c>
      <c r="UNS38" s="35" t="s">
        <v>63</v>
      </c>
      <c r="UNT38" s="32"/>
      <c r="UNU38" s="33"/>
      <c r="UNV38" s="33"/>
      <c r="UNW38" s="33"/>
      <c r="UNX38" s="33"/>
      <c r="UNY38" s="33"/>
      <c r="UNZ38" s="33"/>
      <c r="UOA38" s="35" t="s">
        <v>5</v>
      </c>
      <c r="UOB38" s="35" t="s">
        <v>6</v>
      </c>
      <c r="UOC38" s="35" t="s">
        <v>7</v>
      </c>
      <c r="UOD38" s="35" t="s">
        <v>8</v>
      </c>
      <c r="UOE38" s="35" t="s">
        <v>9</v>
      </c>
      <c r="UOF38" s="35" t="s">
        <v>10</v>
      </c>
      <c r="UOG38" s="35" t="s">
        <v>2</v>
      </c>
      <c r="UOH38" s="35" t="s">
        <v>124</v>
      </c>
      <c r="UOI38" s="35" t="s">
        <v>63</v>
      </c>
      <c r="UOJ38" s="32"/>
      <c r="UOK38" s="33"/>
      <c r="UOL38" s="33"/>
      <c r="UOM38" s="33"/>
      <c r="UON38" s="33"/>
      <c r="UOO38" s="33"/>
      <c r="UOP38" s="33"/>
      <c r="UOQ38" s="35" t="s">
        <v>5</v>
      </c>
      <c r="UOR38" s="35" t="s">
        <v>6</v>
      </c>
      <c r="UOS38" s="35" t="s">
        <v>7</v>
      </c>
      <c r="UOT38" s="35" t="s">
        <v>8</v>
      </c>
      <c r="UOU38" s="35" t="s">
        <v>9</v>
      </c>
      <c r="UOV38" s="35" t="s">
        <v>10</v>
      </c>
      <c r="UOW38" s="35" t="s">
        <v>2</v>
      </c>
      <c r="UOX38" s="35" t="s">
        <v>124</v>
      </c>
      <c r="UOY38" s="35" t="s">
        <v>63</v>
      </c>
      <c r="UOZ38" s="32"/>
      <c r="UPA38" s="33"/>
      <c r="UPB38" s="33"/>
      <c r="UPC38" s="33"/>
      <c r="UPD38" s="33"/>
      <c r="UPE38" s="33"/>
      <c r="UPF38" s="33"/>
      <c r="UPG38" s="35" t="s">
        <v>5</v>
      </c>
      <c r="UPH38" s="35" t="s">
        <v>6</v>
      </c>
      <c r="UPI38" s="35" t="s">
        <v>7</v>
      </c>
      <c r="UPJ38" s="35" t="s">
        <v>8</v>
      </c>
      <c r="UPK38" s="35" t="s">
        <v>9</v>
      </c>
      <c r="UPL38" s="35" t="s">
        <v>10</v>
      </c>
      <c r="UPM38" s="35" t="s">
        <v>2</v>
      </c>
      <c r="UPN38" s="35" t="s">
        <v>124</v>
      </c>
      <c r="UPO38" s="35" t="s">
        <v>63</v>
      </c>
      <c r="UPP38" s="32"/>
      <c r="UPQ38" s="33"/>
      <c r="UPR38" s="33"/>
      <c r="UPS38" s="33"/>
      <c r="UPT38" s="33"/>
      <c r="UPU38" s="33"/>
      <c r="UPV38" s="33"/>
      <c r="UPW38" s="35" t="s">
        <v>5</v>
      </c>
      <c r="UPX38" s="35" t="s">
        <v>6</v>
      </c>
      <c r="UPY38" s="35" t="s">
        <v>7</v>
      </c>
      <c r="UPZ38" s="35" t="s">
        <v>8</v>
      </c>
      <c r="UQA38" s="35" t="s">
        <v>9</v>
      </c>
      <c r="UQB38" s="35" t="s">
        <v>10</v>
      </c>
      <c r="UQC38" s="35" t="s">
        <v>2</v>
      </c>
      <c r="UQD38" s="35" t="s">
        <v>124</v>
      </c>
      <c r="UQE38" s="35" t="s">
        <v>63</v>
      </c>
      <c r="UQF38" s="32"/>
      <c r="UQG38" s="33"/>
      <c r="UQH38" s="33"/>
      <c r="UQI38" s="33"/>
      <c r="UQJ38" s="33"/>
      <c r="UQK38" s="33"/>
      <c r="UQL38" s="33"/>
      <c r="UQM38" s="35" t="s">
        <v>5</v>
      </c>
      <c r="UQN38" s="35" t="s">
        <v>6</v>
      </c>
      <c r="UQO38" s="35" t="s">
        <v>7</v>
      </c>
      <c r="UQP38" s="35" t="s">
        <v>8</v>
      </c>
      <c r="UQQ38" s="35" t="s">
        <v>9</v>
      </c>
      <c r="UQR38" s="35" t="s">
        <v>10</v>
      </c>
      <c r="UQS38" s="35" t="s">
        <v>2</v>
      </c>
      <c r="UQT38" s="35" t="s">
        <v>124</v>
      </c>
      <c r="UQU38" s="35" t="s">
        <v>63</v>
      </c>
      <c r="UQV38" s="32"/>
      <c r="UQW38" s="33"/>
      <c r="UQX38" s="33"/>
      <c r="UQY38" s="33"/>
      <c r="UQZ38" s="33"/>
      <c r="URA38" s="33"/>
      <c r="URB38" s="33"/>
      <c r="URC38" s="35" t="s">
        <v>5</v>
      </c>
      <c r="URD38" s="35" t="s">
        <v>6</v>
      </c>
      <c r="URE38" s="35" t="s">
        <v>7</v>
      </c>
      <c r="URF38" s="35" t="s">
        <v>8</v>
      </c>
      <c r="URG38" s="35" t="s">
        <v>9</v>
      </c>
      <c r="URH38" s="35" t="s">
        <v>10</v>
      </c>
      <c r="URI38" s="35" t="s">
        <v>2</v>
      </c>
      <c r="URJ38" s="35" t="s">
        <v>124</v>
      </c>
      <c r="URK38" s="35" t="s">
        <v>63</v>
      </c>
      <c r="URL38" s="32"/>
      <c r="URM38" s="33"/>
      <c r="URN38" s="33"/>
      <c r="URO38" s="33"/>
      <c r="URP38" s="33"/>
      <c r="URQ38" s="33"/>
      <c r="URR38" s="33"/>
      <c r="URS38" s="35" t="s">
        <v>5</v>
      </c>
      <c r="URT38" s="35" t="s">
        <v>6</v>
      </c>
      <c r="URU38" s="35" t="s">
        <v>7</v>
      </c>
      <c r="URV38" s="35" t="s">
        <v>8</v>
      </c>
      <c r="URW38" s="35" t="s">
        <v>9</v>
      </c>
      <c r="URX38" s="35" t="s">
        <v>10</v>
      </c>
      <c r="URY38" s="35" t="s">
        <v>2</v>
      </c>
      <c r="URZ38" s="35" t="s">
        <v>124</v>
      </c>
      <c r="USA38" s="35" t="s">
        <v>63</v>
      </c>
      <c r="USB38" s="32"/>
      <c r="USC38" s="33"/>
      <c r="USD38" s="33"/>
      <c r="USE38" s="33"/>
      <c r="USF38" s="33"/>
      <c r="USG38" s="33"/>
      <c r="USH38" s="33"/>
      <c r="USI38" s="35" t="s">
        <v>5</v>
      </c>
      <c r="USJ38" s="35" t="s">
        <v>6</v>
      </c>
      <c r="USK38" s="35" t="s">
        <v>7</v>
      </c>
      <c r="USL38" s="35" t="s">
        <v>8</v>
      </c>
      <c r="USM38" s="35" t="s">
        <v>9</v>
      </c>
      <c r="USN38" s="35" t="s">
        <v>10</v>
      </c>
      <c r="USO38" s="35" t="s">
        <v>2</v>
      </c>
      <c r="USP38" s="35" t="s">
        <v>124</v>
      </c>
      <c r="USQ38" s="35" t="s">
        <v>63</v>
      </c>
      <c r="USR38" s="32"/>
      <c r="USS38" s="33"/>
      <c r="UST38" s="33"/>
      <c r="USU38" s="33"/>
      <c r="USV38" s="33"/>
      <c r="USW38" s="33"/>
      <c r="USX38" s="33"/>
      <c r="USY38" s="35" t="s">
        <v>5</v>
      </c>
      <c r="USZ38" s="35" t="s">
        <v>6</v>
      </c>
      <c r="UTA38" s="35" t="s">
        <v>7</v>
      </c>
      <c r="UTB38" s="35" t="s">
        <v>8</v>
      </c>
      <c r="UTC38" s="35" t="s">
        <v>9</v>
      </c>
      <c r="UTD38" s="35" t="s">
        <v>10</v>
      </c>
      <c r="UTE38" s="35" t="s">
        <v>2</v>
      </c>
      <c r="UTF38" s="35" t="s">
        <v>124</v>
      </c>
      <c r="UTG38" s="35" t="s">
        <v>63</v>
      </c>
      <c r="UTH38" s="32"/>
      <c r="UTI38" s="33"/>
      <c r="UTJ38" s="33"/>
      <c r="UTK38" s="33"/>
      <c r="UTL38" s="33"/>
      <c r="UTM38" s="33"/>
      <c r="UTN38" s="33"/>
      <c r="UTO38" s="35" t="s">
        <v>5</v>
      </c>
      <c r="UTP38" s="35" t="s">
        <v>6</v>
      </c>
      <c r="UTQ38" s="35" t="s">
        <v>7</v>
      </c>
      <c r="UTR38" s="35" t="s">
        <v>8</v>
      </c>
      <c r="UTS38" s="35" t="s">
        <v>9</v>
      </c>
      <c r="UTT38" s="35" t="s">
        <v>10</v>
      </c>
      <c r="UTU38" s="35" t="s">
        <v>2</v>
      </c>
      <c r="UTV38" s="35" t="s">
        <v>124</v>
      </c>
      <c r="UTW38" s="35" t="s">
        <v>63</v>
      </c>
      <c r="UTX38" s="32"/>
      <c r="UTY38" s="33"/>
      <c r="UTZ38" s="33"/>
      <c r="UUA38" s="33"/>
      <c r="UUB38" s="33"/>
      <c r="UUC38" s="33"/>
      <c r="UUD38" s="33"/>
      <c r="UUE38" s="35" t="s">
        <v>5</v>
      </c>
      <c r="UUF38" s="35" t="s">
        <v>6</v>
      </c>
      <c r="UUG38" s="35" t="s">
        <v>7</v>
      </c>
      <c r="UUH38" s="35" t="s">
        <v>8</v>
      </c>
      <c r="UUI38" s="35" t="s">
        <v>9</v>
      </c>
      <c r="UUJ38" s="35" t="s">
        <v>10</v>
      </c>
      <c r="UUK38" s="35" t="s">
        <v>2</v>
      </c>
      <c r="UUL38" s="35" t="s">
        <v>124</v>
      </c>
      <c r="UUM38" s="35" t="s">
        <v>63</v>
      </c>
      <c r="UUN38" s="32"/>
      <c r="UUO38" s="33"/>
      <c r="UUP38" s="33"/>
      <c r="UUQ38" s="33"/>
      <c r="UUR38" s="33"/>
      <c r="UUS38" s="33"/>
      <c r="UUT38" s="33"/>
      <c r="UUU38" s="35" t="s">
        <v>5</v>
      </c>
      <c r="UUV38" s="35" t="s">
        <v>6</v>
      </c>
      <c r="UUW38" s="35" t="s">
        <v>7</v>
      </c>
      <c r="UUX38" s="35" t="s">
        <v>8</v>
      </c>
      <c r="UUY38" s="35" t="s">
        <v>9</v>
      </c>
      <c r="UUZ38" s="35" t="s">
        <v>10</v>
      </c>
      <c r="UVA38" s="35" t="s">
        <v>2</v>
      </c>
      <c r="UVB38" s="35" t="s">
        <v>124</v>
      </c>
      <c r="UVC38" s="35" t="s">
        <v>63</v>
      </c>
      <c r="UVD38" s="32"/>
      <c r="UVE38" s="33"/>
      <c r="UVF38" s="33"/>
      <c r="UVG38" s="33"/>
      <c r="UVH38" s="33"/>
      <c r="UVI38" s="33"/>
      <c r="UVJ38" s="33"/>
      <c r="UVK38" s="35" t="s">
        <v>5</v>
      </c>
      <c r="UVL38" s="35" t="s">
        <v>6</v>
      </c>
      <c r="UVM38" s="35" t="s">
        <v>7</v>
      </c>
      <c r="UVN38" s="35" t="s">
        <v>8</v>
      </c>
      <c r="UVO38" s="35" t="s">
        <v>9</v>
      </c>
      <c r="UVP38" s="35" t="s">
        <v>10</v>
      </c>
      <c r="UVQ38" s="35" t="s">
        <v>2</v>
      </c>
      <c r="UVR38" s="35" t="s">
        <v>124</v>
      </c>
      <c r="UVS38" s="35" t="s">
        <v>63</v>
      </c>
      <c r="UVT38" s="32"/>
      <c r="UVU38" s="33"/>
      <c r="UVV38" s="33"/>
      <c r="UVW38" s="33"/>
      <c r="UVX38" s="33"/>
      <c r="UVY38" s="33"/>
      <c r="UVZ38" s="33"/>
      <c r="UWA38" s="35" t="s">
        <v>5</v>
      </c>
      <c r="UWB38" s="35" t="s">
        <v>6</v>
      </c>
      <c r="UWC38" s="35" t="s">
        <v>7</v>
      </c>
      <c r="UWD38" s="35" t="s">
        <v>8</v>
      </c>
      <c r="UWE38" s="35" t="s">
        <v>9</v>
      </c>
      <c r="UWF38" s="35" t="s">
        <v>10</v>
      </c>
      <c r="UWG38" s="35" t="s">
        <v>2</v>
      </c>
      <c r="UWH38" s="35" t="s">
        <v>124</v>
      </c>
      <c r="UWI38" s="35" t="s">
        <v>63</v>
      </c>
      <c r="UWJ38" s="32"/>
      <c r="UWK38" s="33"/>
      <c r="UWL38" s="33"/>
      <c r="UWM38" s="33"/>
      <c r="UWN38" s="33"/>
      <c r="UWO38" s="33"/>
      <c r="UWP38" s="33"/>
      <c r="UWQ38" s="35" t="s">
        <v>5</v>
      </c>
      <c r="UWR38" s="35" t="s">
        <v>6</v>
      </c>
      <c r="UWS38" s="35" t="s">
        <v>7</v>
      </c>
      <c r="UWT38" s="35" t="s">
        <v>8</v>
      </c>
      <c r="UWU38" s="35" t="s">
        <v>9</v>
      </c>
      <c r="UWV38" s="35" t="s">
        <v>10</v>
      </c>
      <c r="UWW38" s="35" t="s">
        <v>2</v>
      </c>
      <c r="UWX38" s="35" t="s">
        <v>124</v>
      </c>
      <c r="UWY38" s="35" t="s">
        <v>63</v>
      </c>
      <c r="UWZ38" s="32"/>
      <c r="UXA38" s="33"/>
      <c r="UXB38" s="33"/>
      <c r="UXC38" s="33"/>
      <c r="UXD38" s="33"/>
      <c r="UXE38" s="33"/>
      <c r="UXF38" s="33"/>
      <c r="UXG38" s="35" t="s">
        <v>5</v>
      </c>
      <c r="UXH38" s="35" t="s">
        <v>6</v>
      </c>
      <c r="UXI38" s="35" t="s">
        <v>7</v>
      </c>
      <c r="UXJ38" s="35" t="s">
        <v>8</v>
      </c>
      <c r="UXK38" s="35" t="s">
        <v>9</v>
      </c>
      <c r="UXL38" s="35" t="s">
        <v>10</v>
      </c>
      <c r="UXM38" s="35" t="s">
        <v>2</v>
      </c>
      <c r="UXN38" s="35" t="s">
        <v>124</v>
      </c>
      <c r="UXO38" s="35" t="s">
        <v>63</v>
      </c>
      <c r="UXP38" s="32"/>
      <c r="UXQ38" s="33"/>
      <c r="UXR38" s="33"/>
      <c r="UXS38" s="33"/>
      <c r="UXT38" s="33"/>
      <c r="UXU38" s="33"/>
      <c r="UXV38" s="33"/>
      <c r="UXW38" s="35" t="s">
        <v>5</v>
      </c>
      <c r="UXX38" s="35" t="s">
        <v>6</v>
      </c>
      <c r="UXY38" s="35" t="s">
        <v>7</v>
      </c>
      <c r="UXZ38" s="35" t="s">
        <v>8</v>
      </c>
      <c r="UYA38" s="35" t="s">
        <v>9</v>
      </c>
      <c r="UYB38" s="35" t="s">
        <v>10</v>
      </c>
      <c r="UYC38" s="35" t="s">
        <v>2</v>
      </c>
      <c r="UYD38" s="35" t="s">
        <v>124</v>
      </c>
      <c r="UYE38" s="35" t="s">
        <v>63</v>
      </c>
      <c r="UYF38" s="32"/>
      <c r="UYG38" s="33"/>
      <c r="UYH38" s="33"/>
      <c r="UYI38" s="33"/>
      <c r="UYJ38" s="33"/>
      <c r="UYK38" s="33"/>
      <c r="UYL38" s="33"/>
      <c r="UYM38" s="35" t="s">
        <v>5</v>
      </c>
      <c r="UYN38" s="35" t="s">
        <v>6</v>
      </c>
      <c r="UYO38" s="35" t="s">
        <v>7</v>
      </c>
      <c r="UYP38" s="35" t="s">
        <v>8</v>
      </c>
      <c r="UYQ38" s="35" t="s">
        <v>9</v>
      </c>
      <c r="UYR38" s="35" t="s">
        <v>10</v>
      </c>
      <c r="UYS38" s="35" t="s">
        <v>2</v>
      </c>
      <c r="UYT38" s="35" t="s">
        <v>124</v>
      </c>
      <c r="UYU38" s="35" t="s">
        <v>63</v>
      </c>
      <c r="UYV38" s="32"/>
      <c r="UYW38" s="33"/>
      <c r="UYX38" s="33"/>
      <c r="UYY38" s="33"/>
      <c r="UYZ38" s="33"/>
      <c r="UZA38" s="33"/>
      <c r="UZB38" s="33"/>
      <c r="UZC38" s="35" t="s">
        <v>5</v>
      </c>
      <c r="UZD38" s="35" t="s">
        <v>6</v>
      </c>
      <c r="UZE38" s="35" t="s">
        <v>7</v>
      </c>
      <c r="UZF38" s="35" t="s">
        <v>8</v>
      </c>
      <c r="UZG38" s="35" t="s">
        <v>9</v>
      </c>
      <c r="UZH38" s="35" t="s">
        <v>10</v>
      </c>
      <c r="UZI38" s="35" t="s">
        <v>2</v>
      </c>
      <c r="UZJ38" s="35" t="s">
        <v>124</v>
      </c>
      <c r="UZK38" s="35" t="s">
        <v>63</v>
      </c>
      <c r="UZL38" s="32"/>
      <c r="UZM38" s="33"/>
      <c r="UZN38" s="33"/>
      <c r="UZO38" s="33"/>
      <c r="UZP38" s="33"/>
      <c r="UZQ38" s="33"/>
      <c r="UZR38" s="33"/>
      <c r="UZS38" s="35" t="s">
        <v>5</v>
      </c>
      <c r="UZT38" s="35" t="s">
        <v>6</v>
      </c>
      <c r="UZU38" s="35" t="s">
        <v>7</v>
      </c>
      <c r="UZV38" s="35" t="s">
        <v>8</v>
      </c>
      <c r="UZW38" s="35" t="s">
        <v>9</v>
      </c>
      <c r="UZX38" s="35" t="s">
        <v>10</v>
      </c>
      <c r="UZY38" s="35" t="s">
        <v>2</v>
      </c>
      <c r="UZZ38" s="35" t="s">
        <v>124</v>
      </c>
      <c r="VAA38" s="35" t="s">
        <v>63</v>
      </c>
      <c r="VAB38" s="32"/>
      <c r="VAC38" s="33"/>
      <c r="VAD38" s="33"/>
      <c r="VAE38" s="33"/>
      <c r="VAF38" s="33"/>
      <c r="VAG38" s="33"/>
      <c r="VAH38" s="33"/>
      <c r="VAI38" s="35" t="s">
        <v>5</v>
      </c>
      <c r="VAJ38" s="35" t="s">
        <v>6</v>
      </c>
      <c r="VAK38" s="35" t="s">
        <v>7</v>
      </c>
      <c r="VAL38" s="35" t="s">
        <v>8</v>
      </c>
      <c r="VAM38" s="35" t="s">
        <v>9</v>
      </c>
      <c r="VAN38" s="35" t="s">
        <v>10</v>
      </c>
      <c r="VAO38" s="35" t="s">
        <v>2</v>
      </c>
      <c r="VAP38" s="35" t="s">
        <v>124</v>
      </c>
      <c r="VAQ38" s="35" t="s">
        <v>63</v>
      </c>
      <c r="VAR38" s="32"/>
      <c r="VAS38" s="33"/>
      <c r="VAT38" s="33"/>
      <c r="VAU38" s="33"/>
      <c r="VAV38" s="33"/>
      <c r="VAW38" s="33"/>
      <c r="VAX38" s="33"/>
      <c r="VAY38" s="35" t="s">
        <v>5</v>
      </c>
      <c r="VAZ38" s="35" t="s">
        <v>6</v>
      </c>
      <c r="VBA38" s="35" t="s">
        <v>7</v>
      </c>
      <c r="VBB38" s="35" t="s">
        <v>8</v>
      </c>
      <c r="VBC38" s="35" t="s">
        <v>9</v>
      </c>
      <c r="VBD38" s="35" t="s">
        <v>10</v>
      </c>
      <c r="VBE38" s="35" t="s">
        <v>2</v>
      </c>
      <c r="VBF38" s="35" t="s">
        <v>124</v>
      </c>
      <c r="VBG38" s="35" t="s">
        <v>63</v>
      </c>
      <c r="VBH38" s="32"/>
      <c r="VBI38" s="33"/>
      <c r="VBJ38" s="33"/>
      <c r="VBK38" s="33"/>
      <c r="VBL38" s="33"/>
      <c r="VBM38" s="33"/>
      <c r="VBN38" s="33"/>
      <c r="VBO38" s="35" t="s">
        <v>5</v>
      </c>
      <c r="VBP38" s="35" t="s">
        <v>6</v>
      </c>
      <c r="VBQ38" s="35" t="s">
        <v>7</v>
      </c>
      <c r="VBR38" s="35" t="s">
        <v>8</v>
      </c>
      <c r="VBS38" s="35" t="s">
        <v>9</v>
      </c>
      <c r="VBT38" s="35" t="s">
        <v>10</v>
      </c>
      <c r="VBU38" s="35" t="s">
        <v>2</v>
      </c>
      <c r="VBV38" s="35" t="s">
        <v>124</v>
      </c>
      <c r="VBW38" s="35" t="s">
        <v>63</v>
      </c>
      <c r="VBX38" s="32"/>
      <c r="VBY38" s="33"/>
      <c r="VBZ38" s="33"/>
      <c r="VCA38" s="33"/>
      <c r="VCB38" s="33"/>
      <c r="VCC38" s="33"/>
      <c r="VCD38" s="33"/>
      <c r="VCE38" s="35" t="s">
        <v>5</v>
      </c>
      <c r="VCF38" s="35" t="s">
        <v>6</v>
      </c>
      <c r="VCG38" s="35" t="s">
        <v>7</v>
      </c>
      <c r="VCH38" s="35" t="s">
        <v>8</v>
      </c>
      <c r="VCI38" s="35" t="s">
        <v>9</v>
      </c>
      <c r="VCJ38" s="35" t="s">
        <v>10</v>
      </c>
      <c r="VCK38" s="35" t="s">
        <v>2</v>
      </c>
      <c r="VCL38" s="35" t="s">
        <v>124</v>
      </c>
      <c r="VCM38" s="35" t="s">
        <v>63</v>
      </c>
      <c r="VCN38" s="32"/>
      <c r="VCO38" s="33"/>
      <c r="VCP38" s="33"/>
      <c r="VCQ38" s="33"/>
      <c r="VCR38" s="33"/>
      <c r="VCS38" s="33"/>
      <c r="VCT38" s="33"/>
      <c r="VCU38" s="35" t="s">
        <v>5</v>
      </c>
      <c r="VCV38" s="35" t="s">
        <v>6</v>
      </c>
      <c r="VCW38" s="35" t="s">
        <v>7</v>
      </c>
      <c r="VCX38" s="35" t="s">
        <v>8</v>
      </c>
      <c r="VCY38" s="35" t="s">
        <v>9</v>
      </c>
      <c r="VCZ38" s="35" t="s">
        <v>10</v>
      </c>
      <c r="VDA38" s="35" t="s">
        <v>2</v>
      </c>
      <c r="VDB38" s="35" t="s">
        <v>124</v>
      </c>
      <c r="VDC38" s="35" t="s">
        <v>63</v>
      </c>
      <c r="VDD38" s="32"/>
      <c r="VDE38" s="33"/>
      <c r="VDF38" s="33"/>
      <c r="VDG38" s="33"/>
      <c r="VDH38" s="33"/>
      <c r="VDI38" s="33"/>
      <c r="VDJ38" s="33"/>
      <c r="VDK38" s="35" t="s">
        <v>5</v>
      </c>
      <c r="VDL38" s="35" t="s">
        <v>6</v>
      </c>
      <c r="VDM38" s="35" t="s">
        <v>7</v>
      </c>
      <c r="VDN38" s="35" t="s">
        <v>8</v>
      </c>
      <c r="VDO38" s="35" t="s">
        <v>9</v>
      </c>
      <c r="VDP38" s="35" t="s">
        <v>10</v>
      </c>
      <c r="VDQ38" s="35" t="s">
        <v>2</v>
      </c>
      <c r="VDR38" s="35" t="s">
        <v>124</v>
      </c>
      <c r="VDS38" s="35" t="s">
        <v>63</v>
      </c>
      <c r="VDT38" s="32"/>
      <c r="VDU38" s="33"/>
      <c r="VDV38" s="33"/>
      <c r="VDW38" s="33"/>
      <c r="VDX38" s="33"/>
      <c r="VDY38" s="33"/>
      <c r="VDZ38" s="33"/>
      <c r="VEA38" s="35" t="s">
        <v>5</v>
      </c>
      <c r="VEB38" s="35" t="s">
        <v>6</v>
      </c>
      <c r="VEC38" s="35" t="s">
        <v>7</v>
      </c>
      <c r="VED38" s="35" t="s">
        <v>8</v>
      </c>
      <c r="VEE38" s="35" t="s">
        <v>9</v>
      </c>
      <c r="VEF38" s="35" t="s">
        <v>10</v>
      </c>
      <c r="VEG38" s="35" t="s">
        <v>2</v>
      </c>
      <c r="VEH38" s="35" t="s">
        <v>124</v>
      </c>
      <c r="VEI38" s="35" t="s">
        <v>63</v>
      </c>
      <c r="VEJ38" s="32"/>
      <c r="VEK38" s="33"/>
      <c r="VEL38" s="33"/>
      <c r="VEM38" s="33"/>
      <c r="VEN38" s="33"/>
      <c r="VEO38" s="33"/>
      <c r="VEP38" s="33"/>
      <c r="VEQ38" s="35" t="s">
        <v>5</v>
      </c>
      <c r="VER38" s="35" t="s">
        <v>6</v>
      </c>
      <c r="VES38" s="35" t="s">
        <v>7</v>
      </c>
      <c r="VET38" s="35" t="s">
        <v>8</v>
      </c>
      <c r="VEU38" s="35" t="s">
        <v>9</v>
      </c>
      <c r="VEV38" s="35" t="s">
        <v>10</v>
      </c>
      <c r="VEW38" s="35" t="s">
        <v>2</v>
      </c>
      <c r="VEX38" s="35" t="s">
        <v>124</v>
      </c>
      <c r="VEY38" s="35" t="s">
        <v>63</v>
      </c>
      <c r="VEZ38" s="32"/>
      <c r="VFA38" s="33"/>
      <c r="VFB38" s="33"/>
      <c r="VFC38" s="33"/>
      <c r="VFD38" s="33"/>
      <c r="VFE38" s="33"/>
      <c r="VFF38" s="33"/>
      <c r="VFG38" s="35" t="s">
        <v>5</v>
      </c>
      <c r="VFH38" s="35" t="s">
        <v>6</v>
      </c>
      <c r="VFI38" s="35" t="s">
        <v>7</v>
      </c>
      <c r="VFJ38" s="35" t="s">
        <v>8</v>
      </c>
      <c r="VFK38" s="35" t="s">
        <v>9</v>
      </c>
      <c r="VFL38" s="35" t="s">
        <v>10</v>
      </c>
      <c r="VFM38" s="35" t="s">
        <v>2</v>
      </c>
      <c r="VFN38" s="35" t="s">
        <v>124</v>
      </c>
      <c r="VFO38" s="35" t="s">
        <v>63</v>
      </c>
      <c r="VFP38" s="32"/>
      <c r="VFQ38" s="33"/>
      <c r="VFR38" s="33"/>
      <c r="VFS38" s="33"/>
      <c r="VFT38" s="33"/>
      <c r="VFU38" s="33"/>
      <c r="VFV38" s="33"/>
      <c r="VFW38" s="35" t="s">
        <v>5</v>
      </c>
      <c r="VFX38" s="35" t="s">
        <v>6</v>
      </c>
      <c r="VFY38" s="35" t="s">
        <v>7</v>
      </c>
      <c r="VFZ38" s="35" t="s">
        <v>8</v>
      </c>
      <c r="VGA38" s="35" t="s">
        <v>9</v>
      </c>
      <c r="VGB38" s="35" t="s">
        <v>10</v>
      </c>
      <c r="VGC38" s="35" t="s">
        <v>2</v>
      </c>
      <c r="VGD38" s="35" t="s">
        <v>124</v>
      </c>
      <c r="VGE38" s="35" t="s">
        <v>63</v>
      </c>
      <c r="VGF38" s="32"/>
      <c r="VGG38" s="33"/>
      <c r="VGH38" s="33"/>
      <c r="VGI38" s="33"/>
      <c r="VGJ38" s="33"/>
      <c r="VGK38" s="33"/>
      <c r="VGL38" s="33"/>
      <c r="VGM38" s="35" t="s">
        <v>5</v>
      </c>
      <c r="VGN38" s="35" t="s">
        <v>6</v>
      </c>
      <c r="VGO38" s="35" t="s">
        <v>7</v>
      </c>
      <c r="VGP38" s="35" t="s">
        <v>8</v>
      </c>
      <c r="VGQ38" s="35" t="s">
        <v>9</v>
      </c>
      <c r="VGR38" s="35" t="s">
        <v>10</v>
      </c>
      <c r="VGS38" s="35" t="s">
        <v>2</v>
      </c>
      <c r="VGT38" s="35" t="s">
        <v>124</v>
      </c>
      <c r="VGU38" s="35" t="s">
        <v>63</v>
      </c>
      <c r="VGV38" s="32"/>
      <c r="VGW38" s="33"/>
      <c r="VGX38" s="33"/>
      <c r="VGY38" s="33"/>
      <c r="VGZ38" s="33"/>
      <c r="VHA38" s="33"/>
      <c r="VHB38" s="33"/>
      <c r="VHC38" s="35" t="s">
        <v>5</v>
      </c>
      <c r="VHD38" s="35" t="s">
        <v>6</v>
      </c>
      <c r="VHE38" s="35" t="s">
        <v>7</v>
      </c>
      <c r="VHF38" s="35" t="s">
        <v>8</v>
      </c>
      <c r="VHG38" s="35" t="s">
        <v>9</v>
      </c>
      <c r="VHH38" s="35" t="s">
        <v>10</v>
      </c>
      <c r="VHI38" s="35" t="s">
        <v>2</v>
      </c>
      <c r="VHJ38" s="35" t="s">
        <v>124</v>
      </c>
      <c r="VHK38" s="35" t="s">
        <v>63</v>
      </c>
      <c r="VHL38" s="32"/>
      <c r="VHM38" s="33"/>
      <c r="VHN38" s="33"/>
      <c r="VHO38" s="33"/>
      <c r="VHP38" s="33"/>
      <c r="VHQ38" s="33"/>
      <c r="VHR38" s="33"/>
      <c r="VHS38" s="35" t="s">
        <v>5</v>
      </c>
      <c r="VHT38" s="35" t="s">
        <v>6</v>
      </c>
      <c r="VHU38" s="35" t="s">
        <v>7</v>
      </c>
      <c r="VHV38" s="35" t="s">
        <v>8</v>
      </c>
      <c r="VHW38" s="35" t="s">
        <v>9</v>
      </c>
      <c r="VHX38" s="35" t="s">
        <v>10</v>
      </c>
      <c r="VHY38" s="35" t="s">
        <v>2</v>
      </c>
      <c r="VHZ38" s="35" t="s">
        <v>124</v>
      </c>
      <c r="VIA38" s="35" t="s">
        <v>63</v>
      </c>
      <c r="VIB38" s="32"/>
      <c r="VIC38" s="33"/>
      <c r="VID38" s="33"/>
      <c r="VIE38" s="33"/>
      <c r="VIF38" s="33"/>
      <c r="VIG38" s="33"/>
      <c r="VIH38" s="33"/>
      <c r="VII38" s="35" t="s">
        <v>5</v>
      </c>
      <c r="VIJ38" s="35" t="s">
        <v>6</v>
      </c>
      <c r="VIK38" s="35" t="s">
        <v>7</v>
      </c>
      <c r="VIL38" s="35" t="s">
        <v>8</v>
      </c>
      <c r="VIM38" s="35" t="s">
        <v>9</v>
      </c>
      <c r="VIN38" s="35" t="s">
        <v>10</v>
      </c>
      <c r="VIO38" s="35" t="s">
        <v>2</v>
      </c>
      <c r="VIP38" s="35" t="s">
        <v>124</v>
      </c>
      <c r="VIQ38" s="35" t="s">
        <v>63</v>
      </c>
      <c r="VIR38" s="32"/>
      <c r="VIS38" s="33"/>
      <c r="VIT38" s="33"/>
      <c r="VIU38" s="33"/>
      <c r="VIV38" s="33"/>
      <c r="VIW38" s="33"/>
      <c r="VIX38" s="33"/>
      <c r="VIY38" s="35" t="s">
        <v>5</v>
      </c>
      <c r="VIZ38" s="35" t="s">
        <v>6</v>
      </c>
      <c r="VJA38" s="35" t="s">
        <v>7</v>
      </c>
      <c r="VJB38" s="35" t="s">
        <v>8</v>
      </c>
      <c r="VJC38" s="35" t="s">
        <v>9</v>
      </c>
      <c r="VJD38" s="35" t="s">
        <v>10</v>
      </c>
      <c r="VJE38" s="35" t="s">
        <v>2</v>
      </c>
      <c r="VJF38" s="35" t="s">
        <v>124</v>
      </c>
      <c r="VJG38" s="35" t="s">
        <v>63</v>
      </c>
      <c r="VJH38" s="32"/>
      <c r="VJI38" s="33"/>
      <c r="VJJ38" s="33"/>
      <c r="VJK38" s="33"/>
      <c r="VJL38" s="33"/>
      <c r="VJM38" s="33"/>
      <c r="VJN38" s="33"/>
      <c r="VJO38" s="35" t="s">
        <v>5</v>
      </c>
      <c r="VJP38" s="35" t="s">
        <v>6</v>
      </c>
      <c r="VJQ38" s="35" t="s">
        <v>7</v>
      </c>
      <c r="VJR38" s="35" t="s">
        <v>8</v>
      </c>
      <c r="VJS38" s="35" t="s">
        <v>9</v>
      </c>
      <c r="VJT38" s="35" t="s">
        <v>10</v>
      </c>
      <c r="VJU38" s="35" t="s">
        <v>2</v>
      </c>
      <c r="VJV38" s="35" t="s">
        <v>124</v>
      </c>
      <c r="VJW38" s="35" t="s">
        <v>63</v>
      </c>
      <c r="VJX38" s="32"/>
      <c r="VJY38" s="33"/>
      <c r="VJZ38" s="33"/>
      <c r="VKA38" s="33"/>
      <c r="VKB38" s="33"/>
      <c r="VKC38" s="33"/>
      <c r="VKD38" s="33"/>
      <c r="VKE38" s="35" t="s">
        <v>5</v>
      </c>
      <c r="VKF38" s="35" t="s">
        <v>6</v>
      </c>
      <c r="VKG38" s="35" t="s">
        <v>7</v>
      </c>
      <c r="VKH38" s="35" t="s">
        <v>8</v>
      </c>
      <c r="VKI38" s="35" t="s">
        <v>9</v>
      </c>
      <c r="VKJ38" s="35" t="s">
        <v>10</v>
      </c>
      <c r="VKK38" s="35" t="s">
        <v>2</v>
      </c>
      <c r="VKL38" s="35" t="s">
        <v>124</v>
      </c>
      <c r="VKM38" s="35" t="s">
        <v>63</v>
      </c>
      <c r="VKN38" s="32"/>
      <c r="VKO38" s="33"/>
      <c r="VKP38" s="33"/>
      <c r="VKQ38" s="33"/>
      <c r="VKR38" s="33"/>
      <c r="VKS38" s="33"/>
      <c r="VKT38" s="33"/>
      <c r="VKU38" s="35" t="s">
        <v>5</v>
      </c>
      <c r="VKV38" s="35" t="s">
        <v>6</v>
      </c>
      <c r="VKW38" s="35" t="s">
        <v>7</v>
      </c>
      <c r="VKX38" s="35" t="s">
        <v>8</v>
      </c>
      <c r="VKY38" s="35" t="s">
        <v>9</v>
      </c>
      <c r="VKZ38" s="35" t="s">
        <v>10</v>
      </c>
      <c r="VLA38" s="35" t="s">
        <v>2</v>
      </c>
      <c r="VLB38" s="35" t="s">
        <v>124</v>
      </c>
      <c r="VLC38" s="35" t="s">
        <v>63</v>
      </c>
      <c r="VLD38" s="32"/>
      <c r="VLE38" s="33"/>
      <c r="VLF38" s="33"/>
      <c r="VLG38" s="33"/>
      <c r="VLH38" s="33"/>
      <c r="VLI38" s="33"/>
      <c r="VLJ38" s="33"/>
      <c r="VLK38" s="35" t="s">
        <v>5</v>
      </c>
      <c r="VLL38" s="35" t="s">
        <v>6</v>
      </c>
      <c r="VLM38" s="35" t="s">
        <v>7</v>
      </c>
      <c r="VLN38" s="35" t="s">
        <v>8</v>
      </c>
      <c r="VLO38" s="35" t="s">
        <v>9</v>
      </c>
      <c r="VLP38" s="35" t="s">
        <v>10</v>
      </c>
      <c r="VLQ38" s="35" t="s">
        <v>2</v>
      </c>
      <c r="VLR38" s="35" t="s">
        <v>124</v>
      </c>
      <c r="VLS38" s="35" t="s">
        <v>63</v>
      </c>
      <c r="VLT38" s="32"/>
      <c r="VLU38" s="33"/>
      <c r="VLV38" s="33"/>
      <c r="VLW38" s="33"/>
      <c r="VLX38" s="33"/>
      <c r="VLY38" s="33"/>
      <c r="VLZ38" s="33"/>
      <c r="VMA38" s="35" t="s">
        <v>5</v>
      </c>
      <c r="VMB38" s="35" t="s">
        <v>6</v>
      </c>
      <c r="VMC38" s="35" t="s">
        <v>7</v>
      </c>
      <c r="VMD38" s="35" t="s">
        <v>8</v>
      </c>
      <c r="VME38" s="35" t="s">
        <v>9</v>
      </c>
      <c r="VMF38" s="35" t="s">
        <v>10</v>
      </c>
      <c r="VMG38" s="35" t="s">
        <v>2</v>
      </c>
      <c r="VMH38" s="35" t="s">
        <v>124</v>
      </c>
      <c r="VMI38" s="35" t="s">
        <v>63</v>
      </c>
      <c r="VMJ38" s="32"/>
      <c r="VMK38" s="33"/>
      <c r="VML38" s="33"/>
      <c r="VMM38" s="33"/>
      <c r="VMN38" s="33"/>
      <c r="VMO38" s="33"/>
      <c r="VMP38" s="33"/>
      <c r="VMQ38" s="35" t="s">
        <v>5</v>
      </c>
      <c r="VMR38" s="35" t="s">
        <v>6</v>
      </c>
      <c r="VMS38" s="35" t="s">
        <v>7</v>
      </c>
      <c r="VMT38" s="35" t="s">
        <v>8</v>
      </c>
      <c r="VMU38" s="35" t="s">
        <v>9</v>
      </c>
      <c r="VMV38" s="35" t="s">
        <v>10</v>
      </c>
      <c r="VMW38" s="35" t="s">
        <v>2</v>
      </c>
      <c r="VMX38" s="35" t="s">
        <v>124</v>
      </c>
      <c r="VMY38" s="35" t="s">
        <v>63</v>
      </c>
      <c r="VMZ38" s="32"/>
      <c r="VNA38" s="33"/>
      <c r="VNB38" s="33"/>
      <c r="VNC38" s="33"/>
      <c r="VND38" s="33"/>
      <c r="VNE38" s="33"/>
      <c r="VNF38" s="33"/>
      <c r="VNG38" s="35" t="s">
        <v>5</v>
      </c>
      <c r="VNH38" s="35" t="s">
        <v>6</v>
      </c>
      <c r="VNI38" s="35" t="s">
        <v>7</v>
      </c>
      <c r="VNJ38" s="35" t="s">
        <v>8</v>
      </c>
      <c r="VNK38" s="35" t="s">
        <v>9</v>
      </c>
      <c r="VNL38" s="35" t="s">
        <v>10</v>
      </c>
      <c r="VNM38" s="35" t="s">
        <v>2</v>
      </c>
      <c r="VNN38" s="35" t="s">
        <v>124</v>
      </c>
      <c r="VNO38" s="35" t="s">
        <v>63</v>
      </c>
      <c r="VNP38" s="32"/>
      <c r="VNQ38" s="33"/>
      <c r="VNR38" s="33"/>
      <c r="VNS38" s="33"/>
      <c r="VNT38" s="33"/>
      <c r="VNU38" s="33"/>
      <c r="VNV38" s="33"/>
      <c r="VNW38" s="35" t="s">
        <v>5</v>
      </c>
      <c r="VNX38" s="35" t="s">
        <v>6</v>
      </c>
      <c r="VNY38" s="35" t="s">
        <v>7</v>
      </c>
      <c r="VNZ38" s="35" t="s">
        <v>8</v>
      </c>
      <c r="VOA38" s="35" t="s">
        <v>9</v>
      </c>
      <c r="VOB38" s="35" t="s">
        <v>10</v>
      </c>
      <c r="VOC38" s="35" t="s">
        <v>2</v>
      </c>
      <c r="VOD38" s="35" t="s">
        <v>124</v>
      </c>
      <c r="VOE38" s="35" t="s">
        <v>63</v>
      </c>
      <c r="VOF38" s="32"/>
      <c r="VOG38" s="33"/>
      <c r="VOH38" s="33"/>
      <c r="VOI38" s="33"/>
      <c r="VOJ38" s="33"/>
      <c r="VOK38" s="33"/>
      <c r="VOL38" s="33"/>
      <c r="VOM38" s="35" t="s">
        <v>5</v>
      </c>
      <c r="VON38" s="35" t="s">
        <v>6</v>
      </c>
      <c r="VOO38" s="35" t="s">
        <v>7</v>
      </c>
      <c r="VOP38" s="35" t="s">
        <v>8</v>
      </c>
      <c r="VOQ38" s="35" t="s">
        <v>9</v>
      </c>
      <c r="VOR38" s="35" t="s">
        <v>10</v>
      </c>
      <c r="VOS38" s="35" t="s">
        <v>2</v>
      </c>
      <c r="VOT38" s="35" t="s">
        <v>124</v>
      </c>
      <c r="VOU38" s="35" t="s">
        <v>63</v>
      </c>
      <c r="VOV38" s="32"/>
      <c r="VOW38" s="33"/>
      <c r="VOX38" s="33"/>
      <c r="VOY38" s="33"/>
      <c r="VOZ38" s="33"/>
      <c r="VPA38" s="33"/>
      <c r="VPB38" s="33"/>
      <c r="VPC38" s="35" t="s">
        <v>5</v>
      </c>
      <c r="VPD38" s="35" t="s">
        <v>6</v>
      </c>
      <c r="VPE38" s="35" t="s">
        <v>7</v>
      </c>
      <c r="VPF38" s="35" t="s">
        <v>8</v>
      </c>
      <c r="VPG38" s="35" t="s">
        <v>9</v>
      </c>
      <c r="VPH38" s="35" t="s">
        <v>10</v>
      </c>
      <c r="VPI38" s="35" t="s">
        <v>2</v>
      </c>
      <c r="VPJ38" s="35" t="s">
        <v>124</v>
      </c>
      <c r="VPK38" s="35" t="s">
        <v>63</v>
      </c>
      <c r="VPL38" s="32"/>
      <c r="VPM38" s="33"/>
      <c r="VPN38" s="33"/>
      <c r="VPO38" s="33"/>
      <c r="VPP38" s="33"/>
      <c r="VPQ38" s="33"/>
      <c r="VPR38" s="33"/>
      <c r="VPS38" s="35" t="s">
        <v>5</v>
      </c>
      <c r="VPT38" s="35" t="s">
        <v>6</v>
      </c>
      <c r="VPU38" s="35" t="s">
        <v>7</v>
      </c>
      <c r="VPV38" s="35" t="s">
        <v>8</v>
      </c>
      <c r="VPW38" s="35" t="s">
        <v>9</v>
      </c>
      <c r="VPX38" s="35" t="s">
        <v>10</v>
      </c>
      <c r="VPY38" s="35" t="s">
        <v>2</v>
      </c>
      <c r="VPZ38" s="35" t="s">
        <v>124</v>
      </c>
      <c r="VQA38" s="35" t="s">
        <v>63</v>
      </c>
      <c r="VQB38" s="32"/>
      <c r="VQC38" s="33"/>
      <c r="VQD38" s="33"/>
      <c r="VQE38" s="33"/>
      <c r="VQF38" s="33"/>
      <c r="VQG38" s="33"/>
      <c r="VQH38" s="33"/>
      <c r="VQI38" s="35" t="s">
        <v>5</v>
      </c>
      <c r="VQJ38" s="35" t="s">
        <v>6</v>
      </c>
      <c r="VQK38" s="35" t="s">
        <v>7</v>
      </c>
      <c r="VQL38" s="35" t="s">
        <v>8</v>
      </c>
      <c r="VQM38" s="35" t="s">
        <v>9</v>
      </c>
      <c r="VQN38" s="35" t="s">
        <v>10</v>
      </c>
      <c r="VQO38" s="35" t="s">
        <v>2</v>
      </c>
      <c r="VQP38" s="35" t="s">
        <v>124</v>
      </c>
      <c r="VQQ38" s="35" t="s">
        <v>63</v>
      </c>
      <c r="VQR38" s="32"/>
      <c r="VQS38" s="33"/>
      <c r="VQT38" s="33"/>
      <c r="VQU38" s="33"/>
      <c r="VQV38" s="33"/>
      <c r="VQW38" s="33"/>
      <c r="VQX38" s="33"/>
      <c r="VQY38" s="35" t="s">
        <v>5</v>
      </c>
      <c r="VQZ38" s="35" t="s">
        <v>6</v>
      </c>
      <c r="VRA38" s="35" t="s">
        <v>7</v>
      </c>
      <c r="VRB38" s="35" t="s">
        <v>8</v>
      </c>
      <c r="VRC38" s="35" t="s">
        <v>9</v>
      </c>
      <c r="VRD38" s="35" t="s">
        <v>10</v>
      </c>
      <c r="VRE38" s="35" t="s">
        <v>2</v>
      </c>
      <c r="VRF38" s="35" t="s">
        <v>124</v>
      </c>
      <c r="VRG38" s="35" t="s">
        <v>63</v>
      </c>
      <c r="VRH38" s="32"/>
      <c r="VRI38" s="33"/>
      <c r="VRJ38" s="33"/>
      <c r="VRK38" s="33"/>
      <c r="VRL38" s="33"/>
      <c r="VRM38" s="33"/>
      <c r="VRN38" s="33"/>
      <c r="VRO38" s="35" t="s">
        <v>5</v>
      </c>
      <c r="VRP38" s="35" t="s">
        <v>6</v>
      </c>
      <c r="VRQ38" s="35" t="s">
        <v>7</v>
      </c>
      <c r="VRR38" s="35" t="s">
        <v>8</v>
      </c>
      <c r="VRS38" s="35" t="s">
        <v>9</v>
      </c>
      <c r="VRT38" s="35" t="s">
        <v>10</v>
      </c>
      <c r="VRU38" s="35" t="s">
        <v>2</v>
      </c>
      <c r="VRV38" s="35" t="s">
        <v>124</v>
      </c>
      <c r="VRW38" s="35" t="s">
        <v>63</v>
      </c>
      <c r="VRX38" s="32"/>
      <c r="VRY38" s="33"/>
      <c r="VRZ38" s="33"/>
      <c r="VSA38" s="33"/>
      <c r="VSB38" s="33"/>
      <c r="VSC38" s="33"/>
      <c r="VSD38" s="33"/>
      <c r="VSE38" s="35" t="s">
        <v>5</v>
      </c>
      <c r="VSF38" s="35" t="s">
        <v>6</v>
      </c>
      <c r="VSG38" s="35" t="s">
        <v>7</v>
      </c>
      <c r="VSH38" s="35" t="s">
        <v>8</v>
      </c>
      <c r="VSI38" s="35" t="s">
        <v>9</v>
      </c>
      <c r="VSJ38" s="35" t="s">
        <v>10</v>
      </c>
      <c r="VSK38" s="35" t="s">
        <v>2</v>
      </c>
      <c r="VSL38" s="35" t="s">
        <v>124</v>
      </c>
      <c r="VSM38" s="35" t="s">
        <v>63</v>
      </c>
      <c r="VSN38" s="32"/>
      <c r="VSO38" s="33"/>
      <c r="VSP38" s="33"/>
      <c r="VSQ38" s="33"/>
      <c r="VSR38" s="33"/>
      <c r="VSS38" s="33"/>
      <c r="VST38" s="33"/>
      <c r="VSU38" s="35" t="s">
        <v>5</v>
      </c>
      <c r="VSV38" s="35" t="s">
        <v>6</v>
      </c>
      <c r="VSW38" s="35" t="s">
        <v>7</v>
      </c>
      <c r="VSX38" s="35" t="s">
        <v>8</v>
      </c>
      <c r="VSY38" s="35" t="s">
        <v>9</v>
      </c>
      <c r="VSZ38" s="35" t="s">
        <v>10</v>
      </c>
      <c r="VTA38" s="35" t="s">
        <v>2</v>
      </c>
      <c r="VTB38" s="35" t="s">
        <v>124</v>
      </c>
      <c r="VTC38" s="35" t="s">
        <v>63</v>
      </c>
      <c r="VTD38" s="32"/>
      <c r="VTE38" s="33"/>
      <c r="VTF38" s="33"/>
      <c r="VTG38" s="33"/>
      <c r="VTH38" s="33"/>
      <c r="VTI38" s="33"/>
      <c r="VTJ38" s="33"/>
      <c r="VTK38" s="35" t="s">
        <v>5</v>
      </c>
      <c r="VTL38" s="35" t="s">
        <v>6</v>
      </c>
      <c r="VTM38" s="35" t="s">
        <v>7</v>
      </c>
      <c r="VTN38" s="35" t="s">
        <v>8</v>
      </c>
      <c r="VTO38" s="35" t="s">
        <v>9</v>
      </c>
      <c r="VTP38" s="35" t="s">
        <v>10</v>
      </c>
      <c r="VTQ38" s="35" t="s">
        <v>2</v>
      </c>
      <c r="VTR38" s="35" t="s">
        <v>124</v>
      </c>
      <c r="VTS38" s="35" t="s">
        <v>63</v>
      </c>
      <c r="VTT38" s="32"/>
      <c r="VTU38" s="33"/>
      <c r="VTV38" s="33"/>
      <c r="VTW38" s="33"/>
      <c r="VTX38" s="33"/>
      <c r="VTY38" s="33"/>
      <c r="VTZ38" s="33"/>
      <c r="VUA38" s="35" t="s">
        <v>5</v>
      </c>
      <c r="VUB38" s="35" t="s">
        <v>6</v>
      </c>
      <c r="VUC38" s="35" t="s">
        <v>7</v>
      </c>
      <c r="VUD38" s="35" t="s">
        <v>8</v>
      </c>
      <c r="VUE38" s="35" t="s">
        <v>9</v>
      </c>
      <c r="VUF38" s="35" t="s">
        <v>10</v>
      </c>
      <c r="VUG38" s="35" t="s">
        <v>2</v>
      </c>
      <c r="VUH38" s="35" t="s">
        <v>124</v>
      </c>
      <c r="VUI38" s="35" t="s">
        <v>63</v>
      </c>
      <c r="VUJ38" s="32"/>
      <c r="VUK38" s="33"/>
      <c r="VUL38" s="33"/>
      <c r="VUM38" s="33"/>
      <c r="VUN38" s="33"/>
      <c r="VUO38" s="33"/>
      <c r="VUP38" s="33"/>
      <c r="VUQ38" s="35" t="s">
        <v>5</v>
      </c>
      <c r="VUR38" s="35" t="s">
        <v>6</v>
      </c>
      <c r="VUS38" s="35" t="s">
        <v>7</v>
      </c>
      <c r="VUT38" s="35" t="s">
        <v>8</v>
      </c>
      <c r="VUU38" s="35" t="s">
        <v>9</v>
      </c>
      <c r="VUV38" s="35" t="s">
        <v>10</v>
      </c>
      <c r="VUW38" s="35" t="s">
        <v>2</v>
      </c>
      <c r="VUX38" s="35" t="s">
        <v>124</v>
      </c>
      <c r="VUY38" s="35" t="s">
        <v>63</v>
      </c>
      <c r="VUZ38" s="32"/>
      <c r="VVA38" s="33"/>
      <c r="VVB38" s="33"/>
      <c r="VVC38" s="33"/>
      <c r="VVD38" s="33"/>
      <c r="VVE38" s="33"/>
      <c r="VVF38" s="33"/>
      <c r="VVG38" s="35" t="s">
        <v>5</v>
      </c>
      <c r="VVH38" s="35" t="s">
        <v>6</v>
      </c>
      <c r="VVI38" s="35" t="s">
        <v>7</v>
      </c>
      <c r="VVJ38" s="35" t="s">
        <v>8</v>
      </c>
      <c r="VVK38" s="35" t="s">
        <v>9</v>
      </c>
      <c r="VVL38" s="35" t="s">
        <v>10</v>
      </c>
      <c r="VVM38" s="35" t="s">
        <v>2</v>
      </c>
      <c r="VVN38" s="35" t="s">
        <v>124</v>
      </c>
      <c r="VVO38" s="35" t="s">
        <v>63</v>
      </c>
      <c r="VVP38" s="32"/>
      <c r="VVQ38" s="33"/>
      <c r="VVR38" s="33"/>
      <c r="VVS38" s="33"/>
      <c r="VVT38" s="33"/>
      <c r="VVU38" s="33"/>
      <c r="VVV38" s="33"/>
      <c r="VVW38" s="35" t="s">
        <v>5</v>
      </c>
      <c r="VVX38" s="35" t="s">
        <v>6</v>
      </c>
      <c r="VVY38" s="35" t="s">
        <v>7</v>
      </c>
      <c r="VVZ38" s="35" t="s">
        <v>8</v>
      </c>
      <c r="VWA38" s="35" t="s">
        <v>9</v>
      </c>
      <c r="VWB38" s="35" t="s">
        <v>10</v>
      </c>
      <c r="VWC38" s="35" t="s">
        <v>2</v>
      </c>
      <c r="VWD38" s="35" t="s">
        <v>124</v>
      </c>
      <c r="VWE38" s="35" t="s">
        <v>63</v>
      </c>
      <c r="VWF38" s="32"/>
      <c r="VWG38" s="33"/>
      <c r="VWH38" s="33"/>
      <c r="VWI38" s="33"/>
      <c r="VWJ38" s="33"/>
      <c r="VWK38" s="33"/>
      <c r="VWL38" s="33"/>
      <c r="VWM38" s="35" t="s">
        <v>5</v>
      </c>
      <c r="VWN38" s="35" t="s">
        <v>6</v>
      </c>
      <c r="VWO38" s="35" t="s">
        <v>7</v>
      </c>
      <c r="VWP38" s="35" t="s">
        <v>8</v>
      </c>
      <c r="VWQ38" s="35" t="s">
        <v>9</v>
      </c>
      <c r="VWR38" s="35" t="s">
        <v>10</v>
      </c>
      <c r="VWS38" s="35" t="s">
        <v>2</v>
      </c>
      <c r="VWT38" s="35" t="s">
        <v>124</v>
      </c>
      <c r="VWU38" s="35" t="s">
        <v>63</v>
      </c>
      <c r="VWV38" s="32"/>
      <c r="VWW38" s="33"/>
      <c r="VWX38" s="33"/>
      <c r="VWY38" s="33"/>
      <c r="VWZ38" s="33"/>
      <c r="VXA38" s="33"/>
      <c r="VXB38" s="33"/>
      <c r="VXC38" s="35" t="s">
        <v>5</v>
      </c>
      <c r="VXD38" s="35" t="s">
        <v>6</v>
      </c>
      <c r="VXE38" s="35" t="s">
        <v>7</v>
      </c>
      <c r="VXF38" s="35" t="s">
        <v>8</v>
      </c>
      <c r="VXG38" s="35" t="s">
        <v>9</v>
      </c>
      <c r="VXH38" s="35" t="s">
        <v>10</v>
      </c>
      <c r="VXI38" s="35" t="s">
        <v>2</v>
      </c>
      <c r="VXJ38" s="35" t="s">
        <v>124</v>
      </c>
      <c r="VXK38" s="35" t="s">
        <v>63</v>
      </c>
      <c r="VXL38" s="32"/>
      <c r="VXM38" s="33"/>
      <c r="VXN38" s="33"/>
      <c r="VXO38" s="33"/>
      <c r="VXP38" s="33"/>
      <c r="VXQ38" s="33"/>
      <c r="VXR38" s="33"/>
      <c r="VXS38" s="35" t="s">
        <v>5</v>
      </c>
      <c r="VXT38" s="35" t="s">
        <v>6</v>
      </c>
      <c r="VXU38" s="35" t="s">
        <v>7</v>
      </c>
      <c r="VXV38" s="35" t="s">
        <v>8</v>
      </c>
      <c r="VXW38" s="35" t="s">
        <v>9</v>
      </c>
      <c r="VXX38" s="35" t="s">
        <v>10</v>
      </c>
      <c r="VXY38" s="35" t="s">
        <v>2</v>
      </c>
      <c r="VXZ38" s="35" t="s">
        <v>124</v>
      </c>
      <c r="VYA38" s="35" t="s">
        <v>63</v>
      </c>
      <c r="VYB38" s="32"/>
      <c r="VYC38" s="33"/>
      <c r="VYD38" s="33"/>
      <c r="VYE38" s="33"/>
      <c r="VYF38" s="33"/>
      <c r="VYG38" s="33"/>
      <c r="VYH38" s="33"/>
      <c r="VYI38" s="35" t="s">
        <v>5</v>
      </c>
      <c r="VYJ38" s="35" t="s">
        <v>6</v>
      </c>
      <c r="VYK38" s="35" t="s">
        <v>7</v>
      </c>
      <c r="VYL38" s="35" t="s">
        <v>8</v>
      </c>
      <c r="VYM38" s="35" t="s">
        <v>9</v>
      </c>
      <c r="VYN38" s="35" t="s">
        <v>10</v>
      </c>
      <c r="VYO38" s="35" t="s">
        <v>2</v>
      </c>
      <c r="VYP38" s="35" t="s">
        <v>124</v>
      </c>
      <c r="VYQ38" s="35" t="s">
        <v>63</v>
      </c>
      <c r="VYR38" s="32"/>
      <c r="VYS38" s="33"/>
      <c r="VYT38" s="33"/>
      <c r="VYU38" s="33"/>
      <c r="VYV38" s="33"/>
      <c r="VYW38" s="33"/>
      <c r="VYX38" s="33"/>
      <c r="VYY38" s="35" t="s">
        <v>5</v>
      </c>
      <c r="VYZ38" s="35" t="s">
        <v>6</v>
      </c>
      <c r="VZA38" s="35" t="s">
        <v>7</v>
      </c>
      <c r="VZB38" s="35" t="s">
        <v>8</v>
      </c>
      <c r="VZC38" s="35" t="s">
        <v>9</v>
      </c>
      <c r="VZD38" s="35" t="s">
        <v>10</v>
      </c>
      <c r="VZE38" s="35" t="s">
        <v>2</v>
      </c>
      <c r="VZF38" s="35" t="s">
        <v>124</v>
      </c>
      <c r="VZG38" s="35" t="s">
        <v>63</v>
      </c>
      <c r="VZH38" s="32"/>
      <c r="VZI38" s="33"/>
      <c r="VZJ38" s="33"/>
      <c r="VZK38" s="33"/>
      <c r="VZL38" s="33"/>
      <c r="VZM38" s="33"/>
      <c r="VZN38" s="33"/>
      <c r="VZO38" s="35" t="s">
        <v>5</v>
      </c>
      <c r="VZP38" s="35" t="s">
        <v>6</v>
      </c>
      <c r="VZQ38" s="35" t="s">
        <v>7</v>
      </c>
      <c r="VZR38" s="35" t="s">
        <v>8</v>
      </c>
      <c r="VZS38" s="35" t="s">
        <v>9</v>
      </c>
      <c r="VZT38" s="35" t="s">
        <v>10</v>
      </c>
      <c r="VZU38" s="35" t="s">
        <v>2</v>
      </c>
      <c r="VZV38" s="35" t="s">
        <v>124</v>
      </c>
      <c r="VZW38" s="35" t="s">
        <v>63</v>
      </c>
      <c r="VZX38" s="32"/>
      <c r="VZY38" s="33"/>
      <c r="VZZ38" s="33"/>
      <c r="WAA38" s="33"/>
      <c r="WAB38" s="33"/>
      <c r="WAC38" s="33"/>
      <c r="WAD38" s="33"/>
      <c r="WAE38" s="35" t="s">
        <v>5</v>
      </c>
      <c r="WAF38" s="35" t="s">
        <v>6</v>
      </c>
      <c r="WAG38" s="35" t="s">
        <v>7</v>
      </c>
      <c r="WAH38" s="35" t="s">
        <v>8</v>
      </c>
      <c r="WAI38" s="35" t="s">
        <v>9</v>
      </c>
      <c r="WAJ38" s="35" t="s">
        <v>10</v>
      </c>
      <c r="WAK38" s="35" t="s">
        <v>2</v>
      </c>
      <c r="WAL38" s="35" t="s">
        <v>124</v>
      </c>
      <c r="WAM38" s="35" t="s">
        <v>63</v>
      </c>
      <c r="WAN38" s="32"/>
      <c r="WAO38" s="33"/>
      <c r="WAP38" s="33"/>
      <c r="WAQ38" s="33"/>
      <c r="WAR38" s="33"/>
      <c r="WAS38" s="33"/>
      <c r="WAT38" s="33"/>
      <c r="WAU38" s="35" t="s">
        <v>5</v>
      </c>
      <c r="WAV38" s="35" t="s">
        <v>6</v>
      </c>
      <c r="WAW38" s="35" t="s">
        <v>7</v>
      </c>
      <c r="WAX38" s="35" t="s">
        <v>8</v>
      </c>
      <c r="WAY38" s="35" t="s">
        <v>9</v>
      </c>
      <c r="WAZ38" s="35" t="s">
        <v>10</v>
      </c>
      <c r="WBA38" s="35" t="s">
        <v>2</v>
      </c>
      <c r="WBB38" s="35" t="s">
        <v>124</v>
      </c>
      <c r="WBC38" s="35" t="s">
        <v>63</v>
      </c>
      <c r="WBD38" s="32"/>
      <c r="WBE38" s="33"/>
      <c r="WBF38" s="33"/>
      <c r="WBG38" s="33"/>
      <c r="WBH38" s="33"/>
      <c r="WBI38" s="33"/>
      <c r="WBJ38" s="33"/>
      <c r="WBK38" s="35" t="s">
        <v>5</v>
      </c>
      <c r="WBL38" s="35" t="s">
        <v>6</v>
      </c>
      <c r="WBM38" s="35" t="s">
        <v>7</v>
      </c>
      <c r="WBN38" s="35" t="s">
        <v>8</v>
      </c>
      <c r="WBO38" s="35" t="s">
        <v>9</v>
      </c>
      <c r="WBP38" s="35" t="s">
        <v>10</v>
      </c>
      <c r="WBQ38" s="35" t="s">
        <v>2</v>
      </c>
      <c r="WBR38" s="35" t="s">
        <v>124</v>
      </c>
      <c r="WBS38" s="35" t="s">
        <v>63</v>
      </c>
      <c r="WBT38" s="32"/>
      <c r="WBU38" s="33"/>
      <c r="WBV38" s="33"/>
      <c r="WBW38" s="33"/>
      <c r="WBX38" s="33"/>
      <c r="WBY38" s="33"/>
      <c r="WBZ38" s="33"/>
      <c r="WCA38" s="35" t="s">
        <v>5</v>
      </c>
      <c r="WCB38" s="35" t="s">
        <v>6</v>
      </c>
      <c r="WCC38" s="35" t="s">
        <v>7</v>
      </c>
      <c r="WCD38" s="35" t="s">
        <v>8</v>
      </c>
      <c r="WCE38" s="35" t="s">
        <v>9</v>
      </c>
      <c r="WCF38" s="35" t="s">
        <v>10</v>
      </c>
      <c r="WCG38" s="35" t="s">
        <v>2</v>
      </c>
      <c r="WCH38" s="35" t="s">
        <v>124</v>
      </c>
      <c r="WCI38" s="35" t="s">
        <v>63</v>
      </c>
      <c r="WCJ38" s="32"/>
      <c r="WCK38" s="33"/>
      <c r="WCL38" s="33"/>
      <c r="WCM38" s="33"/>
      <c r="WCN38" s="33"/>
      <c r="WCO38" s="33"/>
      <c r="WCP38" s="33"/>
      <c r="WCQ38" s="35" t="s">
        <v>5</v>
      </c>
      <c r="WCR38" s="35" t="s">
        <v>6</v>
      </c>
      <c r="WCS38" s="35" t="s">
        <v>7</v>
      </c>
      <c r="WCT38" s="35" t="s">
        <v>8</v>
      </c>
      <c r="WCU38" s="35" t="s">
        <v>9</v>
      </c>
      <c r="WCV38" s="35" t="s">
        <v>10</v>
      </c>
      <c r="WCW38" s="35" t="s">
        <v>2</v>
      </c>
      <c r="WCX38" s="35" t="s">
        <v>124</v>
      </c>
      <c r="WCY38" s="35" t="s">
        <v>63</v>
      </c>
      <c r="WCZ38" s="32"/>
      <c r="WDA38" s="33"/>
      <c r="WDB38" s="33"/>
      <c r="WDC38" s="33"/>
      <c r="WDD38" s="33"/>
      <c r="WDE38" s="33"/>
      <c r="WDF38" s="33"/>
      <c r="WDG38" s="35" t="s">
        <v>5</v>
      </c>
      <c r="WDH38" s="35" t="s">
        <v>6</v>
      </c>
      <c r="WDI38" s="35" t="s">
        <v>7</v>
      </c>
      <c r="WDJ38" s="35" t="s">
        <v>8</v>
      </c>
      <c r="WDK38" s="35" t="s">
        <v>9</v>
      </c>
      <c r="WDL38" s="35" t="s">
        <v>10</v>
      </c>
      <c r="WDM38" s="35" t="s">
        <v>2</v>
      </c>
      <c r="WDN38" s="35" t="s">
        <v>124</v>
      </c>
      <c r="WDO38" s="35" t="s">
        <v>63</v>
      </c>
      <c r="WDP38" s="32"/>
      <c r="WDQ38" s="33"/>
      <c r="WDR38" s="33"/>
      <c r="WDS38" s="33"/>
      <c r="WDT38" s="33"/>
      <c r="WDU38" s="33"/>
      <c r="WDV38" s="33"/>
      <c r="WDW38" s="35" t="s">
        <v>5</v>
      </c>
      <c r="WDX38" s="35" t="s">
        <v>6</v>
      </c>
      <c r="WDY38" s="35" t="s">
        <v>7</v>
      </c>
      <c r="WDZ38" s="35" t="s">
        <v>8</v>
      </c>
      <c r="WEA38" s="35" t="s">
        <v>9</v>
      </c>
      <c r="WEB38" s="35" t="s">
        <v>10</v>
      </c>
      <c r="WEC38" s="35" t="s">
        <v>2</v>
      </c>
      <c r="WED38" s="35" t="s">
        <v>124</v>
      </c>
      <c r="WEE38" s="35" t="s">
        <v>63</v>
      </c>
      <c r="WEF38" s="32"/>
      <c r="WEG38" s="33"/>
      <c r="WEH38" s="33"/>
      <c r="WEI38" s="33"/>
      <c r="WEJ38" s="33"/>
      <c r="WEK38" s="33"/>
      <c r="WEL38" s="33"/>
      <c r="WEM38" s="35" t="s">
        <v>5</v>
      </c>
      <c r="WEN38" s="35" t="s">
        <v>6</v>
      </c>
      <c r="WEO38" s="35" t="s">
        <v>7</v>
      </c>
      <c r="WEP38" s="35" t="s">
        <v>8</v>
      </c>
      <c r="WEQ38" s="35" t="s">
        <v>9</v>
      </c>
      <c r="WER38" s="35" t="s">
        <v>10</v>
      </c>
      <c r="WES38" s="35" t="s">
        <v>2</v>
      </c>
      <c r="WET38" s="35" t="s">
        <v>124</v>
      </c>
      <c r="WEU38" s="35" t="s">
        <v>63</v>
      </c>
      <c r="WEV38" s="32"/>
      <c r="WEW38" s="33"/>
      <c r="WEX38" s="33"/>
      <c r="WEY38" s="33"/>
      <c r="WEZ38" s="33"/>
      <c r="WFA38" s="33"/>
      <c r="WFB38" s="33"/>
      <c r="WFC38" s="35" t="s">
        <v>5</v>
      </c>
      <c r="WFD38" s="35" t="s">
        <v>6</v>
      </c>
      <c r="WFE38" s="35" t="s">
        <v>7</v>
      </c>
      <c r="WFF38" s="35" t="s">
        <v>8</v>
      </c>
      <c r="WFG38" s="35" t="s">
        <v>9</v>
      </c>
      <c r="WFH38" s="35" t="s">
        <v>10</v>
      </c>
      <c r="WFI38" s="35" t="s">
        <v>2</v>
      </c>
      <c r="WFJ38" s="35" t="s">
        <v>124</v>
      </c>
      <c r="WFK38" s="35" t="s">
        <v>63</v>
      </c>
      <c r="WFL38" s="32"/>
      <c r="WFM38" s="33"/>
      <c r="WFN38" s="33"/>
      <c r="WFO38" s="33"/>
      <c r="WFP38" s="33"/>
      <c r="WFQ38" s="33"/>
      <c r="WFR38" s="33"/>
      <c r="WFS38" s="35" t="s">
        <v>5</v>
      </c>
      <c r="WFT38" s="35" t="s">
        <v>6</v>
      </c>
      <c r="WFU38" s="35" t="s">
        <v>7</v>
      </c>
      <c r="WFV38" s="35" t="s">
        <v>8</v>
      </c>
      <c r="WFW38" s="35" t="s">
        <v>9</v>
      </c>
      <c r="WFX38" s="35" t="s">
        <v>10</v>
      </c>
      <c r="WFY38" s="35" t="s">
        <v>2</v>
      </c>
      <c r="WFZ38" s="35" t="s">
        <v>124</v>
      </c>
      <c r="WGA38" s="35" t="s">
        <v>63</v>
      </c>
      <c r="WGB38" s="32"/>
      <c r="WGC38" s="33"/>
      <c r="WGD38" s="33"/>
      <c r="WGE38" s="33"/>
      <c r="WGF38" s="33"/>
      <c r="WGG38" s="33"/>
      <c r="WGH38" s="33"/>
      <c r="WGI38" s="35" t="s">
        <v>5</v>
      </c>
      <c r="WGJ38" s="35" t="s">
        <v>6</v>
      </c>
      <c r="WGK38" s="35" t="s">
        <v>7</v>
      </c>
      <c r="WGL38" s="35" t="s">
        <v>8</v>
      </c>
      <c r="WGM38" s="35" t="s">
        <v>9</v>
      </c>
      <c r="WGN38" s="35" t="s">
        <v>10</v>
      </c>
      <c r="WGO38" s="35" t="s">
        <v>2</v>
      </c>
      <c r="WGP38" s="35" t="s">
        <v>124</v>
      </c>
      <c r="WGQ38" s="35" t="s">
        <v>63</v>
      </c>
      <c r="WGR38" s="32"/>
      <c r="WGS38" s="33"/>
      <c r="WGT38" s="33"/>
      <c r="WGU38" s="33"/>
      <c r="WGV38" s="33"/>
      <c r="WGW38" s="33"/>
      <c r="WGX38" s="33"/>
      <c r="WGY38" s="35" t="s">
        <v>5</v>
      </c>
      <c r="WGZ38" s="35" t="s">
        <v>6</v>
      </c>
      <c r="WHA38" s="35" t="s">
        <v>7</v>
      </c>
      <c r="WHB38" s="35" t="s">
        <v>8</v>
      </c>
      <c r="WHC38" s="35" t="s">
        <v>9</v>
      </c>
      <c r="WHD38" s="35" t="s">
        <v>10</v>
      </c>
      <c r="WHE38" s="35" t="s">
        <v>2</v>
      </c>
      <c r="WHF38" s="35" t="s">
        <v>124</v>
      </c>
      <c r="WHG38" s="35" t="s">
        <v>63</v>
      </c>
      <c r="WHH38" s="32"/>
      <c r="WHI38" s="33"/>
      <c r="WHJ38" s="33"/>
      <c r="WHK38" s="33"/>
      <c r="WHL38" s="33"/>
      <c r="WHM38" s="33"/>
      <c r="WHN38" s="33"/>
      <c r="WHO38" s="35" t="s">
        <v>5</v>
      </c>
      <c r="WHP38" s="35" t="s">
        <v>6</v>
      </c>
      <c r="WHQ38" s="35" t="s">
        <v>7</v>
      </c>
      <c r="WHR38" s="35" t="s">
        <v>8</v>
      </c>
      <c r="WHS38" s="35" t="s">
        <v>9</v>
      </c>
      <c r="WHT38" s="35" t="s">
        <v>10</v>
      </c>
      <c r="WHU38" s="35" t="s">
        <v>2</v>
      </c>
      <c r="WHV38" s="35" t="s">
        <v>124</v>
      </c>
      <c r="WHW38" s="35" t="s">
        <v>63</v>
      </c>
      <c r="WHX38" s="32"/>
      <c r="WHY38" s="33"/>
      <c r="WHZ38" s="33"/>
      <c r="WIA38" s="33"/>
      <c r="WIB38" s="33"/>
      <c r="WIC38" s="33"/>
      <c r="WID38" s="33"/>
      <c r="WIE38" s="35" t="s">
        <v>5</v>
      </c>
      <c r="WIF38" s="35" t="s">
        <v>6</v>
      </c>
      <c r="WIG38" s="35" t="s">
        <v>7</v>
      </c>
      <c r="WIH38" s="35" t="s">
        <v>8</v>
      </c>
      <c r="WII38" s="35" t="s">
        <v>9</v>
      </c>
      <c r="WIJ38" s="35" t="s">
        <v>10</v>
      </c>
      <c r="WIK38" s="35" t="s">
        <v>2</v>
      </c>
      <c r="WIL38" s="35" t="s">
        <v>124</v>
      </c>
      <c r="WIM38" s="35" t="s">
        <v>63</v>
      </c>
      <c r="WIN38" s="32"/>
      <c r="WIO38" s="33"/>
      <c r="WIP38" s="33"/>
      <c r="WIQ38" s="33"/>
      <c r="WIR38" s="33"/>
      <c r="WIS38" s="33"/>
      <c r="WIT38" s="33"/>
      <c r="WIU38" s="35" t="s">
        <v>5</v>
      </c>
      <c r="WIV38" s="35" t="s">
        <v>6</v>
      </c>
      <c r="WIW38" s="35" t="s">
        <v>7</v>
      </c>
      <c r="WIX38" s="35" t="s">
        <v>8</v>
      </c>
      <c r="WIY38" s="35" t="s">
        <v>9</v>
      </c>
      <c r="WIZ38" s="35" t="s">
        <v>10</v>
      </c>
      <c r="WJA38" s="35" t="s">
        <v>2</v>
      </c>
      <c r="WJB38" s="35" t="s">
        <v>124</v>
      </c>
      <c r="WJC38" s="35" t="s">
        <v>63</v>
      </c>
      <c r="WJD38" s="32"/>
      <c r="WJE38" s="33"/>
      <c r="WJF38" s="33"/>
      <c r="WJG38" s="33"/>
      <c r="WJH38" s="33"/>
      <c r="WJI38" s="33"/>
      <c r="WJJ38" s="33"/>
      <c r="WJK38" s="35" t="s">
        <v>5</v>
      </c>
      <c r="WJL38" s="35" t="s">
        <v>6</v>
      </c>
      <c r="WJM38" s="35" t="s">
        <v>7</v>
      </c>
      <c r="WJN38" s="35" t="s">
        <v>8</v>
      </c>
      <c r="WJO38" s="35" t="s">
        <v>9</v>
      </c>
      <c r="WJP38" s="35" t="s">
        <v>10</v>
      </c>
      <c r="WJQ38" s="35" t="s">
        <v>2</v>
      </c>
      <c r="WJR38" s="35" t="s">
        <v>124</v>
      </c>
      <c r="WJS38" s="35" t="s">
        <v>63</v>
      </c>
      <c r="WJT38" s="32"/>
      <c r="WJU38" s="33"/>
      <c r="WJV38" s="33"/>
      <c r="WJW38" s="33"/>
      <c r="WJX38" s="33"/>
      <c r="WJY38" s="33"/>
      <c r="WJZ38" s="33"/>
      <c r="WKA38" s="35" t="s">
        <v>5</v>
      </c>
      <c r="WKB38" s="35" t="s">
        <v>6</v>
      </c>
      <c r="WKC38" s="35" t="s">
        <v>7</v>
      </c>
      <c r="WKD38" s="35" t="s">
        <v>8</v>
      </c>
      <c r="WKE38" s="35" t="s">
        <v>9</v>
      </c>
      <c r="WKF38" s="35" t="s">
        <v>10</v>
      </c>
      <c r="WKG38" s="35" t="s">
        <v>2</v>
      </c>
      <c r="WKH38" s="35" t="s">
        <v>124</v>
      </c>
      <c r="WKI38" s="35" t="s">
        <v>63</v>
      </c>
      <c r="WKJ38" s="32"/>
      <c r="WKK38" s="33"/>
      <c r="WKL38" s="33"/>
      <c r="WKM38" s="33"/>
      <c r="WKN38" s="33"/>
      <c r="WKO38" s="33"/>
      <c r="WKP38" s="33"/>
      <c r="WKQ38" s="35" t="s">
        <v>5</v>
      </c>
      <c r="WKR38" s="35" t="s">
        <v>6</v>
      </c>
      <c r="WKS38" s="35" t="s">
        <v>7</v>
      </c>
      <c r="WKT38" s="35" t="s">
        <v>8</v>
      </c>
      <c r="WKU38" s="35" t="s">
        <v>9</v>
      </c>
      <c r="WKV38" s="35" t="s">
        <v>10</v>
      </c>
      <c r="WKW38" s="35" t="s">
        <v>2</v>
      </c>
      <c r="WKX38" s="35" t="s">
        <v>124</v>
      </c>
      <c r="WKY38" s="35" t="s">
        <v>63</v>
      </c>
      <c r="WKZ38" s="32"/>
      <c r="WLA38" s="33"/>
      <c r="WLB38" s="33"/>
      <c r="WLC38" s="33"/>
      <c r="WLD38" s="33"/>
      <c r="WLE38" s="33"/>
      <c r="WLF38" s="33"/>
      <c r="WLG38" s="35" t="s">
        <v>5</v>
      </c>
      <c r="WLH38" s="35" t="s">
        <v>6</v>
      </c>
      <c r="WLI38" s="35" t="s">
        <v>7</v>
      </c>
      <c r="WLJ38" s="35" t="s">
        <v>8</v>
      </c>
      <c r="WLK38" s="35" t="s">
        <v>9</v>
      </c>
      <c r="WLL38" s="35" t="s">
        <v>10</v>
      </c>
      <c r="WLM38" s="35" t="s">
        <v>2</v>
      </c>
      <c r="WLN38" s="35" t="s">
        <v>124</v>
      </c>
      <c r="WLO38" s="35" t="s">
        <v>63</v>
      </c>
      <c r="WLP38" s="32"/>
      <c r="WLQ38" s="33"/>
      <c r="WLR38" s="33"/>
      <c r="WLS38" s="33"/>
      <c r="WLT38" s="33"/>
      <c r="WLU38" s="33"/>
      <c r="WLV38" s="33"/>
      <c r="WLW38" s="35" t="s">
        <v>5</v>
      </c>
      <c r="WLX38" s="35" t="s">
        <v>6</v>
      </c>
      <c r="WLY38" s="35" t="s">
        <v>7</v>
      </c>
      <c r="WLZ38" s="35" t="s">
        <v>8</v>
      </c>
      <c r="WMA38" s="35" t="s">
        <v>9</v>
      </c>
      <c r="WMB38" s="35" t="s">
        <v>10</v>
      </c>
      <c r="WMC38" s="35" t="s">
        <v>2</v>
      </c>
      <c r="WMD38" s="35" t="s">
        <v>124</v>
      </c>
      <c r="WME38" s="35" t="s">
        <v>63</v>
      </c>
      <c r="WMF38" s="32"/>
      <c r="WMG38" s="33"/>
      <c r="WMH38" s="33"/>
      <c r="WMI38" s="33"/>
      <c r="WMJ38" s="33"/>
      <c r="WMK38" s="33"/>
      <c r="WML38" s="33"/>
      <c r="WMM38" s="35" t="s">
        <v>5</v>
      </c>
      <c r="WMN38" s="35" t="s">
        <v>6</v>
      </c>
      <c r="WMO38" s="35" t="s">
        <v>7</v>
      </c>
      <c r="WMP38" s="35" t="s">
        <v>8</v>
      </c>
      <c r="WMQ38" s="35" t="s">
        <v>9</v>
      </c>
      <c r="WMR38" s="35" t="s">
        <v>10</v>
      </c>
      <c r="WMS38" s="35" t="s">
        <v>2</v>
      </c>
      <c r="WMT38" s="35" t="s">
        <v>124</v>
      </c>
      <c r="WMU38" s="35" t="s">
        <v>63</v>
      </c>
      <c r="WMV38" s="32"/>
      <c r="WMW38" s="33"/>
      <c r="WMX38" s="33"/>
      <c r="WMY38" s="33"/>
      <c r="WMZ38" s="33"/>
      <c r="WNA38" s="33"/>
      <c r="WNB38" s="33"/>
      <c r="WNC38" s="35" t="s">
        <v>5</v>
      </c>
      <c r="WND38" s="35" t="s">
        <v>6</v>
      </c>
      <c r="WNE38" s="35" t="s">
        <v>7</v>
      </c>
      <c r="WNF38" s="35" t="s">
        <v>8</v>
      </c>
      <c r="WNG38" s="35" t="s">
        <v>9</v>
      </c>
      <c r="WNH38" s="35" t="s">
        <v>10</v>
      </c>
      <c r="WNI38" s="35" t="s">
        <v>2</v>
      </c>
      <c r="WNJ38" s="35" t="s">
        <v>124</v>
      </c>
      <c r="WNK38" s="35" t="s">
        <v>63</v>
      </c>
      <c r="WNL38" s="32"/>
      <c r="WNM38" s="33"/>
      <c r="WNN38" s="33"/>
      <c r="WNO38" s="33"/>
      <c r="WNP38" s="33"/>
      <c r="WNQ38" s="33"/>
      <c r="WNR38" s="33"/>
      <c r="WNS38" s="35" t="s">
        <v>5</v>
      </c>
      <c r="WNT38" s="35" t="s">
        <v>6</v>
      </c>
      <c r="WNU38" s="35" t="s">
        <v>7</v>
      </c>
      <c r="WNV38" s="35" t="s">
        <v>8</v>
      </c>
      <c r="WNW38" s="35" t="s">
        <v>9</v>
      </c>
      <c r="WNX38" s="35" t="s">
        <v>10</v>
      </c>
      <c r="WNY38" s="35" t="s">
        <v>2</v>
      </c>
      <c r="WNZ38" s="35" t="s">
        <v>124</v>
      </c>
      <c r="WOA38" s="35" t="s">
        <v>63</v>
      </c>
      <c r="WOB38" s="32"/>
      <c r="WOC38" s="33"/>
      <c r="WOD38" s="33"/>
      <c r="WOE38" s="33"/>
      <c r="WOF38" s="33"/>
      <c r="WOG38" s="33"/>
      <c r="WOH38" s="33"/>
      <c r="WOI38" s="35" t="s">
        <v>5</v>
      </c>
      <c r="WOJ38" s="35" t="s">
        <v>6</v>
      </c>
      <c r="WOK38" s="35" t="s">
        <v>7</v>
      </c>
      <c r="WOL38" s="35" t="s">
        <v>8</v>
      </c>
      <c r="WOM38" s="35" t="s">
        <v>9</v>
      </c>
      <c r="WON38" s="35" t="s">
        <v>10</v>
      </c>
      <c r="WOO38" s="35" t="s">
        <v>2</v>
      </c>
      <c r="WOP38" s="35" t="s">
        <v>124</v>
      </c>
      <c r="WOQ38" s="35" t="s">
        <v>63</v>
      </c>
      <c r="WOR38" s="32"/>
      <c r="WOS38" s="33"/>
      <c r="WOT38" s="33"/>
      <c r="WOU38" s="33"/>
      <c r="WOV38" s="33"/>
      <c r="WOW38" s="33"/>
      <c r="WOX38" s="33"/>
      <c r="WOY38" s="35" t="s">
        <v>5</v>
      </c>
      <c r="WOZ38" s="35" t="s">
        <v>6</v>
      </c>
      <c r="WPA38" s="35" t="s">
        <v>7</v>
      </c>
      <c r="WPB38" s="35" t="s">
        <v>8</v>
      </c>
      <c r="WPC38" s="35" t="s">
        <v>9</v>
      </c>
      <c r="WPD38" s="35" t="s">
        <v>10</v>
      </c>
      <c r="WPE38" s="35" t="s">
        <v>2</v>
      </c>
      <c r="WPF38" s="35" t="s">
        <v>124</v>
      </c>
      <c r="WPG38" s="35" t="s">
        <v>63</v>
      </c>
      <c r="WPH38" s="32"/>
      <c r="WPI38" s="33"/>
      <c r="WPJ38" s="33"/>
      <c r="WPK38" s="33"/>
      <c r="WPL38" s="33"/>
      <c r="WPM38" s="33"/>
      <c r="WPN38" s="33"/>
      <c r="WPO38" s="35" t="s">
        <v>5</v>
      </c>
      <c r="WPP38" s="35" t="s">
        <v>6</v>
      </c>
      <c r="WPQ38" s="35" t="s">
        <v>7</v>
      </c>
      <c r="WPR38" s="35" t="s">
        <v>8</v>
      </c>
      <c r="WPS38" s="35" t="s">
        <v>9</v>
      </c>
      <c r="WPT38" s="35" t="s">
        <v>10</v>
      </c>
      <c r="WPU38" s="35" t="s">
        <v>2</v>
      </c>
      <c r="WPV38" s="35" t="s">
        <v>124</v>
      </c>
      <c r="WPW38" s="35" t="s">
        <v>63</v>
      </c>
      <c r="WPX38" s="32"/>
      <c r="WPY38" s="33"/>
      <c r="WPZ38" s="33"/>
      <c r="WQA38" s="33"/>
      <c r="WQB38" s="33"/>
      <c r="WQC38" s="33"/>
      <c r="WQD38" s="33"/>
      <c r="WQE38" s="35" t="s">
        <v>5</v>
      </c>
      <c r="WQF38" s="35" t="s">
        <v>6</v>
      </c>
      <c r="WQG38" s="35" t="s">
        <v>7</v>
      </c>
      <c r="WQH38" s="35" t="s">
        <v>8</v>
      </c>
      <c r="WQI38" s="35" t="s">
        <v>9</v>
      </c>
      <c r="WQJ38" s="35" t="s">
        <v>10</v>
      </c>
      <c r="WQK38" s="35" t="s">
        <v>2</v>
      </c>
      <c r="WQL38" s="35" t="s">
        <v>124</v>
      </c>
      <c r="WQM38" s="35" t="s">
        <v>63</v>
      </c>
      <c r="WQN38" s="32"/>
      <c r="WQO38" s="33"/>
      <c r="WQP38" s="33"/>
      <c r="WQQ38" s="33"/>
      <c r="WQR38" s="33"/>
      <c r="WQS38" s="33"/>
      <c r="WQT38" s="33"/>
      <c r="WQU38" s="35" t="s">
        <v>5</v>
      </c>
      <c r="WQV38" s="35" t="s">
        <v>6</v>
      </c>
      <c r="WQW38" s="35" t="s">
        <v>7</v>
      </c>
      <c r="WQX38" s="35" t="s">
        <v>8</v>
      </c>
      <c r="WQY38" s="35" t="s">
        <v>9</v>
      </c>
      <c r="WQZ38" s="35" t="s">
        <v>10</v>
      </c>
      <c r="WRA38" s="35" t="s">
        <v>2</v>
      </c>
      <c r="WRB38" s="35" t="s">
        <v>124</v>
      </c>
      <c r="WRC38" s="35" t="s">
        <v>63</v>
      </c>
      <c r="WRD38" s="32"/>
      <c r="WRE38" s="33"/>
      <c r="WRF38" s="33"/>
      <c r="WRG38" s="33"/>
      <c r="WRH38" s="33"/>
      <c r="WRI38" s="33"/>
      <c r="WRJ38" s="33"/>
      <c r="WRK38" s="35" t="s">
        <v>5</v>
      </c>
      <c r="WRL38" s="35" t="s">
        <v>6</v>
      </c>
      <c r="WRM38" s="35" t="s">
        <v>7</v>
      </c>
      <c r="WRN38" s="35" t="s">
        <v>8</v>
      </c>
      <c r="WRO38" s="35" t="s">
        <v>9</v>
      </c>
      <c r="WRP38" s="35" t="s">
        <v>10</v>
      </c>
      <c r="WRQ38" s="35" t="s">
        <v>2</v>
      </c>
      <c r="WRR38" s="35" t="s">
        <v>124</v>
      </c>
      <c r="WRS38" s="35" t="s">
        <v>63</v>
      </c>
      <c r="WRT38" s="32"/>
      <c r="WRU38" s="33"/>
      <c r="WRV38" s="33"/>
      <c r="WRW38" s="33"/>
      <c r="WRX38" s="33"/>
      <c r="WRY38" s="33"/>
      <c r="WRZ38" s="33"/>
      <c r="WSA38" s="35" t="s">
        <v>5</v>
      </c>
      <c r="WSB38" s="35" t="s">
        <v>6</v>
      </c>
      <c r="WSC38" s="35" t="s">
        <v>7</v>
      </c>
      <c r="WSD38" s="35" t="s">
        <v>8</v>
      </c>
      <c r="WSE38" s="35" t="s">
        <v>9</v>
      </c>
      <c r="WSF38" s="35" t="s">
        <v>10</v>
      </c>
      <c r="WSG38" s="35" t="s">
        <v>2</v>
      </c>
      <c r="WSH38" s="35" t="s">
        <v>124</v>
      </c>
      <c r="WSI38" s="35" t="s">
        <v>63</v>
      </c>
      <c r="WSJ38" s="32"/>
      <c r="WSK38" s="33"/>
      <c r="WSL38" s="33"/>
      <c r="WSM38" s="33"/>
      <c r="WSN38" s="33"/>
      <c r="WSO38" s="33"/>
      <c r="WSP38" s="33"/>
      <c r="WSQ38" s="35" t="s">
        <v>5</v>
      </c>
      <c r="WSR38" s="35" t="s">
        <v>6</v>
      </c>
      <c r="WSS38" s="35" t="s">
        <v>7</v>
      </c>
      <c r="WST38" s="35" t="s">
        <v>8</v>
      </c>
      <c r="WSU38" s="35" t="s">
        <v>9</v>
      </c>
      <c r="WSV38" s="35" t="s">
        <v>10</v>
      </c>
      <c r="WSW38" s="35" t="s">
        <v>2</v>
      </c>
      <c r="WSX38" s="35" t="s">
        <v>124</v>
      </c>
      <c r="WSY38" s="35" t="s">
        <v>63</v>
      </c>
      <c r="WSZ38" s="32"/>
      <c r="WTA38" s="33"/>
      <c r="WTB38" s="33"/>
      <c r="WTC38" s="33"/>
      <c r="WTD38" s="33"/>
      <c r="WTE38" s="33"/>
      <c r="WTF38" s="33"/>
      <c r="WTG38" s="35" t="s">
        <v>5</v>
      </c>
      <c r="WTH38" s="35" t="s">
        <v>6</v>
      </c>
      <c r="WTI38" s="35" t="s">
        <v>7</v>
      </c>
      <c r="WTJ38" s="35" t="s">
        <v>8</v>
      </c>
      <c r="WTK38" s="35" t="s">
        <v>9</v>
      </c>
      <c r="WTL38" s="35" t="s">
        <v>10</v>
      </c>
      <c r="WTM38" s="35" t="s">
        <v>2</v>
      </c>
      <c r="WTN38" s="35" t="s">
        <v>124</v>
      </c>
      <c r="WTO38" s="35" t="s">
        <v>63</v>
      </c>
      <c r="WTP38" s="32"/>
      <c r="WTQ38" s="33"/>
      <c r="WTR38" s="33"/>
      <c r="WTS38" s="33"/>
      <c r="WTT38" s="33"/>
      <c r="WTU38" s="33"/>
      <c r="WTV38" s="33"/>
      <c r="WTW38" s="35" t="s">
        <v>5</v>
      </c>
      <c r="WTX38" s="35" t="s">
        <v>6</v>
      </c>
      <c r="WTY38" s="35" t="s">
        <v>7</v>
      </c>
      <c r="WTZ38" s="35" t="s">
        <v>8</v>
      </c>
      <c r="WUA38" s="35" t="s">
        <v>9</v>
      </c>
      <c r="WUB38" s="35" t="s">
        <v>10</v>
      </c>
      <c r="WUC38" s="35" t="s">
        <v>2</v>
      </c>
      <c r="WUD38" s="35" t="s">
        <v>124</v>
      </c>
      <c r="WUE38" s="35" t="s">
        <v>63</v>
      </c>
      <c r="WUF38" s="32"/>
      <c r="WUG38" s="33"/>
      <c r="WUH38" s="33"/>
      <c r="WUI38" s="33"/>
      <c r="WUJ38" s="33"/>
      <c r="WUK38" s="33"/>
      <c r="WUL38" s="33"/>
      <c r="WUM38" s="35" t="s">
        <v>5</v>
      </c>
      <c r="WUN38" s="35" t="s">
        <v>6</v>
      </c>
      <c r="WUO38" s="35" t="s">
        <v>7</v>
      </c>
      <c r="WUP38" s="35" t="s">
        <v>8</v>
      </c>
      <c r="WUQ38" s="35" t="s">
        <v>9</v>
      </c>
      <c r="WUR38" s="35" t="s">
        <v>10</v>
      </c>
      <c r="WUS38" s="35" t="s">
        <v>2</v>
      </c>
      <c r="WUT38" s="35" t="s">
        <v>124</v>
      </c>
      <c r="WUU38" s="35" t="s">
        <v>63</v>
      </c>
      <c r="WUV38" s="32"/>
      <c r="WUW38" s="33"/>
      <c r="WUX38" s="33"/>
      <c r="WUY38" s="33"/>
      <c r="WUZ38" s="33"/>
      <c r="WVA38" s="33"/>
      <c r="WVB38" s="33"/>
      <c r="WVC38" s="35" t="s">
        <v>5</v>
      </c>
      <c r="WVD38" s="35" t="s">
        <v>6</v>
      </c>
      <c r="WVE38" s="35" t="s">
        <v>7</v>
      </c>
      <c r="WVF38" s="35" t="s">
        <v>8</v>
      </c>
      <c r="WVG38" s="35" t="s">
        <v>9</v>
      </c>
      <c r="WVH38" s="35" t="s">
        <v>10</v>
      </c>
      <c r="WVI38" s="35" t="s">
        <v>2</v>
      </c>
      <c r="WVJ38" s="35" t="s">
        <v>124</v>
      </c>
      <c r="WVK38" s="35" t="s">
        <v>63</v>
      </c>
      <c r="WVL38" s="32"/>
      <c r="WVM38" s="33"/>
      <c r="WVN38" s="33"/>
      <c r="WVO38" s="33"/>
      <c r="WVP38" s="33"/>
      <c r="WVQ38" s="33"/>
      <c r="WVR38" s="33"/>
      <c r="WVS38" s="35" t="s">
        <v>5</v>
      </c>
      <c r="WVT38" s="35" t="s">
        <v>6</v>
      </c>
      <c r="WVU38" s="35" t="s">
        <v>7</v>
      </c>
      <c r="WVV38" s="35" t="s">
        <v>8</v>
      </c>
      <c r="WVW38" s="35" t="s">
        <v>9</v>
      </c>
      <c r="WVX38" s="35" t="s">
        <v>10</v>
      </c>
      <c r="WVY38" s="35" t="s">
        <v>2</v>
      </c>
      <c r="WVZ38" s="35" t="s">
        <v>124</v>
      </c>
      <c r="WWA38" s="35" t="s">
        <v>63</v>
      </c>
      <c r="WWB38" s="32"/>
      <c r="WWC38" s="33"/>
      <c r="WWD38" s="33"/>
      <c r="WWE38" s="33"/>
      <c r="WWF38" s="33"/>
      <c r="WWG38" s="33"/>
      <c r="WWH38" s="33"/>
      <c r="WWI38" s="35" t="s">
        <v>5</v>
      </c>
      <c r="WWJ38" s="35" t="s">
        <v>6</v>
      </c>
      <c r="WWK38" s="35" t="s">
        <v>7</v>
      </c>
      <c r="WWL38" s="35" t="s">
        <v>8</v>
      </c>
      <c r="WWM38" s="35" t="s">
        <v>9</v>
      </c>
      <c r="WWN38" s="35" t="s">
        <v>10</v>
      </c>
      <c r="WWO38" s="35" t="s">
        <v>2</v>
      </c>
      <c r="WWP38" s="35" t="s">
        <v>124</v>
      </c>
      <c r="WWQ38" s="35" t="s">
        <v>63</v>
      </c>
      <c r="WWR38" s="32"/>
      <c r="WWS38" s="33"/>
      <c r="WWT38" s="33"/>
      <c r="WWU38" s="33"/>
      <c r="WWV38" s="33"/>
      <c r="WWW38" s="33"/>
      <c r="WWX38" s="33"/>
      <c r="WWY38" s="35" t="s">
        <v>5</v>
      </c>
      <c r="WWZ38" s="35" t="s">
        <v>6</v>
      </c>
      <c r="WXA38" s="35" t="s">
        <v>7</v>
      </c>
      <c r="WXB38" s="35" t="s">
        <v>8</v>
      </c>
      <c r="WXC38" s="35" t="s">
        <v>9</v>
      </c>
      <c r="WXD38" s="35" t="s">
        <v>10</v>
      </c>
      <c r="WXE38" s="35" t="s">
        <v>2</v>
      </c>
      <c r="WXF38" s="35" t="s">
        <v>124</v>
      </c>
      <c r="WXG38" s="35" t="s">
        <v>63</v>
      </c>
      <c r="WXH38" s="32"/>
      <c r="WXI38" s="33"/>
      <c r="WXJ38" s="33"/>
      <c r="WXK38" s="33"/>
      <c r="WXL38" s="33"/>
      <c r="WXM38" s="33"/>
      <c r="WXN38" s="33"/>
      <c r="WXO38" s="35" t="s">
        <v>5</v>
      </c>
      <c r="WXP38" s="35" t="s">
        <v>6</v>
      </c>
      <c r="WXQ38" s="35" t="s">
        <v>7</v>
      </c>
      <c r="WXR38" s="35" t="s">
        <v>8</v>
      </c>
      <c r="WXS38" s="35" t="s">
        <v>9</v>
      </c>
      <c r="WXT38" s="35" t="s">
        <v>10</v>
      </c>
      <c r="WXU38" s="35" t="s">
        <v>2</v>
      </c>
      <c r="WXV38" s="35" t="s">
        <v>124</v>
      </c>
      <c r="WXW38" s="35" t="s">
        <v>63</v>
      </c>
      <c r="WXX38" s="32"/>
      <c r="WXY38" s="33"/>
      <c r="WXZ38" s="33"/>
      <c r="WYA38" s="33"/>
      <c r="WYB38" s="33"/>
      <c r="WYC38" s="33"/>
      <c r="WYD38" s="33"/>
      <c r="WYE38" s="35" t="s">
        <v>5</v>
      </c>
      <c r="WYF38" s="35" t="s">
        <v>6</v>
      </c>
      <c r="WYG38" s="35" t="s">
        <v>7</v>
      </c>
      <c r="WYH38" s="35" t="s">
        <v>8</v>
      </c>
      <c r="WYI38" s="35" t="s">
        <v>9</v>
      </c>
      <c r="WYJ38" s="35" t="s">
        <v>10</v>
      </c>
      <c r="WYK38" s="35" t="s">
        <v>2</v>
      </c>
      <c r="WYL38" s="35" t="s">
        <v>124</v>
      </c>
      <c r="WYM38" s="35" t="s">
        <v>63</v>
      </c>
      <c r="WYN38" s="32"/>
      <c r="WYO38" s="33"/>
      <c r="WYP38" s="33"/>
      <c r="WYQ38" s="33"/>
      <c r="WYR38" s="33"/>
      <c r="WYS38" s="33"/>
      <c r="WYT38" s="33"/>
      <c r="WYU38" s="35" t="s">
        <v>5</v>
      </c>
      <c r="WYV38" s="35" t="s">
        <v>6</v>
      </c>
      <c r="WYW38" s="35" t="s">
        <v>7</v>
      </c>
      <c r="WYX38" s="35" t="s">
        <v>8</v>
      </c>
      <c r="WYY38" s="35" t="s">
        <v>9</v>
      </c>
      <c r="WYZ38" s="35" t="s">
        <v>10</v>
      </c>
      <c r="WZA38" s="35" t="s">
        <v>2</v>
      </c>
      <c r="WZB38" s="35" t="s">
        <v>124</v>
      </c>
      <c r="WZC38" s="35" t="s">
        <v>63</v>
      </c>
      <c r="WZD38" s="32"/>
      <c r="WZE38" s="33"/>
      <c r="WZF38" s="33"/>
      <c r="WZG38" s="33"/>
      <c r="WZH38" s="33"/>
      <c r="WZI38" s="33"/>
      <c r="WZJ38" s="33"/>
      <c r="WZK38" s="35" t="s">
        <v>5</v>
      </c>
      <c r="WZL38" s="35" t="s">
        <v>6</v>
      </c>
      <c r="WZM38" s="35" t="s">
        <v>7</v>
      </c>
      <c r="WZN38" s="35" t="s">
        <v>8</v>
      </c>
      <c r="WZO38" s="35" t="s">
        <v>9</v>
      </c>
      <c r="WZP38" s="35" t="s">
        <v>10</v>
      </c>
      <c r="WZQ38" s="35" t="s">
        <v>2</v>
      </c>
      <c r="WZR38" s="35" t="s">
        <v>124</v>
      </c>
      <c r="WZS38" s="35" t="s">
        <v>63</v>
      </c>
      <c r="WZT38" s="32"/>
      <c r="WZU38" s="33"/>
      <c r="WZV38" s="33"/>
      <c r="WZW38" s="33"/>
      <c r="WZX38" s="33"/>
      <c r="WZY38" s="33"/>
      <c r="WZZ38" s="33"/>
      <c r="XAA38" s="35" t="s">
        <v>5</v>
      </c>
      <c r="XAB38" s="35" t="s">
        <v>6</v>
      </c>
      <c r="XAC38" s="35" t="s">
        <v>7</v>
      </c>
      <c r="XAD38" s="35" t="s">
        <v>8</v>
      </c>
      <c r="XAE38" s="35" t="s">
        <v>9</v>
      </c>
      <c r="XAF38" s="35" t="s">
        <v>10</v>
      </c>
      <c r="XAG38" s="35" t="s">
        <v>2</v>
      </c>
      <c r="XAH38" s="35" t="s">
        <v>124</v>
      </c>
      <c r="XAI38" s="35" t="s">
        <v>63</v>
      </c>
      <c r="XAJ38" s="32"/>
      <c r="XAK38" s="33"/>
      <c r="XAL38" s="33"/>
      <c r="XAM38" s="33"/>
      <c r="XAN38" s="33"/>
      <c r="XAO38" s="33"/>
      <c r="XAP38" s="33"/>
      <c r="XAQ38" s="35" t="s">
        <v>5</v>
      </c>
      <c r="XAR38" s="35" t="s">
        <v>6</v>
      </c>
      <c r="XAS38" s="35" t="s">
        <v>7</v>
      </c>
      <c r="XAT38" s="35" t="s">
        <v>8</v>
      </c>
      <c r="XAU38" s="35" t="s">
        <v>9</v>
      </c>
      <c r="XAV38" s="35" t="s">
        <v>10</v>
      </c>
      <c r="XAW38" s="35" t="s">
        <v>2</v>
      </c>
      <c r="XAX38" s="35" t="s">
        <v>124</v>
      </c>
      <c r="XAY38" s="35" t="s">
        <v>63</v>
      </c>
      <c r="XAZ38" s="32"/>
      <c r="XBA38" s="33"/>
      <c r="XBB38" s="33"/>
      <c r="XBC38" s="33"/>
      <c r="XBD38" s="33"/>
      <c r="XBE38" s="33"/>
      <c r="XBF38" s="33"/>
      <c r="XBG38" s="35" t="s">
        <v>5</v>
      </c>
      <c r="XBH38" s="35" t="s">
        <v>6</v>
      </c>
      <c r="XBI38" s="35" t="s">
        <v>7</v>
      </c>
      <c r="XBJ38" s="35" t="s">
        <v>8</v>
      </c>
      <c r="XBK38" s="35" t="s">
        <v>9</v>
      </c>
      <c r="XBL38" s="35" t="s">
        <v>10</v>
      </c>
      <c r="XBM38" s="35" t="s">
        <v>2</v>
      </c>
      <c r="XBN38" s="35" t="s">
        <v>124</v>
      </c>
      <c r="XBO38" s="35" t="s">
        <v>63</v>
      </c>
      <c r="XBP38" s="32"/>
      <c r="XBQ38" s="33"/>
      <c r="XBR38" s="33"/>
      <c r="XBS38" s="33"/>
      <c r="XBT38" s="33"/>
      <c r="XBU38" s="33"/>
      <c r="XBV38" s="33"/>
      <c r="XBW38" s="35" t="s">
        <v>5</v>
      </c>
      <c r="XBX38" s="35" t="s">
        <v>6</v>
      </c>
      <c r="XBY38" s="35" t="s">
        <v>7</v>
      </c>
      <c r="XBZ38" s="35" t="s">
        <v>8</v>
      </c>
      <c r="XCA38" s="35" t="s">
        <v>9</v>
      </c>
      <c r="XCB38" s="35" t="s">
        <v>10</v>
      </c>
      <c r="XCC38" s="35" t="s">
        <v>2</v>
      </c>
      <c r="XCD38" s="35" t="s">
        <v>124</v>
      </c>
      <c r="XCE38" s="35" t="s">
        <v>63</v>
      </c>
      <c r="XCF38" s="32"/>
      <c r="XCG38" s="33"/>
      <c r="XCH38" s="33"/>
      <c r="XCI38" s="33"/>
      <c r="XCJ38" s="33"/>
      <c r="XCK38" s="33"/>
      <c r="XCL38" s="33"/>
      <c r="XCM38" s="35" t="s">
        <v>5</v>
      </c>
      <c r="XCN38" s="35" t="s">
        <v>6</v>
      </c>
      <c r="XCO38" s="35" t="s">
        <v>7</v>
      </c>
      <c r="XCP38" s="35" t="s">
        <v>8</v>
      </c>
      <c r="XCQ38" s="35" t="s">
        <v>9</v>
      </c>
      <c r="XCR38" s="35" t="s">
        <v>10</v>
      </c>
      <c r="XCS38" s="35" t="s">
        <v>2</v>
      </c>
      <c r="XCT38" s="35" t="s">
        <v>124</v>
      </c>
      <c r="XCU38" s="35" t="s">
        <v>63</v>
      </c>
      <c r="XCV38" s="32"/>
      <c r="XCW38" s="33"/>
      <c r="XCX38" s="33"/>
      <c r="XCY38" s="33"/>
      <c r="XCZ38" s="33"/>
      <c r="XDA38" s="33"/>
      <c r="XDB38" s="33"/>
      <c r="XDC38" s="35" t="s">
        <v>5</v>
      </c>
      <c r="XDD38" s="35" t="s">
        <v>6</v>
      </c>
      <c r="XDE38" s="35" t="s">
        <v>7</v>
      </c>
      <c r="XDF38" s="35" t="s">
        <v>8</v>
      </c>
      <c r="XDG38" s="35" t="s">
        <v>9</v>
      </c>
      <c r="XDH38" s="35" t="s">
        <v>10</v>
      </c>
      <c r="XDI38" s="35" t="s">
        <v>2</v>
      </c>
      <c r="XDJ38" s="35" t="s">
        <v>124</v>
      </c>
      <c r="XDK38" s="35" t="s">
        <v>63</v>
      </c>
      <c r="XDL38" s="32"/>
      <c r="XDM38" s="33"/>
      <c r="XDN38" s="33"/>
      <c r="XDO38" s="33"/>
      <c r="XDP38" s="33"/>
      <c r="XDQ38" s="33"/>
      <c r="XDR38" s="33"/>
      <c r="XDS38" s="35" t="s">
        <v>5</v>
      </c>
      <c r="XDT38" s="35" t="s">
        <v>6</v>
      </c>
      <c r="XDU38" s="35" t="s">
        <v>7</v>
      </c>
      <c r="XDV38" s="35" t="s">
        <v>8</v>
      </c>
      <c r="XDW38" s="35" t="s">
        <v>9</v>
      </c>
      <c r="XDX38" s="35" t="s">
        <v>10</v>
      </c>
      <c r="XDY38" s="35" t="s">
        <v>2</v>
      </c>
      <c r="XDZ38" s="35" t="s">
        <v>124</v>
      </c>
      <c r="XEA38" s="35" t="s">
        <v>63</v>
      </c>
      <c r="XEB38" s="32"/>
      <c r="XEC38" s="33"/>
      <c r="XED38" s="33"/>
      <c r="XEE38" s="33"/>
      <c r="XEF38" s="33"/>
      <c r="XEG38" s="33"/>
      <c r="XEH38" s="33"/>
      <c r="XEI38" s="35" t="s">
        <v>5</v>
      </c>
      <c r="XEJ38" s="35" t="s">
        <v>6</v>
      </c>
      <c r="XEK38" s="35" t="s">
        <v>7</v>
      </c>
      <c r="XEL38" s="35" t="s">
        <v>8</v>
      </c>
      <c r="XEM38" s="35" t="s">
        <v>9</v>
      </c>
      <c r="XEN38" s="35" t="s">
        <v>10</v>
      </c>
      <c r="XEO38" s="35" t="s">
        <v>2</v>
      </c>
      <c r="XEP38" s="35" t="s">
        <v>124</v>
      </c>
      <c r="XEQ38" s="35" t="s">
        <v>63</v>
      </c>
      <c r="XER38" s="32"/>
      <c r="XES38" s="33"/>
      <c r="XET38" s="33"/>
      <c r="XEU38" s="33"/>
      <c r="XEV38" s="33"/>
      <c r="XEW38" s="33"/>
      <c r="XEX38" s="33"/>
      <c r="XEY38" s="35" t="s">
        <v>5</v>
      </c>
      <c r="XEZ38" s="35" t="s">
        <v>6</v>
      </c>
      <c r="XFA38" s="35" t="s">
        <v>7</v>
      </c>
      <c r="XFB38" s="35" t="s">
        <v>8</v>
      </c>
      <c r="XFC38" s="35" t="s">
        <v>9</v>
      </c>
      <c r="XFD38" s="35" t="s">
        <v>10</v>
      </c>
    </row>
    <row r="39" spans="2:16384" ht="15" customHeight="1">
      <c r="B39" s="912" t="s">
        <v>146</v>
      </c>
      <c r="C39" s="751" t="s">
        <v>137</v>
      </c>
      <c r="D39" s="752">
        <v>0.11998739999999999</v>
      </c>
      <c r="E39" s="235" t="s">
        <v>67</v>
      </c>
      <c r="F39" s="415">
        <v>65524.87917</v>
      </c>
      <c r="G39" s="645">
        <f>-10000</f>
        <v>-10000</v>
      </c>
      <c r="H39" s="861">
        <f>F39+G39</f>
        <v>55524.87917</v>
      </c>
      <c r="I39" s="651">
        <v>50971.603999999999</v>
      </c>
      <c r="J39" s="861">
        <f t="shared" ref="J39" si="82">H39-I39</f>
        <v>4553.2751700000008</v>
      </c>
      <c r="K39" s="416">
        <f t="shared" ref="K39:K66" si="83">I39/H39</f>
        <v>0.91799576625715329</v>
      </c>
      <c r="L39" s="753">
        <f>F39</f>
        <v>65524.87917</v>
      </c>
      <c r="M39" s="592">
        <f>G39</f>
        <v>-10000</v>
      </c>
      <c r="N39" s="592">
        <f>L39+M39</f>
        <v>55524.87917</v>
      </c>
      <c r="O39" s="592">
        <f>I39</f>
        <v>50971.603999999999</v>
      </c>
      <c r="P39" s="592">
        <f>N39-O39</f>
        <v>4553.2751700000008</v>
      </c>
      <c r="Q39" s="754">
        <f>O39/N39</f>
        <v>0.91799576625715329</v>
      </c>
    </row>
    <row r="40" spans="2:16384" ht="15" customHeight="1">
      <c r="B40" s="913"/>
      <c r="C40" s="751" t="s">
        <v>147</v>
      </c>
      <c r="D40" s="752">
        <v>6.0000000000000001E-3</v>
      </c>
      <c r="E40" s="235" t="s">
        <v>67</v>
      </c>
      <c r="F40" s="415">
        <v>3276.5880000000002</v>
      </c>
      <c r="G40" s="415"/>
      <c r="H40" s="861">
        <f t="shared" ref="H40" si="84">F40+G40</f>
        <v>3276.5880000000002</v>
      </c>
      <c r="I40" s="463"/>
      <c r="J40" s="861">
        <f t="shared" ref="J40:J58" si="85">H40-I40</f>
        <v>3276.5880000000002</v>
      </c>
      <c r="K40" s="416">
        <f t="shared" ref="K40:K58" si="86">I40/H40</f>
        <v>0</v>
      </c>
      <c r="L40" s="753">
        <f t="shared" ref="L40:L60" si="87">F40</f>
        <v>3276.5880000000002</v>
      </c>
      <c r="M40" s="592">
        <f t="shared" ref="M40:M60" si="88">G40</f>
        <v>0</v>
      </c>
      <c r="N40" s="592">
        <f>L40+M40</f>
        <v>3276.5880000000002</v>
      </c>
      <c r="O40" s="592">
        <f t="shared" ref="O40:O60" si="89">I40</f>
        <v>0</v>
      </c>
      <c r="P40" s="592">
        <f>N40-O40</f>
        <v>3276.5880000000002</v>
      </c>
      <c r="Q40" s="754">
        <v>0</v>
      </c>
    </row>
    <row r="41" spans="2:16384" ht="15" customHeight="1">
      <c r="B41" s="913"/>
      <c r="C41" s="751" t="s">
        <v>134</v>
      </c>
      <c r="D41" s="752">
        <v>0.2071402</v>
      </c>
      <c r="E41" s="235" t="s">
        <v>67</v>
      </c>
      <c r="F41" s="415">
        <v>96228.038</v>
      </c>
      <c r="G41" s="645">
        <f>-5000-10000-9999.054-5002.258</f>
        <v>-30001.311999999998</v>
      </c>
      <c r="H41" s="861">
        <f t="shared" ref="H41" si="90">F41+G41</f>
        <v>66226.725999999995</v>
      </c>
      <c r="I41" s="651">
        <v>53135.813999999998</v>
      </c>
      <c r="J41" s="861">
        <f t="shared" si="85"/>
        <v>13090.911999999997</v>
      </c>
      <c r="K41" s="416">
        <f t="shared" si="86"/>
        <v>0.8023318863746941</v>
      </c>
      <c r="L41" s="753">
        <f t="shared" si="87"/>
        <v>96228.038</v>
      </c>
      <c r="M41" s="592">
        <f t="shared" si="88"/>
        <v>-30001.311999999998</v>
      </c>
      <c r="N41" s="592">
        <f>L41+M41</f>
        <v>66226.725999999995</v>
      </c>
      <c r="O41" s="592">
        <f t="shared" si="89"/>
        <v>53135.813999999998</v>
      </c>
      <c r="P41" s="592">
        <f t="shared" ref="P41" si="91">N41-O41</f>
        <v>13090.911999999997</v>
      </c>
      <c r="Q41" s="754">
        <f t="shared" ref="Q41" si="92">O41/N41</f>
        <v>0.8023318863746941</v>
      </c>
    </row>
    <row r="42" spans="2:16384" ht="15" customHeight="1">
      <c r="B42" s="913"/>
      <c r="C42" s="751" t="s">
        <v>127</v>
      </c>
      <c r="D42" s="752">
        <v>0.17288629999999999</v>
      </c>
      <c r="E42" s="235" t="s">
        <v>67</v>
      </c>
      <c r="F42" s="415">
        <v>94412.862659999999</v>
      </c>
      <c r="G42" s="645">
        <f>9771.885+2090-12000-3000-2400-600-5400-10000+800-6000+700+1500</f>
        <v>-24538.114999999998</v>
      </c>
      <c r="H42" s="861">
        <f t="shared" ref="H42" si="93">F42+G42</f>
        <v>69874.747659999994</v>
      </c>
      <c r="I42" s="651">
        <v>53135.813999999998</v>
      </c>
      <c r="J42" s="861">
        <f t="shared" si="85"/>
        <v>16738.933659999995</v>
      </c>
      <c r="K42" s="416">
        <f t="shared" si="86"/>
        <v>0.76044373367258333</v>
      </c>
      <c r="L42" s="753">
        <f t="shared" si="87"/>
        <v>94412.862659999999</v>
      </c>
      <c r="M42" s="592">
        <f t="shared" si="88"/>
        <v>-24538.114999999998</v>
      </c>
      <c r="N42" s="592">
        <f>L42+M42</f>
        <v>69874.747659999994</v>
      </c>
      <c r="O42" s="592">
        <f t="shared" si="89"/>
        <v>53135.813999999998</v>
      </c>
      <c r="P42" s="592">
        <f t="shared" ref="P42" si="94">N42-O42</f>
        <v>16738.933659999995</v>
      </c>
      <c r="Q42" s="754">
        <f t="shared" ref="Q42" si="95">O42/N42</f>
        <v>0.76044373367258333</v>
      </c>
    </row>
    <row r="43" spans="2:16384" ht="15" customHeight="1">
      <c r="B43" s="913"/>
      <c r="C43" s="751" t="s">
        <v>130</v>
      </c>
      <c r="D43" s="752">
        <v>0.1025715</v>
      </c>
      <c r="E43" s="786" t="s">
        <v>67</v>
      </c>
      <c r="F43" s="415">
        <v>72904.902000000002</v>
      </c>
      <c r="G43" s="645">
        <f>-1660.138+6000+1166.971+3751.153+3751.153-10000-10000+2400+159+49+9999.054+5002.258-470</f>
        <v>10148.451000000001</v>
      </c>
      <c r="H43" s="861">
        <f>F43+G43</f>
        <v>83053.353000000003</v>
      </c>
      <c r="I43" s="651">
        <v>71566.631999999998</v>
      </c>
      <c r="J43" s="861">
        <f>H43-I43</f>
        <v>11486.721000000005</v>
      </c>
      <c r="K43" s="416">
        <f>I43/H43</f>
        <v>0.86169467474720729</v>
      </c>
      <c r="L43" s="753">
        <f t="shared" si="87"/>
        <v>72904.902000000002</v>
      </c>
      <c r="M43" s="592">
        <f t="shared" si="88"/>
        <v>10148.451000000001</v>
      </c>
      <c r="N43" s="592">
        <f>L43+M43</f>
        <v>83053.353000000003</v>
      </c>
      <c r="O43" s="592">
        <f t="shared" si="89"/>
        <v>71566.631999999998</v>
      </c>
      <c r="P43" s="592">
        <f t="shared" ref="P43" si="96">N43-O43</f>
        <v>11486.721000000005</v>
      </c>
      <c r="Q43" s="754">
        <f t="shared" ref="Q43" si="97">O43/N43</f>
        <v>0.86169467474720729</v>
      </c>
    </row>
    <row r="44" spans="2:16384" ht="15" customHeight="1">
      <c r="B44" s="913"/>
      <c r="C44" s="751" t="s">
        <v>148</v>
      </c>
      <c r="D44" s="752">
        <v>9.0000000000000006E-5</v>
      </c>
      <c r="E44" s="235" t="s">
        <v>67</v>
      </c>
      <c r="F44" s="415">
        <v>49.149000000000001</v>
      </c>
      <c r="G44" s="418"/>
      <c r="H44" s="861">
        <f t="shared" ref="H44" si="98">F44+G44</f>
        <v>49.149000000000001</v>
      </c>
      <c r="I44" s="463"/>
      <c r="J44" s="861">
        <f t="shared" si="85"/>
        <v>49.149000000000001</v>
      </c>
      <c r="K44" s="416">
        <f t="shared" si="86"/>
        <v>0</v>
      </c>
      <c r="L44" s="753">
        <f t="shared" si="87"/>
        <v>49.149000000000001</v>
      </c>
      <c r="M44" s="592">
        <f t="shared" si="88"/>
        <v>0</v>
      </c>
      <c r="N44" s="592">
        <f t="shared" ref="N44" si="99">L44+M44</f>
        <v>49.149000000000001</v>
      </c>
      <c r="O44" s="592">
        <f t="shared" si="89"/>
        <v>0</v>
      </c>
      <c r="P44" s="592">
        <f t="shared" ref="P44" si="100">N44-O44</f>
        <v>49.149000000000001</v>
      </c>
      <c r="Q44" s="754">
        <f t="shared" ref="Q44" si="101">O44/N44</f>
        <v>0</v>
      </c>
    </row>
    <row r="45" spans="2:16384" ht="15" customHeight="1">
      <c r="B45" s="913"/>
      <c r="C45" s="751" t="s">
        <v>149</v>
      </c>
      <c r="D45" s="752">
        <v>8.4999999999999999E-6</v>
      </c>
      <c r="E45" s="235" t="s">
        <v>67</v>
      </c>
      <c r="F45" s="415">
        <v>4.6420000000000003</v>
      </c>
      <c r="G45" s="415"/>
      <c r="H45" s="861">
        <f t="shared" ref="H45" si="102">F45+G45</f>
        <v>4.6420000000000003</v>
      </c>
      <c r="I45" s="463"/>
      <c r="J45" s="861">
        <f t="shared" si="85"/>
        <v>4.6420000000000003</v>
      </c>
      <c r="K45" s="416">
        <f t="shared" si="86"/>
        <v>0</v>
      </c>
      <c r="L45" s="753">
        <f t="shared" si="87"/>
        <v>4.6420000000000003</v>
      </c>
      <c r="M45" s="592">
        <f t="shared" si="88"/>
        <v>0</v>
      </c>
      <c r="N45" s="592">
        <f t="shared" ref="N45" si="103">L45+M45</f>
        <v>4.6420000000000003</v>
      </c>
      <c r="O45" s="592">
        <f t="shared" si="89"/>
        <v>0</v>
      </c>
      <c r="P45" s="592">
        <f t="shared" ref="P45" si="104">N45-O45</f>
        <v>4.6420000000000003</v>
      </c>
      <c r="Q45" s="754">
        <f t="shared" ref="Q45" si="105">O45/N45</f>
        <v>0</v>
      </c>
    </row>
    <row r="46" spans="2:16384" s="167" customFormat="1" ht="15" customHeight="1">
      <c r="B46" s="913"/>
      <c r="C46" s="751" t="s">
        <v>131</v>
      </c>
      <c r="D46" s="752">
        <v>7.8465199999999999E-2</v>
      </c>
      <c r="E46" s="235" t="s">
        <v>67</v>
      </c>
      <c r="F46" s="417">
        <v>42849.668790000003</v>
      </c>
      <c r="G46" s="645">
        <f>273.5+750+765+1153.32+158+1000+1715+2400-3000</f>
        <v>5214.82</v>
      </c>
      <c r="H46" s="861">
        <f t="shared" ref="H46" si="106">F46+G46</f>
        <v>48064.488790000003</v>
      </c>
      <c r="I46" s="651">
        <v>37310.383000000002</v>
      </c>
      <c r="J46" s="861">
        <f t="shared" si="85"/>
        <v>10754.105790000001</v>
      </c>
      <c r="K46" s="416">
        <f t="shared" si="86"/>
        <v>0.7762567321378141</v>
      </c>
      <c r="L46" s="753">
        <f t="shared" si="87"/>
        <v>42849.668790000003</v>
      </c>
      <c r="M46" s="592">
        <f t="shared" si="88"/>
        <v>5214.82</v>
      </c>
      <c r="N46" s="592">
        <f t="shared" ref="N46" si="107">L46+M46</f>
        <v>48064.488790000003</v>
      </c>
      <c r="O46" s="592">
        <f t="shared" si="89"/>
        <v>37310.383000000002</v>
      </c>
      <c r="P46" s="592">
        <f t="shared" ref="P46" si="108">N46-O46</f>
        <v>10754.105790000001</v>
      </c>
      <c r="Q46" s="754">
        <f t="shared" ref="Q46" si="109">O46/N46</f>
        <v>0.7762567321378141</v>
      </c>
    </row>
    <row r="47" spans="2:16384" ht="15" customHeight="1">
      <c r="B47" s="913"/>
      <c r="C47" s="751" t="s">
        <v>150</v>
      </c>
      <c r="D47" s="752">
        <v>3.2000000000000003E-4</v>
      </c>
      <c r="E47" s="235" t="s">
        <v>67</v>
      </c>
      <c r="F47" s="415">
        <v>174.75136000000001</v>
      </c>
      <c r="G47" s="418"/>
      <c r="H47" s="861">
        <f t="shared" ref="H47" si="110">F47+G47</f>
        <v>174.75136000000001</v>
      </c>
      <c r="I47" s="463"/>
      <c r="J47" s="861">
        <f t="shared" si="85"/>
        <v>174.75136000000001</v>
      </c>
      <c r="K47" s="416">
        <f t="shared" si="86"/>
        <v>0</v>
      </c>
      <c r="L47" s="753">
        <f t="shared" si="87"/>
        <v>174.75136000000001</v>
      </c>
      <c r="M47" s="592">
        <f t="shared" si="88"/>
        <v>0</v>
      </c>
      <c r="N47" s="592">
        <f t="shared" ref="N47" si="111">L47+M47</f>
        <v>174.75136000000001</v>
      </c>
      <c r="O47" s="592">
        <f t="shared" si="89"/>
        <v>0</v>
      </c>
      <c r="P47" s="592">
        <f t="shared" ref="P47" si="112">N47-O47</f>
        <v>174.75136000000001</v>
      </c>
      <c r="Q47" s="754">
        <f t="shared" ref="Q47" si="113">O47/N47</f>
        <v>0</v>
      </c>
    </row>
    <row r="48" spans="2:16384" ht="15" customHeight="1">
      <c r="B48" s="913"/>
      <c r="C48" s="751" t="s">
        <v>151</v>
      </c>
      <c r="D48" s="752">
        <v>1.0000000000000001E-5</v>
      </c>
      <c r="E48" s="235" t="s">
        <v>67</v>
      </c>
      <c r="F48" s="415">
        <v>5.4610000000000003</v>
      </c>
      <c r="G48" s="415"/>
      <c r="H48" s="861">
        <f t="shared" ref="H48" si="114">F48+G48</f>
        <v>5.4610000000000003</v>
      </c>
      <c r="I48" s="463"/>
      <c r="J48" s="861">
        <f t="shared" si="85"/>
        <v>5.4610000000000003</v>
      </c>
      <c r="K48" s="416">
        <f t="shared" si="86"/>
        <v>0</v>
      </c>
      <c r="L48" s="753">
        <f t="shared" si="87"/>
        <v>5.4610000000000003</v>
      </c>
      <c r="M48" s="592">
        <f t="shared" si="88"/>
        <v>0</v>
      </c>
      <c r="N48" s="592">
        <f t="shared" ref="N48" si="115">L48+M48</f>
        <v>5.4610000000000003</v>
      </c>
      <c r="O48" s="592">
        <f t="shared" si="89"/>
        <v>0</v>
      </c>
      <c r="P48" s="592">
        <f t="shared" ref="P48" si="116">N48-O48</f>
        <v>5.4610000000000003</v>
      </c>
      <c r="Q48" s="754">
        <f t="shared" ref="Q48" si="117">O48/N48</f>
        <v>0</v>
      </c>
    </row>
    <row r="49" spans="2:17" ht="15" customHeight="1">
      <c r="B49" s="913"/>
      <c r="C49" s="751" t="s">
        <v>152</v>
      </c>
      <c r="D49" s="752">
        <v>4.0000000000000003E-5</v>
      </c>
      <c r="E49" s="235" t="s">
        <v>67</v>
      </c>
      <c r="F49" s="415">
        <v>21.844000000000001</v>
      </c>
      <c r="G49" s="645"/>
      <c r="H49" s="861">
        <f t="shared" ref="H49" si="118">F49+G49</f>
        <v>21.844000000000001</v>
      </c>
      <c r="I49" s="651">
        <v>2.0470000000000002</v>
      </c>
      <c r="J49" s="861">
        <f t="shared" si="85"/>
        <v>19.797000000000001</v>
      </c>
      <c r="K49" s="416">
        <f t="shared" si="86"/>
        <v>9.3709943233839951E-2</v>
      </c>
      <c r="L49" s="753">
        <f t="shared" si="87"/>
        <v>21.844000000000001</v>
      </c>
      <c r="M49" s="592">
        <f t="shared" si="88"/>
        <v>0</v>
      </c>
      <c r="N49" s="592">
        <f t="shared" ref="N49" si="119">L49+M49</f>
        <v>21.844000000000001</v>
      </c>
      <c r="O49" s="592">
        <f t="shared" si="89"/>
        <v>2.0470000000000002</v>
      </c>
      <c r="P49" s="592">
        <f t="shared" ref="P49" si="120">N49-O49</f>
        <v>19.797000000000001</v>
      </c>
      <c r="Q49" s="754">
        <f t="shared" ref="Q49" si="121">O49/N49</f>
        <v>9.3709943233839951E-2</v>
      </c>
    </row>
    <row r="50" spans="2:17" ht="15" customHeight="1">
      <c r="B50" s="913"/>
      <c r="C50" s="751" t="s">
        <v>132</v>
      </c>
      <c r="D50" s="752">
        <v>0.2489547</v>
      </c>
      <c r="E50" s="235" t="s">
        <v>67</v>
      </c>
      <c r="F50" s="417">
        <v>135953.66380000001</v>
      </c>
      <c r="G50" s="646">
        <f>30000.847-218.676-10000-3456.8</f>
        <v>16325.371000000003</v>
      </c>
      <c r="H50" s="861">
        <f t="shared" ref="H50" si="122">F50+G50</f>
        <v>152279.03480000002</v>
      </c>
      <c r="I50" s="651">
        <v>79792.918000000005</v>
      </c>
      <c r="J50" s="861">
        <f t="shared" si="85"/>
        <v>72486.116800000018</v>
      </c>
      <c r="K50" s="416">
        <f t="shared" si="86"/>
        <v>0.52399148776322557</v>
      </c>
      <c r="L50" s="753">
        <f t="shared" si="87"/>
        <v>135953.66380000001</v>
      </c>
      <c r="M50" s="592">
        <f t="shared" si="88"/>
        <v>16325.371000000003</v>
      </c>
      <c r="N50" s="592">
        <f t="shared" ref="N50" si="123">L50+M50</f>
        <v>152279.03480000002</v>
      </c>
      <c r="O50" s="592">
        <f t="shared" si="89"/>
        <v>79792.918000000005</v>
      </c>
      <c r="P50" s="592">
        <f t="shared" ref="P50" si="124">N50-O50</f>
        <v>72486.116800000018</v>
      </c>
      <c r="Q50" s="754">
        <f t="shared" ref="Q50" si="125">O50/N50</f>
        <v>0.52399148776322557</v>
      </c>
    </row>
    <row r="51" spans="2:17" ht="15" customHeight="1">
      <c r="B51" s="913"/>
      <c r="C51" s="751" t="s">
        <v>128</v>
      </c>
      <c r="D51" s="752">
        <v>1.0000000000000001E-5</v>
      </c>
      <c r="E51" s="235" t="s">
        <v>67</v>
      </c>
      <c r="F51" s="415">
        <v>5.4610000000000003</v>
      </c>
      <c r="G51" s="645">
        <f>218.676+3456.8-3456.8</f>
        <v>218.67599999999993</v>
      </c>
      <c r="H51" s="861">
        <f t="shared" ref="H51" si="126">F51+G51</f>
        <v>224.13699999999994</v>
      </c>
      <c r="I51" s="463"/>
      <c r="J51" s="861">
        <f t="shared" si="85"/>
        <v>224.13699999999994</v>
      </c>
      <c r="K51" s="416">
        <f t="shared" si="86"/>
        <v>0</v>
      </c>
      <c r="L51" s="753">
        <f t="shared" si="87"/>
        <v>5.4610000000000003</v>
      </c>
      <c r="M51" s="592">
        <f t="shared" si="88"/>
        <v>218.67599999999993</v>
      </c>
      <c r="N51" s="592">
        <f t="shared" ref="N51" si="127">L51+M51</f>
        <v>224.13699999999994</v>
      </c>
      <c r="O51" s="592">
        <f t="shared" si="89"/>
        <v>0</v>
      </c>
      <c r="P51" s="592">
        <f t="shared" ref="P51" si="128">N51-O51</f>
        <v>224.13699999999994</v>
      </c>
      <c r="Q51" s="754">
        <f t="shared" ref="Q51" si="129">O51/N51</f>
        <v>0</v>
      </c>
    </row>
    <row r="52" spans="2:17" ht="15" customHeight="1">
      <c r="B52" s="913"/>
      <c r="C52" s="751" t="s">
        <v>153</v>
      </c>
      <c r="D52" s="752">
        <v>1.7000000000000001E-4</v>
      </c>
      <c r="E52" s="235" t="s">
        <v>67</v>
      </c>
      <c r="F52" s="415">
        <v>92.837000000000003</v>
      </c>
      <c r="G52" s="418"/>
      <c r="H52" s="861">
        <f t="shared" ref="H52" si="130">F52+G52</f>
        <v>92.837000000000003</v>
      </c>
      <c r="I52" s="651">
        <v>7.7329999999999997</v>
      </c>
      <c r="J52" s="861">
        <f t="shared" si="85"/>
        <v>85.103999999999999</v>
      </c>
      <c r="K52" s="416">
        <f t="shared" si="86"/>
        <v>8.3296530478149874E-2</v>
      </c>
      <c r="L52" s="753">
        <f t="shared" si="87"/>
        <v>92.837000000000003</v>
      </c>
      <c r="M52" s="592">
        <f t="shared" si="88"/>
        <v>0</v>
      </c>
      <c r="N52" s="592">
        <f t="shared" ref="N52" si="131">L52+M52</f>
        <v>92.837000000000003</v>
      </c>
      <c r="O52" s="592">
        <f t="shared" si="89"/>
        <v>7.7329999999999997</v>
      </c>
      <c r="P52" s="592">
        <f t="shared" ref="P52" si="132">N52-O52</f>
        <v>85.103999999999999</v>
      </c>
      <c r="Q52" s="754">
        <f t="shared" ref="Q52" si="133">O52/N52</f>
        <v>8.3296530478149874E-2</v>
      </c>
    </row>
    <row r="53" spans="2:17" ht="15" customHeight="1">
      <c r="B53" s="913"/>
      <c r="C53" s="751" t="s">
        <v>154</v>
      </c>
      <c r="D53" s="752">
        <v>5.1118200000000003E-2</v>
      </c>
      <c r="E53" s="235" t="s">
        <v>67</v>
      </c>
      <c r="F53" s="415">
        <v>27915.546780000001</v>
      </c>
      <c r="G53" s="646">
        <f>-2745.925-2577.978-2577.978</f>
        <v>-7901.8810000000003</v>
      </c>
      <c r="H53" s="861">
        <f t="shared" ref="H53" si="134">F53+G53</f>
        <v>20013.665779999999</v>
      </c>
      <c r="I53" s="651">
        <v>12363.877</v>
      </c>
      <c r="J53" s="861">
        <f t="shared" si="85"/>
        <v>7649.788779999999</v>
      </c>
      <c r="K53" s="416">
        <f t="shared" si="86"/>
        <v>0.61777173337007729</v>
      </c>
      <c r="L53" s="753">
        <f t="shared" si="87"/>
        <v>27915.546780000001</v>
      </c>
      <c r="M53" s="592">
        <f t="shared" si="88"/>
        <v>-7901.8810000000003</v>
      </c>
      <c r="N53" s="592">
        <f t="shared" ref="N53" si="135">L53+M53</f>
        <v>20013.665779999999</v>
      </c>
      <c r="O53" s="592">
        <f t="shared" si="89"/>
        <v>12363.877</v>
      </c>
      <c r="P53" s="592">
        <f t="shared" ref="P53" si="136">N53-O53</f>
        <v>7649.788779999999</v>
      </c>
      <c r="Q53" s="754">
        <f t="shared" ref="Q53" si="137">O53/N53</f>
        <v>0.61777173337007729</v>
      </c>
    </row>
    <row r="54" spans="2:17" ht="15" customHeight="1">
      <c r="B54" s="913"/>
      <c r="C54" s="751" t="s">
        <v>155</v>
      </c>
      <c r="D54" s="752">
        <v>2.3809999999999999E-4</v>
      </c>
      <c r="E54" s="235" t="s">
        <v>67</v>
      </c>
      <c r="F54" s="415">
        <v>130.02600000000001</v>
      </c>
      <c r="G54" s="415"/>
      <c r="H54" s="861">
        <f t="shared" ref="H54" si="138">F54+G54</f>
        <v>130.02600000000001</v>
      </c>
      <c r="I54" s="463"/>
      <c r="J54" s="861">
        <f t="shared" si="85"/>
        <v>130.02600000000001</v>
      </c>
      <c r="K54" s="416">
        <f t="shared" si="86"/>
        <v>0</v>
      </c>
      <c r="L54" s="753">
        <f t="shared" si="87"/>
        <v>130.02600000000001</v>
      </c>
      <c r="M54" s="592">
        <f t="shared" si="88"/>
        <v>0</v>
      </c>
      <c r="N54" s="592">
        <f t="shared" ref="N54" si="139">L54+M54</f>
        <v>130.02600000000001</v>
      </c>
      <c r="O54" s="592">
        <f t="shared" si="89"/>
        <v>0</v>
      </c>
      <c r="P54" s="592">
        <f t="shared" ref="P54" si="140">N54-O54</f>
        <v>130.02600000000001</v>
      </c>
      <c r="Q54" s="754">
        <f t="shared" ref="Q54" si="141">O54/N54</f>
        <v>0</v>
      </c>
    </row>
    <row r="55" spans="2:17" ht="15" customHeight="1">
      <c r="B55" s="913"/>
      <c r="C55" s="751" t="s">
        <v>156</v>
      </c>
      <c r="D55" s="752">
        <v>1.0000000000000001E-5</v>
      </c>
      <c r="E55" s="235" t="s">
        <v>67</v>
      </c>
      <c r="F55" s="415">
        <v>5.4610000000000003</v>
      </c>
      <c r="G55" s="418"/>
      <c r="H55" s="861">
        <f t="shared" ref="H55" si="142">F55+G55</f>
        <v>5.4610000000000003</v>
      </c>
      <c r="I55" s="463"/>
      <c r="J55" s="861">
        <f t="shared" si="85"/>
        <v>5.4610000000000003</v>
      </c>
      <c r="K55" s="416">
        <f t="shared" si="86"/>
        <v>0</v>
      </c>
      <c r="L55" s="753">
        <f t="shared" si="87"/>
        <v>5.4610000000000003</v>
      </c>
      <c r="M55" s="592">
        <f t="shared" si="88"/>
        <v>0</v>
      </c>
      <c r="N55" s="592">
        <f t="shared" ref="N55" si="143">L55+M55</f>
        <v>5.4610000000000003</v>
      </c>
      <c r="O55" s="592">
        <f t="shared" si="89"/>
        <v>0</v>
      </c>
      <c r="P55" s="592">
        <f t="shared" ref="P55" si="144">N55-O55</f>
        <v>5.4610000000000003</v>
      </c>
      <c r="Q55" s="754">
        <f t="shared" ref="Q55" si="145">O55/N55</f>
        <v>0</v>
      </c>
    </row>
    <row r="56" spans="2:17" ht="15" customHeight="1">
      <c r="B56" s="913"/>
      <c r="C56" s="751" t="s">
        <v>143</v>
      </c>
      <c r="D56" s="752">
        <v>8.9999999999999993E-3</v>
      </c>
      <c r="E56" s="235" t="s">
        <v>67</v>
      </c>
      <c r="F56" s="415">
        <v>4914.8819999999996</v>
      </c>
      <c r="G56" s="646">
        <f>1660.138</f>
        <v>1660.1379999999999</v>
      </c>
      <c r="H56" s="861">
        <f t="shared" ref="H56" si="146">F56+G56</f>
        <v>6575.0199999999995</v>
      </c>
      <c r="I56" s="463"/>
      <c r="J56" s="861">
        <f t="shared" si="85"/>
        <v>6575.0199999999995</v>
      </c>
      <c r="K56" s="416">
        <f t="shared" si="86"/>
        <v>0</v>
      </c>
      <c r="L56" s="753">
        <f t="shared" si="87"/>
        <v>4914.8819999999996</v>
      </c>
      <c r="M56" s="592">
        <f t="shared" si="88"/>
        <v>1660.1379999999999</v>
      </c>
      <c r="N56" s="592">
        <f t="shared" ref="N56" si="147">L56+M56</f>
        <v>6575.0199999999995</v>
      </c>
      <c r="O56" s="592">
        <f t="shared" si="89"/>
        <v>0</v>
      </c>
      <c r="P56" s="592">
        <f t="shared" ref="P56" si="148">N56-O56</f>
        <v>6575.0199999999995</v>
      </c>
      <c r="Q56" s="754">
        <f t="shared" ref="Q56" si="149">O56/N56</f>
        <v>0</v>
      </c>
    </row>
    <row r="57" spans="2:17" ht="15" customHeight="1">
      <c r="B57" s="913"/>
      <c r="C57" s="751" t="s">
        <v>157</v>
      </c>
      <c r="D57" s="752">
        <v>5.0000000000000002E-5</v>
      </c>
      <c r="E57" s="235" t="s">
        <v>67</v>
      </c>
      <c r="F57" s="415">
        <v>27.305</v>
      </c>
      <c r="G57" s="646">
        <v>-29.102</v>
      </c>
      <c r="H57" s="893">
        <f t="shared" ref="H57" si="150">F57+G57</f>
        <v>-1.7970000000000006</v>
      </c>
      <c r="I57" s="894"/>
      <c r="J57" s="893">
        <f t="shared" si="85"/>
        <v>-1.7970000000000006</v>
      </c>
      <c r="K57" s="416">
        <f t="shared" si="86"/>
        <v>0</v>
      </c>
      <c r="L57" s="753">
        <f t="shared" si="87"/>
        <v>27.305</v>
      </c>
      <c r="M57" s="592">
        <f t="shared" si="88"/>
        <v>-29.102</v>
      </c>
      <c r="N57" s="592">
        <f t="shared" ref="N57" si="151">L57+M57</f>
        <v>-1.7970000000000006</v>
      </c>
      <c r="O57" s="592">
        <f t="shared" si="89"/>
        <v>0</v>
      </c>
      <c r="P57" s="592">
        <f t="shared" ref="P57" si="152">N57-O57</f>
        <v>-1.7970000000000006</v>
      </c>
      <c r="Q57" s="754">
        <v>0</v>
      </c>
    </row>
    <row r="58" spans="2:17" ht="14" customHeight="1">
      <c r="B58" s="913"/>
      <c r="C58" s="751" t="s">
        <v>158</v>
      </c>
      <c r="D58" s="752">
        <v>2.9499999999999999E-3</v>
      </c>
      <c r="E58" s="235" t="s">
        <v>67</v>
      </c>
      <c r="F58" s="415">
        <v>1610.989</v>
      </c>
      <c r="G58" s="646">
        <f>-1001.1-692.622</f>
        <v>-1693.722</v>
      </c>
      <c r="H58" s="893">
        <f t="shared" ref="H58" si="153">F58+G58</f>
        <v>-82.732999999999947</v>
      </c>
      <c r="I58" s="894"/>
      <c r="J58" s="893">
        <f t="shared" si="85"/>
        <v>-82.732999999999947</v>
      </c>
      <c r="K58" s="416">
        <f t="shared" si="86"/>
        <v>0</v>
      </c>
      <c r="L58" s="753">
        <f t="shared" si="87"/>
        <v>1610.989</v>
      </c>
      <c r="M58" s="592">
        <f t="shared" si="88"/>
        <v>-1693.722</v>
      </c>
      <c r="N58" s="592">
        <f t="shared" ref="N58" si="154">L58+M58</f>
        <v>-82.732999999999947</v>
      </c>
      <c r="O58" s="592">
        <f t="shared" si="89"/>
        <v>0</v>
      </c>
      <c r="P58" s="592">
        <f t="shared" ref="P58" si="155">N58-O58</f>
        <v>-82.732999999999947</v>
      </c>
      <c r="Q58" s="754">
        <v>0</v>
      </c>
    </row>
    <row r="59" spans="2:17" ht="14" customHeight="1">
      <c r="B59" s="913"/>
      <c r="C59" s="751" t="s">
        <v>159</v>
      </c>
      <c r="D59" s="752">
        <v>1.0000000000000001E-5</v>
      </c>
      <c r="E59" s="235" t="s">
        <v>67</v>
      </c>
      <c r="F59" s="415">
        <v>5.4610000000000003</v>
      </c>
      <c r="G59" s="646"/>
      <c r="H59" s="861">
        <f t="shared" ref="H59" si="156">F59+G59</f>
        <v>5.4610000000000003</v>
      </c>
      <c r="I59" s="651">
        <v>0.495</v>
      </c>
      <c r="J59" s="861">
        <f t="shared" ref="J59" si="157">H59-I59</f>
        <v>4.9660000000000002</v>
      </c>
      <c r="K59" s="416">
        <f t="shared" ref="K59" si="158">I59/H59</f>
        <v>9.0642739425013732E-2</v>
      </c>
      <c r="L59" s="753">
        <f t="shared" si="87"/>
        <v>5.4610000000000003</v>
      </c>
      <c r="M59" s="592">
        <f t="shared" si="88"/>
        <v>0</v>
      </c>
      <c r="N59" s="592">
        <f t="shared" ref="N59" si="159">L59+M59</f>
        <v>5.4610000000000003</v>
      </c>
      <c r="O59" s="592">
        <f t="shared" si="89"/>
        <v>0.495</v>
      </c>
      <c r="P59" s="592">
        <f t="shared" ref="P59" si="160">N59-O59</f>
        <v>4.9660000000000002</v>
      </c>
      <c r="Q59" s="754">
        <f t="shared" ref="Q59" si="161">O59/N59</f>
        <v>9.0642739425013732E-2</v>
      </c>
    </row>
    <row r="60" spans="2:17" ht="18" customHeight="1">
      <c r="B60" s="913"/>
      <c r="C60" s="751" t="s">
        <v>160</v>
      </c>
      <c r="D60" s="770">
        <v>1.0000000000000001E-5</v>
      </c>
      <c r="E60" s="235" t="s">
        <v>67</v>
      </c>
      <c r="F60" s="415">
        <v>5.4610000000000003</v>
      </c>
      <c r="G60" s="418"/>
      <c r="H60" s="861">
        <f t="shared" ref="H60" si="162">F60+G60</f>
        <v>5.4610000000000003</v>
      </c>
      <c r="I60" s="463"/>
      <c r="J60" s="861">
        <f t="shared" ref="J60" si="163">H60-I60</f>
        <v>5.4610000000000003</v>
      </c>
      <c r="K60" s="416">
        <f t="shared" ref="K60" si="164">I60/H60</f>
        <v>0</v>
      </c>
      <c r="L60" s="753">
        <f t="shared" si="87"/>
        <v>5.4610000000000003</v>
      </c>
      <c r="M60" s="592">
        <f t="shared" si="88"/>
        <v>0</v>
      </c>
      <c r="N60" s="592">
        <f t="shared" ref="N60" si="165">L60+M60</f>
        <v>5.4610000000000003</v>
      </c>
      <c r="O60" s="592">
        <f t="shared" si="89"/>
        <v>0</v>
      </c>
      <c r="P60" s="592">
        <f t="shared" ref="P60" si="166">N60-O60</f>
        <v>5.4610000000000003</v>
      </c>
      <c r="Q60" s="754">
        <f t="shared" ref="Q60" si="167">O60/N60</f>
        <v>0</v>
      </c>
    </row>
    <row r="61" spans="2:17" ht="15" customHeight="1" thickBot="1">
      <c r="B61" s="914"/>
      <c r="C61" s="425" t="s">
        <v>49</v>
      </c>
      <c r="D61" s="295">
        <f>SUM(D39:D58)</f>
        <v>1.0000200999999997</v>
      </c>
      <c r="E61" s="235" t="s">
        <v>67</v>
      </c>
      <c r="F61" s="407">
        <f>SUM(F39:F60)</f>
        <v>546119.87956000003</v>
      </c>
      <c r="G61" s="407">
        <f>SUM(G39:G60)</f>
        <v>-40596.675999999992</v>
      </c>
      <c r="H61" s="862">
        <f>+F61+G61</f>
        <v>505523.20356000005</v>
      </c>
      <c r="I61" s="652">
        <f>SUM(I39:I60)</f>
        <v>358287.31699999998</v>
      </c>
      <c r="J61" s="870">
        <f>+H61-I61</f>
        <v>147235.88656000007</v>
      </c>
      <c r="K61" s="421">
        <f>I61/H61</f>
        <v>0.70874554219641317</v>
      </c>
      <c r="L61" s="422">
        <f>SUM(L39:L60)</f>
        <v>546119.87956000003</v>
      </c>
      <c r="M61" s="422">
        <f>SUM(M39:M60)</f>
        <v>-40596.675999999992</v>
      </c>
      <c r="N61" s="422">
        <f>L61+M61</f>
        <v>505523.20356000005</v>
      </c>
      <c r="O61" s="422">
        <f>SUM(O39:O58)</f>
        <v>358286.82199999999</v>
      </c>
      <c r="P61" s="423">
        <f>N61-O61</f>
        <v>147236.38156000007</v>
      </c>
      <c r="Q61" s="424">
        <f>O61/N61</f>
        <v>0.70874456301287325</v>
      </c>
    </row>
    <row r="62" spans="2:17" hidden="1">
      <c r="B62" s="159"/>
      <c r="C62" s="80"/>
      <c r="D62" s="140"/>
      <c r="E62" s="38"/>
      <c r="F62" s="38"/>
      <c r="G62" s="38"/>
      <c r="H62" s="863"/>
      <c r="I62" s="44"/>
      <c r="J62" s="855"/>
      <c r="K62" s="44"/>
      <c r="L62" s="44"/>
      <c r="M62" s="45"/>
      <c r="N62" s="41"/>
      <c r="O62" s="31"/>
      <c r="P62" s="31"/>
      <c r="Q62" s="160">
        <v>1</v>
      </c>
    </row>
    <row r="63" spans="2:17">
      <c r="B63" s="24"/>
      <c r="C63" s="80"/>
      <c r="D63" s="135"/>
      <c r="E63" s="38"/>
      <c r="F63" s="38"/>
      <c r="G63" s="38"/>
      <c r="H63" s="863"/>
      <c r="I63" s="44"/>
      <c r="J63" s="855"/>
      <c r="K63" s="44"/>
      <c r="L63" s="44"/>
      <c r="M63" s="45"/>
      <c r="N63" s="41"/>
      <c r="O63" s="31"/>
      <c r="P63" s="31"/>
      <c r="Q63" s="31"/>
    </row>
    <row r="64" spans="2:17" ht="15" thickBot="1">
      <c r="C64" s="46"/>
      <c r="D64" s="136"/>
      <c r="E64" s="46"/>
      <c r="G64" s="46"/>
      <c r="H64" s="864"/>
      <c r="I64" s="46"/>
      <c r="K64" s="46"/>
      <c r="L64" s="46"/>
      <c r="M64" s="47"/>
      <c r="N64" s="48"/>
      <c r="O64" s="31"/>
      <c r="P64" s="31"/>
      <c r="Q64" s="31"/>
    </row>
    <row r="65" spans="2:19" ht="30">
      <c r="B65" s="602" t="s">
        <v>2</v>
      </c>
      <c r="C65" s="603" t="s">
        <v>124</v>
      </c>
      <c r="D65" s="604" t="s">
        <v>125</v>
      </c>
      <c r="E65" s="603" t="s">
        <v>63</v>
      </c>
      <c r="F65" s="603" t="s">
        <v>5</v>
      </c>
      <c r="G65" s="603" t="s">
        <v>6</v>
      </c>
      <c r="H65" s="865" t="s">
        <v>7</v>
      </c>
      <c r="I65" s="603" t="s">
        <v>8</v>
      </c>
      <c r="J65" s="865" t="s">
        <v>9</v>
      </c>
      <c r="K65" s="603" t="s">
        <v>10</v>
      </c>
      <c r="L65" s="603" t="s">
        <v>5</v>
      </c>
      <c r="M65" s="603" t="s">
        <v>6</v>
      </c>
      <c r="N65" s="603" t="s">
        <v>7</v>
      </c>
      <c r="O65" s="603" t="s">
        <v>8</v>
      </c>
      <c r="P65" s="603" t="s">
        <v>9</v>
      </c>
      <c r="Q65" s="605" t="s">
        <v>10</v>
      </c>
    </row>
    <row r="66" spans="2:19" ht="15" customHeight="1">
      <c r="B66" s="915" t="s">
        <v>161</v>
      </c>
      <c r="C66" s="789" t="s">
        <v>137</v>
      </c>
      <c r="D66" s="764">
        <v>9.7685499999999995E-2</v>
      </c>
      <c r="E66" s="786" t="s">
        <v>67</v>
      </c>
      <c r="F66" s="95">
        <v>9020.0840000000007</v>
      </c>
      <c r="G66" s="643">
        <f>10000</f>
        <v>10000</v>
      </c>
      <c r="H66" s="856">
        <f t="shared" ref="H66" si="168">F66+G66</f>
        <v>19020.084000000003</v>
      </c>
      <c r="I66" s="654">
        <v>14768.366</v>
      </c>
      <c r="J66" s="856">
        <f t="shared" ref="J66" si="169">H66-I66</f>
        <v>4251.7180000000026</v>
      </c>
      <c r="K66" s="787">
        <f t="shared" si="83"/>
        <v>0.77646166021138485</v>
      </c>
      <c r="L66" s="592">
        <f>F66</f>
        <v>9020.0840000000007</v>
      </c>
      <c r="M66" s="592">
        <f>G66</f>
        <v>10000</v>
      </c>
      <c r="N66" s="592">
        <f>L66+M66</f>
        <v>19020.084000000003</v>
      </c>
      <c r="O66" s="592">
        <f>I66</f>
        <v>14768.366</v>
      </c>
      <c r="P66" s="592">
        <f>N66-O66</f>
        <v>4251.7180000000026</v>
      </c>
      <c r="Q66" s="788">
        <f>O66/N66</f>
        <v>0.77646166021138485</v>
      </c>
    </row>
    <row r="67" spans="2:19" ht="14" customHeight="1">
      <c r="B67" s="916"/>
      <c r="C67" s="744" t="s">
        <v>139</v>
      </c>
      <c r="D67" s="764">
        <v>8.6379999999999996E-4</v>
      </c>
      <c r="E67" s="235" t="s">
        <v>67</v>
      </c>
      <c r="F67" s="94">
        <v>79.762</v>
      </c>
      <c r="G67" s="94"/>
      <c r="H67" s="866">
        <f>F67+G67</f>
        <v>79.762</v>
      </c>
      <c r="I67" s="94"/>
      <c r="J67" s="866">
        <f t="shared" ref="J67:J81" si="170">H67-I67</f>
        <v>79.762</v>
      </c>
      <c r="K67" s="97">
        <f t="shared" ref="K67" si="171">I67/H67</f>
        <v>0</v>
      </c>
      <c r="L67" s="399">
        <f t="shared" ref="L67:L81" si="172">F67</f>
        <v>79.762</v>
      </c>
      <c r="M67" s="399">
        <f t="shared" ref="M67:M81" si="173">G67</f>
        <v>0</v>
      </c>
      <c r="N67" s="399">
        <f t="shared" ref="N67" si="174">L67+M67</f>
        <v>79.762</v>
      </c>
      <c r="O67" s="399">
        <f t="shared" ref="O67:O81" si="175">I67</f>
        <v>0</v>
      </c>
      <c r="P67" s="399">
        <f t="shared" ref="P67" si="176">N67-O67</f>
        <v>79.762</v>
      </c>
      <c r="Q67" s="763">
        <f t="shared" ref="Q67" si="177">O67/N67</f>
        <v>0</v>
      </c>
    </row>
    <row r="68" spans="2:19" s="144" customFormat="1" ht="14" customHeight="1">
      <c r="B68" s="916"/>
      <c r="C68" s="744" t="s">
        <v>134</v>
      </c>
      <c r="D68" s="764">
        <v>0.20805940000000001</v>
      </c>
      <c r="E68" s="235" t="s">
        <v>67</v>
      </c>
      <c r="F68" s="94">
        <v>19211.78888</v>
      </c>
      <c r="G68" s="643">
        <v>10000</v>
      </c>
      <c r="H68" s="866">
        <f>F68+G68</f>
        <v>29211.78888</v>
      </c>
      <c r="I68" s="654">
        <v>17829.306</v>
      </c>
      <c r="J68" s="866">
        <f t="shared" si="170"/>
        <v>11382.48288</v>
      </c>
      <c r="K68" s="97">
        <f t="shared" ref="K68:K81" si="178">I68/H68</f>
        <v>0.61034625689106381</v>
      </c>
      <c r="L68" s="399">
        <f t="shared" si="172"/>
        <v>19211.78888</v>
      </c>
      <c r="M68" s="399">
        <f t="shared" si="173"/>
        <v>10000</v>
      </c>
      <c r="N68" s="399">
        <f t="shared" ref="N68" si="179">L68+M68</f>
        <v>29211.78888</v>
      </c>
      <c r="O68" s="399">
        <f t="shared" si="175"/>
        <v>17829.306</v>
      </c>
      <c r="P68" s="399">
        <f t="shared" ref="P68" si="180">N68-O68</f>
        <v>11382.48288</v>
      </c>
      <c r="Q68" s="763">
        <f t="shared" ref="Q68" si="181">O68/N68</f>
        <v>0.61034625689106381</v>
      </c>
      <c r="R68" s="31"/>
      <c r="S68" s="31"/>
    </row>
    <row r="69" spans="2:19" ht="14" customHeight="1">
      <c r="B69" s="916"/>
      <c r="C69" s="744" t="s">
        <v>130</v>
      </c>
      <c r="D69" s="764">
        <v>9.9747500000000003E-2</v>
      </c>
      <c r="E69" s="235" t="s">
        <v>67</v>
      </c>
      <c r="F69" s="94">
        <v>9210.4846550000002</v>
      </c>
      <c r="G69" s="643">
        <f>-3751.153+10000+10000-2400</f>
        <v>13848.847</v>
      </c>
      <c r="H69" s="866">
        <f t="shared" ref="H69" si="182">F69+G69</f>
        <v>23059.331655000002</v>
      </c>
      <c r="I69" s="654">
        <v>24118.034</v>
      </c>
      <c r="J69" s="895">
        <f t="shared" si="170"/>
        <v>-1058.7023449999979</v>
      </c>
      <c r="K69" s="97">
        <f t="shared" si="178"/>
        <v>1.0459121001787768</v>
      </c>
      <c r="L69" s="399">
        <f t="shared" si="172"/>
        <v>9210.4846550000002</v>
      </c>
      <c r="M69" s="399">
        <f t="shared" si="173"/>
        <v>13848.847</v>
      </c>
      <c r="N69" s="399">
        <f t="shared" ref="N69" si="183">L69+M69</f>
        <v>23059.331655000002</v>
      </c>
      <c r="O69" s="399">
        <f t="shared" si="175"/>
        <v>24118.034</v>
      </c>
      <c r="P69" s="399">
        <f t="shared" ref="P69" si="184">N69-O69</f>
        <v>-1058.7023449999979</v>
      </c>
      <c r="Q69" s="763">
        <f t="shared" ref="Q69" si="185">O69/N69</f>
        <v>1.0459121001787768</v>
      </c>
    </row>
    <row r="70" spans="2:19" s="167" customFormat="1" ht="14" customHeight="1">
      <c r="B70" s="916"/>
      <c r="C70" s="744" t="s">
        <v>131</v>
      </c>
      <c r="D70" s="764">
        <v>0.1112025</v>
      </c>
      <c r="E70" s="235" t="s">
        <v>67</v>
      </c>
      <c r="F70" s="95">
        <v>10268.21645</v>
      </c>
      <c r="G70" s="643">
        <f>-831.042-678.684+831.042+678.684+1427.274+3549.696+972.392+4580</f>
        <v>10529.361999999999</v>
      </c>
      <c r="H70" s="866">
        <f t="shared" ref="H70" si="186">F70+G70</f>
        <v>20797.578450000001</v>
      </c>
      <c r="I70" s="654">
        <v>13153.257</v>
      </c>
      <c r="J70" s="866">
        <f t="shared" si="170"/>
        <v>7644.3214500000013</v>
      </c>
      <c r="K70" s="97">
        <f t="shared" si="178"/>
        <v>0.63244175429471694</v>
      </c>
      <c r="L70" s="399">
        <f t="shared" si="172"/>
        <v>10268.21645</v>
      </c>
      <c r="M70" s="399">
        <f t="shared" si="173"/>
        <v>10529.361999999999</v>
      </c>
      <c r="N70" s="399">
        <f t="shared" ref="N70" si="187">L70+M70</f>
        <v>20797.578450000001</v>
      </c>
      <c r="O70" s="399">
        <f t="shared" si="175"/>
        <v>13153.257</v>
      </c>
      <c r="P70" s="399">
        <f t="shared" ref="P70" si="188">N70-O70</f>
        <v>7644.3214500000013</v>
      </c>
      <c r="Q70" s="763">
        <f t="shared" ref="Q70" si="189">O70/N70</f>
        <v>0.63244175429471694</v>
      </c>
    </row>
    <row r="71" spans="2:19" s="167" customFormat="1" ht="14" customHeight="1">
      <c r="B71" s="916"/>
      <c r="C71" s="744" t="s">
        <v>150</v>
      </c>
      <c r="D71" s="764">
        <v>1.1100000000000001E-3</v>
      </c>
      <c r="E71" s="235" t="s">
        <v>67</v>
      </c>
      <c r="F71" s="95">
        <v>102.495</v>
      </c>
      <c r="G71" s="95"/>
      <c r="H71" s="866">
        <f t="shared" ref="H71" si="190">F71+G71</f>
        <v>102.495</v>
      </c>
      <c r="I71" s="94"/>
      <c r="J71" s="866">
        <f>H71-I71</f>
        <v>102.495</v>
      </c>
      <c r="K71" s="97">
        <f t="shared" si="178"/>
        <v>0</v>
      </c>
      <c r="L71" s="399">
        <f t="shared" si="172"/>
        <v>102.495</v>
      </c>
      <c r="M71" s="399">
        <f t="shared" si="173"/>
        <v>0</v>
      </c>
      <c r="N71" s="399">
        <f t="shared" ref="N71" si="191">L71+M71</f>
        <v>102.495</v>
      </c>
      <c r="O71" s="399">
        <f t="shared" si="175"/>
        <v>0</v>
      </c>
      <c r="P71" s="399">
        <f t="shared" ref="P71" si="192">N71-O71</f>
        <v>102.495</v>
      </c>
      <c r="Q71" s="763">
        <f t="shared" ref="Q71" si="193">O71/N71</f>
        <v>0</v>
      </c>
    </row>
    <row r="72" spans="2:19" ht="14" customHeight="1">
      <c r="B72" s="916"/>
      <c r="C72" s="744" t="s">
        <v>132</v>
      </c>
      <c r="D72" s="764">
        <v>0.2384704</v>
      </c>
      <c r="E72" s="786" t="s">
        <v>67</v>
      </c>
      <c r="F72" s="95">
        <v>22019.879799999999</v>
      </c>
      <c r="G72" s="873">
        <v>10000</v>
      </c>
      <c r="H72" s="856">
        <f t="shared" ref="H72" si="194">F72+G72</f>
        <v>32019.879799999999</v>
      </c>
      <c r="I72" s="654">
        <v>25362.224999999999</v>
      </c>
      <c r="J72" s="856">
        <f t="shared" si="170"/>
        <v>6657.6548000000003</v>
      </c>
      <c r="K72" s="787">
        <f t="shared" si="178"/>
        <v>0.79207745807965213</v>
      </c>
      <c r="L72" s="592">
        <f t="shared" si="172"/>
        <v>22019.879799999999</v>
      </c>
      <c r="M72" s="592">
        <f t="shared" si="173"/>
        <v>10000</v>
      </c>
      <c r="N72" s="592">
        <f t="shared" ref="N72" si="195">L72+M72</f>
        <v>32019.879799999999</v>
      </c>
      <c r="O72" s="592">
        <f t="shared" si="175"/>
        <v>25362.224999999999</v>
      </c>
      <c r="P72" s="592">
        <f t="shared" ref="P72" si="196">N72-O72</f>
        <v>6657.6548000000003</v>
      </c>
      <c r="Q72" s="788">
        <f t="shared" ref="Q72" si="197">O72/N72</f>
        <v>0.79207745807965213</v>
      </c>
    </row>
    <row r="73" spans="2:19" ht="14" customHeight="1">
      <c r="B73" s="916"/>
      <c r="C73" s="744" t="s">
        <v>153</v>
      </c>
      <c r="D73" s="765">
        <v>3.4E-5</v>
      </c>
      <c r="E73" s="235" t="s">
        <v>67</v>
      </c>
      <c r="F73" s="94">
        <v>3.1389999999999998</v>
      </c>
      <c r="G73" s="94"/>
      <c r="H73" s="866">
        <f t="shared" ref="H73" si="198">F73+G73</f>
        <v>3.1389999999999998</v>
      </c>
      <c r="I73" s="94"/>
      <c r="J73" s="866">
        <f t="shared" si="170"/>
        <v>3.1389999999999998</v>
      </c>
      <c r="K73" s="97">
        <f t="shared" si="178"/>
        <v>0</v>
      </c>
      <c r="L73" s="399">
        <f t="shared" si="172"/>
        <v>3.1389999999999998</v>
      </c>
      <c r="M73" s="399">
        <f t="shared" si="173"/>
        <v>0</v>
      </c>
      <c r="N73" s="399">
        <f>L73+M73</f>
        <v>3.1389999999999998</v>
      </c>
      <c r="O73" s="399">
        <f t="shared" si="175"/>
        <v>0</v>
      </c>
      <c r="P73" s="399">
        <f>N73-O73</f>
        <v>3.1389999999999998</v>
      </c>
      <c r="Q73" s="763">
        <f>O73/N73</f>
        <v>0</v>
      </c>
    </row>
    <row r="74" spans="2:19" ht="14" customHeight="1">
      <c r="B74" s="916"/>
      <c r="C74" s="744" t="s">
        <v>162</v>
      </c>
      <c r="D74" s="764">
        <v>8.4999999999999999E-6</v>
      </c>
      <c r="E74" s="235" t="s">
        <v>67</v>
      </c>
      <c r="F74" s="94">
        <v>0.78500000000000003</v>
      </c>
      <c r="G74" s="94"/>
      <c r="H74" s="866">
        <f t="shared" ref="H74" si="199">F74+G74</f>
        <v>0.78500000000000003</v>
      </c>
      <c r="I74" s="94"/>
      <c r="J74" s="866">
        <f t="shared" si="170"/>
        <v>0.78500000000000003</v>
      </c>
      <c r="K74" s="97">
        <f t="shared" si="178"/>
        <v>0</v>
      </c>
      <c r="L74" s="399">
        <f t="shared" si="172"/>
        <v>0.78500000000000003</v>
      </c>
      <c r="M74" s="399">
        <f t="shared" si="173"/>
        <v>0</v>
      </c>
      <c r="N74" s="399">
        <f t="shared" ref="N74" si="200">L74+M74</f>
        <v>0.78500000000000003</v>
      </c>
      <c r="O74" s="399">
        <f t="shared" si="175"/>
        <v>0</v>
      </c>
      <c r="P74" s="399">
        <f t="shared" ref="P74" si="201">N74-O74</f>
        <v>0.78500000000000003</v>
      </c>
      <c r="Q74" s="763">
        <f t="shared" ref="Q74" si="202">O74/N74</f>
        <v>0</v>
      </c>
    </row>
    <row r="75" spans="2:19" ht="14" customHeight="1">
      <c r="B75" s="916"/>
      <c r="C75" s="744" t="s">
        <v>154</v>
      </c>
      <c r="D75" s="764">
        <v>6.3428999999999999E-2</v>
      </c>
      <c r="E75" s="235" t="s">
        <v>67</v>
      </c>
      <c r="F75" s="94">
        <v>5856.9070019999999</v>
      </c>
      <c r="G75" s="643">
        <f>-1017.555+2745.925</f>
        <v>1728.3700000000003</v>
      </c>
      <c r="H75" s="866">
        <f t="shared" ref="H75" si="203">F75+G75</f>
        <v>7585.2770020000007</v>
      </c>
      <c r="I75" s="654">
        <v>3654.05</v>
      </c>
      <c r="J75" s="866">
        <f t="shared" si="170"/>
        <v>3931.2270020000005</v>
      </c>
      <c r="K75" s="97">
        <f t="shared" si="178"/>
        <v>0.48172927620659617</v>
      </c>
      <c r="L75" s="399">
        <f t="shared" si="172"/>
        <v>5856.9070019999999</v>
      </c>
      <c r="M75" s="399">
        <f t="shared" si="173"/>
        <v>1728.3700000000003</v>
      </c>
      <c r="N75" s="399">
        <f t="shared" ref="N75" si="204">L75+M75</f>
        <v>7585.2770020000007</v>
      </c>
      <c r="O75" s="399">
        <f t="shared" si="175"/>
        <v>3654.05</v>
      </c>
      <c r="P75" s="399">
        <f t="shared" ref="P75" si="205">N75-O75</f>
        <v>3931.2270020000005</v>
      </c>
      <c r="Q75" s="763">
        <f t="shared" ref="Q75" si="206">O75/N75</f>
        <v>0.48172927620659617</v>
      </c>
    </row>
    <row r="76" spans="2:19" ht="14" customHeight="1">
      <c r="B76" s="916"/>
      <c r="C76" s="744" t="s">
        <v>163</v>
      </c>
      <c r="D76" s="764">
        <v>6.8999999999999997E-4</v>
      </c>
      <c r="E76" s="235" t="s">
        <v>67</v>
      </c>
      <c r="F76" s="94">
        <v>63.713000000000001</v>
      </c>
      <c r="G76" s="94"/>
      <c r="H76" s="866">
        <f t="shared" ref="H76" si="207">F76+G76</f>
        <v>63.713000000000001</v>
      </c>
      <c r="I76" s="94"/>
      <c r="J76" s="866">
        <f t="shared" si="170"/>
        <v>63.713000000000001</v>
      </c>
      <c r="K76" s="97">
        <f t="shared" si="178"/>
        <v>0</v>
      </c>
      <c r="L76" s="399">
        <f t="shared" si="172"/>
        <v>63.713000000000001</v>
      </c>
      <c r="M76" s="399">
        <f t="shared" si="173"/>
        <v>0</v>
      </c>
      <c r="N76" s="399">
        <f t="shared" ref="N76" si="208">L76+M76</f>
        <v>63.713000000000001</v>
      </c>
      <c r="O76" s="399">
        <f t="shared" si="175"/>
        <v>0</v>
      </c>
      <c r="P76" s="399">
        <f t="shared" ref="P76" si="209">N76-O76</f>
        <v>63.713000000000001</v>
      </c>
      <c r="Q76" s="763">
        <f t="shared" ref="Q76" si="210">O76/N76</f>
        <v>0</v>
      </c>
    </row>
    <row r="77" spans="2:19" ht="14" customHeight="1">
      <c r="B77" s="916"/>
      <c r="C77" s="744" t="s">
        <v>155</v>
      </c>
      <c r="D77" s="764">
        <v>9.8900000000000008E-4</v>
      </c>
      <c r="E77" s="235" t="s">
        <v>67</v>
      </c>
      <c r="F77" s="94">
        <v>91.322000000000003</v>
      </c>
      <c r="G77" s="94"/>
      <c r="H77" s="866">
        <f t="shared" ref="H77" si="211">F77+G77</f>
        <v>91.322000000000003</v>
      </c>
      <c r="I77" s="95"/>
      <c r="J77" s="866">
        <f t="shared" si="170"/>
        <v>91.322000000000003</v>
      </c>
      <c r="K77" s="97">
        <f t="shared" si="178"/>
        <v>0</v>
      </c>
      <c r="L77" s="399">
        <f t="shared" si="172"/>
        <v>91.322000000000003</v>
      </c>
      <c r="M77" s="399">
        <f t="shared" si="173"/>
        <v>0</v>
      </c>
      <c r="N77" s="399">
        <f t="shared" ref="N77" si="212">L77+M77</f>
        <v>91.322000000000003</v>
      </c>
      <c r="O77" s="399">
        <f t="shared" si="175"/>
        <v>0</v>
      </c>
      <c r="P77" s="399">
        <f t="shared" ref="P77" si="213">N77-O77</f>
        <v>91.322000000000003</v>
      </c>
      <c r="Q77" s="763">
        <f t="shared" ref="Q77" si="214">O77/N77</f>
        <v>0</v>
      </c>
    </row>
    <row r="78" spans="2:19" ht="14" customHeight="1">
      <c r="B78" s="916"/>
      <c r="C78" s="744" t="s">
        <v>143</v>
      </c>
      <c r="D78" s="764">
        <v>9.1500000000000001E-3</v>
      </c>
      <c r="E78" s="235" t="s">
        <v>67</v>
      </c>
      <c r="F78" s="94">
        <v>844.89269999999999</v>
      </c>
      <c r="G78" s="643">
        <f>831.042+678.684-831.042-678.684</f>
        <v>0</v>
      </c>
      <c r="H78" s="866">
        <f t="shared" ref="H78" si="215">F78+G78</f>
        <v>844.89269999999999</v>
      </c>
      <c r="I78" s="94"/>
      <c r="J78" s="866">
        <f t="shared" ref="J78" si="216">H78-I78</f>
        <v>844.89269999999999</v>
      </c>
      <c r="K78" s="97">
        <f t="shared" ref="K78" si="217">I78/H78</f>
        <v>0</v>
      </c>
      <c r="L78" s="399">
        <f t="shared" si="172"/>
        <v>844.89269999999999</v>
      </c>
      <c r="M78" s="399">
        <f t="shared" si="173"/>
        <v>0</v>
      </c>
      <c r="N78" s="399">
        <f t="shared" ref="N78" si="218">L78+M78</f>
        <v>844.89269999999999</v>
      </c>
      <c r="O78" s="399">
        <f t="shared" si="175"/>
        <v>0</v>
      </c>
      <c r="P78" s="399">
        <f t="shared" ref="P78" si="219">N78-O78</f>
        <v>844.89269999999999</v>
      </c>
      <c r="Q78" s="763">
        <f t="shared" ref="Q78" si="220">O78/N78</f>
        <v>0</v>
      </c>
    </row>
    <row r="79" spans="2:19" ht="14" customHeight="1">
      <c r="B79" s="916"/>
      <c r="C79" s="744" t="s">
        <v>142</v>
      </c>
      <c r="D79" s="764">
        <v>6.9999999999999994E-5</v>
      </c>
      <c r="E79" s="235" t="s">
        <v>67</v>
      </c>
      <c r="F79" s="95">
        <v>6.4640000000000004</v>
      </c>
      <c r="G79" s="95"/>
      <c r="H79" s="866">
        <f t="shared" ref="H79" si="221">F79+G79</f>
        <v>6.4640000000000004</v>
      </c>
      <c r="I79" s="94"/>
      <c r="J79" s="866">
        <f t="shared" si="170"/>
        <v>6.4640000000000004</v>
      </c>
      <c r="K79" s="97">
        <f t="shared" si="178"/>
        <v>0</v>
      </c>
      <c r="L79" s="399">
        <f t="shared" si="172"/>
        <v>6.4640000000000004</v>
      </c>
      <c r="M79" s="399">
        <f t="shared" si="173"/>
        <v>0</v>
      </c>
      <c r="N79" s="399">
        <f t="shared" ref="N79" si="222">L79+M79</f>
        <v>6.4640000000000004</v>
      </c>
      <c r="O79" s="399">
        <f t="shared" si="175"/>
        <v>0</v>
      </c>
      <c r="P79" s="399">
        <f t="shared" ref="P79" si="223">N79-O79</f>
        <v>6.4640000000000004</v>
      </c>
      <c r="Q79" s="763">
        <f t="shared" ref="Q79" si="224">O79/N79</f>
        <v>0</v>
      </c>
    </row>
    <row r="80" spans="2:19" ht="14" customHeight="1">
      <c r="B80" s="916"/>
      <c r="C80" s="744" t="s">
        <v>133</v>
      </c>
      <c r="D80" s="764">
        <v>2.5499999999999998E-2</v>
      </c>
      <c r="E80" s="235" t="s">
        <v>67</v>
      </c>
      <c r="F80" s="95">
        <v>2354.6190000000001</v>
      </c>
      <c r="G80" s="95"/>
      <c r="H80" s="866">
        <f t="shared" ref="H80" si="225">F80+G80</f>
        <v>2354.6190000000001</v>
      </c>
      <c r="I80" s="94"/>
      <c r="J80" s="866">
        <f t="shared" ref="J80" si="226">H80-I80</f>
        <v>2354.6190000000001</v>
      </c>
      <c r="K80" s="97">
        <f t="shared" ref="K80" si="227">I80/H80</f>
        <v>0</v>
      </c>
      <c r="L80" s="399">
        <f t="shared" si="172"/>
        <v>2354.6190000000001</v>
      </c>
      <c r="M80" s="399">
        <f t="shared" si="173"/>
        <v>0</v>
      </c>
      <c r="N80" s="399">
        <f t="shared" ref="N80" si="228">L80+M80</f>
        <v>2354.6190000000001</v>
      </c>
      <c r="O80" s="399">
        <f t="shared" si="175"/>
        <v>0</v>
      </c>
      <c r="P80" s="399">
        <f t="shared" ref="P80" si="229">N80-O80</f>
        <v>2354.6190000000001</v>
      </c>
      <c r="Q80" s="763">
        <f t="shared" ref="Q80" si="230">O80/N80</f>
        <v>0</v>
      </c>
    </row>
    <row r="81" spans="2:17" ht="14" customHeight="1">
      <c r="B81" s="916"/>
      <c r="C81" s="744" t="s">
        <v>127</v>
      </c>
      <c r="D81" s="764">
        <v>0.14299029999999999</v>
      </c>
      <c r="E81" s="235" t="s">
        <v>67</v>
      </c>
      <c r="F81" s="236">
        <v>13203.438319999999</v>
      </c>
      <c r="G81" s="643">
        <v>10000</v>
      </c>
      <c r="H81" s="866">
        <f t="shared" ref="H81" si="231">F81+G81</f>
        <v>23203.438320000001</v>
      </c>
      <c r="I81" s="654">
        <v>21293.817999999999</v>
      </c>
      <c r="J81" s="866">
        <f t="shared" si="170"/>
        <v>1909.6203200000018</v>
      </c>
      <c r="K81" s="97">
        <f t="shared" si="178"/>
        <v>0.91770097630944547</v>
      </c>
      <c r="L81" s="399">
        <f t="shared" si="172"/>
        <v>13203.438319999999</v>
      </c>
      <c r="M81" s="399">
        <f t="shared" si="173"/>
        <v>10000</v>
      </c>
      <c r="N81" s="399">
        <f t="shared" ref="N81" si="232">L81+M81</f>
        <v>23203.438320000001</v>
      </c>
      <c r="O81" s="399">
        <f t="shared" si="175"/>
        <v>21293.817999999999</v>
      </c>
      <c r="P81" s="399">
        <f t="shared" ref="P81" si="233">N81-O81</f>
        <v>1909.6203200000018</v>
      </c>
      <c r="Q81" s="763">
        <f t="shared" ref="Q81" si="234">O81/N81</f>
        <v>0.91770097630944547</v>
      </c>
    </row>
    <row r="82" spans="2:17" ht="15" customHeight="1" thickBot="1">
      <c r="B82" s="917"/>
      <c r="C82" s="600" t="s">
        <v>49</v>
      </c>
      <c r="D82" s="601">
        <f>SUM(D66:D81)</f>
        <v>0.99999989999999994</v>
      </c>
      <c r="E82" s="235" t="s">
        <v>67</v>
      </c>
      <c r="F82" s="606">
        <f>SUM(F66:F81)</f>
        <v>92337.990807000009</v>
      </c>
      <c r="G82" s="653">
        <f>SUM(G66:G81)</f>
        <v>66106.578999999998</v>
      </c>
      <c r="H82" s="867">
        <f>F82+G82</f>
        <v>158444.56980699999</v>
      </c>
      <c r="I82" s="608">
        <f>SUM(I66:I81)</f>
        <v>120179.056</v>
      </c>
      <c r="J82" s="867">
        <f>H82-I82</f>
        <v>38265.513806999996</v>
      </c>
      <c r="K82" s="609">
        <f>I82/H82</f>
        <v>0.75849274068773143</v>
      </c>
      <c r="L82" s="610">
        <f>SUM(L66:L81)</f>
        <v>92337.990807000009</v>
      </c>
      <c r="M82" s="610">
        <f>SUM(M66:M81)</f>
        <v>66106.578999999998</v>
      </c>
      <c r="N82" s="610">
        <f>L82+M82</f>
        <v>158444.56980699999</v>
      </c>
      <c r="O82" s="607">
        <f>SUM(O66:O81)</f>
        <v>120179.056</v>
      </c>
      <c r="P82" s="611">
        <f>N82-O82</f>
        <v>38265.513806999996</v>
      </c>
      <c r="Q82" s="612">
        <f>O82/N82</f>
        <v>0.75849274068773143</v>
      </c>
    </row>
    <row r="83" spans="2:17" hidden="1">
      <c r="B83" s="209"/>
      <c r="C83" s="206"/>
      <c r="D83" s="216"/>
      <c r="E83" s="599" t="s">
        <v>164</v>
      </c>
      <c r="F83" s="217">
        <f>SUM(F82)</f>
        <v>92337.990807000009</v>
      </c>
      <c r="G83" s="172"/>
      <c r="H83" s="868"/>
      <c r="I83" s="172"/>
      <c r="J83" s="868"/>
      <c r="K83" s="172"/>
      <c r="L83" s="172"/>
      <c r="M83" s="218"/>
      <c r="N83" s="172"/>
      <c r="O83" s="172"/>
      <c r="P83" s="172"/>
      <c r="Q83" s="219">
        <v>1</v>
      </c>
    </row>
    <row r="104" spans="6:6">
      <c r="F104" s="49"/>
    </row>
    <row r="121" spans="12:12">
      <c r="L121" s="49"/>
    </row>
    <row r="122" spans="12:12">
      <c r="L122" s="49"/>
    </row>
    <row r="141" spans="12:12">
      <c r="L141" s="49"/>
    </row>
    <row r="142" spans="12:12">
      <c r="L142" s="49"/>
    </row>
    <row r="146" spans="12:12">
      <c r="L146" s="49"/>
    </row>
    <row r="147" spans="12:12">
      <c r="L147" s="49"/>
    </row>
    <row r="149" spans="12:12">
      <c r="L149" s="49"/>
    </row>
    <row r="150" spans="12:12">
      <c r="L150" s="49"/>
    </row>
    <row r="154" spans="12:12">
      <c r="L154" s="49"/>
    </row>
    <row r="155" spans="12:12">
      <c r="L155" s="49"/>
    </row>
    <row r="161" spans="12:12">
      <c r="L161" s="49"/>
    </row>
    <row r="162" spans="12:12">
      <c r="L162" s="49"/>
    </row>
  </sheetData>
  <mergeCells count="9">
    <mergeCell ref="C33:E33"/>
    <mergeCell ref="B20:B33"/>
    <mergeCell ref="B39:B61"/>
    <mergeCell ref="B66:B82"/>
    <mergeCell ref="B2:Q2"/>
    <mergeCell ref="B4:Q4"/>
    <mergeCell ref="B3:Q3"/>
    <mergeCell ref="C15:D15"/>
    <mergeCell ref="B6:B15"/>
  </mergeCells>
  <conditionalFormatting sqref="K6:K15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{897E6BEF-EF72-4A13-B32F-D359CF902AC7}</x14:id>
        </ext>
      </extLst>
    </cfRule>
  </conditionalFormatting>
  <conditionalFormatting sqref="K39:K6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{10BD4F57-F212-4AB3-A11D-90F765B3D8CB}</x14:id>
        </ext>
      </extLst>
    </cfRule>
  </conditionalFormatting>
  <conditionalFormatting sqref="K66:K82">
    <cfRule type="dataBar" priority="3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{014AE8F6-17B3-4B15-849C-0366A6CB8F2F}</x14:id>
        </ext>
      </extLst>
    </cfRule>
  </conditionalFormatting>
  <conditionalFormatting sqref="Q6:Q15">
    <cfRule type="cellIs" dxfId="10" priority="4" operator="greaterThan">
      <formula>1</formula>
    </cfRule>
  </conditionalFormatting>
  <conditionalFormatting sqref="Q6:Q16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{B441E9E3-28EF-487E-AC77-F7A1E37A3FD2}</x14:id>
        </ext>
      </extLst>
    </cfRule>
  </conditionalFormatting>
  <conditionalFormatting sqref="Q20:Q34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{CD61257B-A079-4746-804C-64D41FD9DAA7}</x14:id>
        </ext>
      </extLst>
    </cfRule>
  </conditionalFormatting>
  <conditionalFormatting sqref="Q39:Q61">
    <cfRule type="cellIs" dxfId="9" priority="250" operator="greaterThan">
      <formula>1</formula>
    </cfRule>
    <cfRule type="dataBar" priority="25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{3C073831-563E-4E2A-AF61-819A4F999118}</x14:id>
        </ext>
      </extLst>
    </cfRule>
  </conditionalFormatting>
  <conditionalFormatting sqref="Q61:Q62">
    <cfRule type="dataBar" priority="20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{33EBAF3F-073E-4EF7-851C-611E56A37C17}</x14:id>
        </ext>
      </extLst>
    </cfRule>
  </conditionalFormatting>
  <conditionalFormatting sqref="Q66:Q82">
    <cfRule type="cellIs" dxfId="8" priority="319" operator="greaterThan">
      <formula>1</formula>
    </cfRule>
    <cfRule type="dataBar" priority="3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{3DBA704A-C050-4938-8F0D-2B8CA95F1A68}</x14:id>
        </ext>
      </extLst>
    </cfRule>
  </conditionalFormatting>
  <conditionalFormatting sqref="Q82:Q83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{6C8A7590-969A-4F56-8667-19C8955F86BD}</x14:id>
        </ext>
      </extLst>
    </cfRule>
  </conditionalFormatting>
  <pageMargins left="0.7" right="0.7" top="0.75" bottom="0.75" header="0.3" footer="0.3"/>
  <pageSetup paperSize="173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7E6BEF-EF72-4A13-B32F-D359CF902AC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K6:K15</xm:sqref>
        </x14:conditionalFormatting>
        <x14:conditionalFormatting xmlns:xm="http://schemas.microsoft.com/office/excel/2006/main">
          <x14:cfRule type="dataBar" id="{10BD4F57-F212-4AB3-A11D-90F765B3D8C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K39:K61</xm:sqref>
        </x14:conditionalFormatting>
        <x14:conditionalFormatting xmlns:xm="http://schemas.microsoft.com/office/excel/2006/main">
          <x14:cfRule type="dataBar" id="{014AE8F6-17B3-4B15-849C-0366A6CB8F2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K66:K82</xm:sqref>
        </x14:conditionalFormatting>
        <x14:conditionalFormatting xmlns:xm="http://schemas.microsoft.com/office/excel/2006/main">
          <x14:cfRule type="dataBar" id="{B441E9E3-28EF-487E-AC77-F7A1E37A3FD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Q6:Q16</xm:sqref>
        </x14:conditionalFormatting>
        <x14:conditionalFormatting xmlns:xm="http://schemas.microsoft.com/office/excel/2006/main">
          <x14:cfRule type="dataBar" id="{CD61257B-A079-4746-804C-64D41FD9DAA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Q20:Q34</xm:sqref>
        </x14:conditionalFormatting>
        <x14:conditionalFormatting xmlns:xm="http://schemas.microsoft.com/office/excel/2006/main">
          <x14:cfRule type="dataBar" id="{3C073831-563E-4E2A-AF61-819A4F99911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Q39:Q61</xm:sqref>
        </x14:conditionalFormatting>
        <x14:conditionalFormatting xmlns:xm="http://schemas.microsoft.com/office/excel/2006/main">
          <x14:cfRule type="dataBar" id="{33EBAF3F-073E-4EF7-851C-611E56A37C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Q61:Q62</xm:sqref>
        </x14:conditionalFormatting>
        <x14:conditionalFormatting xmlns:xm="http://schemas.microsoft.com/office/excel/2006/main">
          <x14:cfRule type="dataBar" id="{3DBA704A-C050-4938-8F0D-2B8CA95F1A6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Q66:Q82</xm:sqref>
        </x14:conditionalFormatting>
        <x14:conditionalFormatting xmlns:xm="http://schemas.microsoft.com/office/excel/2006/main">
          <x14:cfRule type="dataBar" id="{6C8A7590-969A-4F56-8667-19C8955F86B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Q82:Q83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93"/>
  <sheetViews>
    <sheetView showGridLines="0" zoomScale="120" zoomScaleNormal="120" workbookViewId="0">
      <pane ySplit="5" topLeftCell="A66" activePane="bottomLeft" state="frozen"/>
      <selection pane="bottomLeft" activeCell="F115" sqref="F115"/>
    </sheetView>
  </sheetViews>
  <sheetFormatPr baseColWidth="10" defaultColWidth="11.5" defaultRowHeight="12"/>
  <cols>
    <col min="1" max="1" width="18.6640625" style="9" customWidth="1"/>
    <col min="2" max="2" width="17" style="9" bestFit="1" customWidth="1"/>
    <col min="3" max="3" width="8.5" style="9" customWidth="1"/>
    <col min="4" max="4" width="17.83203125" style="9" bestFit="1" customWidth="1"/>
    <col min="5" max="5" width="15.33203125" style="9" bestFit="1" customWidth="1"/>
    <col min="6" max="6" width="17" style="9" bestFit="1" customWidth="1"/>
    <col min="7" max="7" width="15.1640625" style="9" bestFit="1" customWidth="1"/>
    <col min="8" max="8" width="16.5" style="9" bestFit="1" customWidth="1"/>
    <col min="9" max="14" width="11.5" style="9" customWidth="1"/>
    <col min="15" max="16384" width="11.5" style="9"/>
  </cols>
  <sheetData>
    <row r="1" spans="1:17" ht="21" customHeight="1"/>
    <row r="2" spans="1:17" ht="16.25" customHeight="1">
      <c r="B2" s="1031" t="s">
        <v>165</v>
      </c>
      <c r="C2" s="1032"/>
      <c r="D2" s="1032"/>
      <c r="E2" s="1032"/>
      <c r="F2" s="1032"/>
      <c r="G2" s="1032"/>
      <c r="H2" s="1033"/>
    </row>
    <row r="3" spans="1:17" ht="12" customHeight="1">
      <c r="B3" s="1034">
        <f>RESUMEN!B3</f>
        <v>46272</v>
      </c>
      <c r="C3" s="1035"/>
      <c r="D3" s="1035"/>
      <c r="E3" s="1035"/>
      <c r="F3" s="1035"/>
      <c r="G3" s="1035"/>
      <c r="H3" s="1036"/>
    </row>
    <row r="4" spans="1:17" ht="25.5" customHeight="1" thickBot="1">
      <c r="B4" s="987"/>
      <c r="C4" s="1037"/>
      <c r="D4" s="1037"/>
      <c r="E4" s="1037"/>
      <c r="F4" s="1037"/>
      <c r="G4" s="1037"/>
      <c r="H4" s="1037"/>
      <c r="N4" s="68" t="s">
        <v>166</v>
      </c>
      <c r="O4" s="68" t="s">
        <v>8</v>
      </c>
      <c r="P4" s="68" t="s">
        <v>9</v>
      </c>
      <c r="Q4" s="68" t="s">
        <v>10</v>
      </c>
    </row>
    <row r="5" spans="1:17">
      <c r="B5" s="145" t="s">
        <v>167</v>
      </c>
      <c r="C5" s="146" t="s">
        <v>168</v>
      </c>
      <c r="D5" s="146" t="s">
        <v>169</v>
      </c>
      <c r="E5" s="146" t="s">
        <v>166</v>
      </c>
      <c r="F5" s="146" t="s">
        <v>8</v>
      </c>
      <c r="G5" s="146" t="s">
        <v>9</v>
      </c>
      <c r="H5" s="147" t="s">
        <v>10</v>
      </c>
      <c r="N5" s="106">
        <f>SUM(E6:E542)</f>
        <v>41325.926999999996</v>
      </c>
      <c r="O5" s="106">
        <f>SUM(F6:F557)</f>
        <v>16517.587000000003</v>
      </c>
      <c r="P5" s="106">
        <f>N5-O5</f>
        <v>24808.339999999993</v>
      </c>
      <c r="Q5" s="99">
        <f>O5/N5</f>
        <v>0.39969065908672791</v>
      </c>
    </row>
    <row r="6" spans="1:17" ht="15" customHeight="1">
      <c r="B6" s="456">
        <v>139</v>
      </c>
      <c r="C6" s="457">
        <v>968588</v>
      </c>
      <c r="D6" s="457" t="s">
        <v>170</v>
      </c>
      <c r="E6" s="457">
        <v>29.102</v>
      </c>
      <c r="F6" s="682"/>
      <c r="G6" s="457"/>
      <c r="H6" s="559"/>
    </row>
    <row r="7" spans="1:17" ht="15" customHeight="1">
      <c r="A7" s="675" t="s">
        <v>171</v>
      </c>
      <c r="B7" s="695">
        <v>194</v>
      </c>
      <c r="C7" s="457">
        <v>703515</v>
      </c>
      <c r="D7" s="457" t="s">
        <v>172</v>
      </c>
      <c r="E7" s="457">
        <v>950</v>
      </c>
      <c r="F7" s="679">
        <v>374.51600000000002</v>
      </c>
      <c r="G7" s="457">
        <f>E7-F7</f>
        <v>575.48399999999992</v>
      </c>
      <c r="H7" s="559">
        <f>F7/E7</f>
        <v>0.39422736842105266</v>
      </c>
    </row>
    <row r="8" spans="1:17" ht="15" customHeight="1">
      <c r="B8" s="458">
        <v>193</v>
      </c>
      <c r="C8" s="459">
        <v>706074</v>
      </c>
      <c r="D8" s="459" t="s">
        <v>173</v>
      </c>
      <c r="E8" s="1038">
        <v>400</v>
      </c>
      <c r="F8" s="683">
        <v>246.87299999999999</v>
      </c>
      <c r="G8" s="1038">
        <f>E8-I8</f>
        <v>123.25700000000001</v>
      </c>
      <c r="H8" s="1040">
        <f>I8/E8</f>
        <v>0.69185750000000001</v>
      </c>
      <c r="I8" s="195">
        <f>F8+F10+F9</f>
        <v>276.74299999999999</v>
      </c>
    </row>
    <row r="9" spans="1:17" ht="15" customHeight="1">
      <c r="B9" s="656">
        <v>193</v>
      </c>
      <c r="C9" s="324">
        <v>967665</v>
      </c>
      <c r="D9" s="324" t="s">
        <v>174</v>
      </c>
      <c r="E9" s="1012"/>
      <c r="F9" s="686">
        <v>23.251999999999999</v>
      </c>
      <c r="G9" s="1012"/>
      <c r="H9" s="1041"/>
      <c r="I9" s="197"/>
    </row>
    <row r="10" spans="1:17" ht="15" customHeight="1">
      <c r="B10" s="460">
        <v>193</v>
      </c>
      <c r="C10" s="426">
        <v>703561</v>
      </c>
      <c r="D10" s="426" t="s">
        <v>175</v>
      </c>
      <c r="E10" s="1039"/>
      <c r="F10" s="686">
        <v>6.6180000000000003</v>
      </c>
      <c r="G10" s="1039"/>
      <c r="H10" s="1042"/>
      <c r="I10" s="117"/>
      <c r="J10" s="673">
        <f>I8+I11</f>
        <v>1457.6599999999999</v>
      </c>
    </row>
    <row r="11" spans="1:17" ht="15" customHeight="1">
      <c r="B11" s="460">
        <v>193</v>
      </c>
      <c r="C11" s="296">
        <v>705080</v>
      </c>
      <c r="D11" s="296" t="s">
        <v>176</v>
      </c>
      <c r="E11" s="1022">
        <v>2900</v>
      </c>
      <c r="F11" s="684">
        <v>472.08300000000003</v>
      </c>
      <c r="G11" s="1022">
        <f>E11-I11</f>
        <v>1719.0830000000001</v>
      </c>
      <c r="H11" s="1050">
        <f>I11/E11</f>
        <v>0.40721275862068962</v>
      </c>
      <c r="I11" s="461">
        <f>F11+F12+F13</f>
        <v>1180.9169999999999</v>
      </c>
    </row>
    <row r="12" spans="1:17" ht="15" customHeight="1">
      <c r="B12" s="460">
        <v>193</v>
      </c>
      <c r="C12" s="296">
        <v>701311</v>
      </c>
      <c r="D12" s="296" t="s">
        <v>177</v>
      </c>
      <c r="E12" s="1012"/>
      <c r="F12" s="684">
        <v>219.75200000000001</v>
      </c>
      <c r="G12" s="1012"/>
      <c r="H12" s="1051"/>
    </row>
    <row r="13" spans="1:17" ht="15" customHeight="1">
      <c r="B13" s="462">
        <v>193</v>
      </c>
      <c r="C13" s="455">
        <v>704919</v>
      </c>
      <c r="D13" s="455" t="s">
        <v>178</v>
      </c>
      <c r="E13" s="1012"/>
      <c r="F13" s="685">
        <v>489.08199999999999</v>
      </c>
      <c r="G13" s="1012"/>
      <c r="H13" s="1051"/>
    </row>
    <row r="14" spans="1:17" ht="15" customHeight="1">
      <c r="A14" s="1017" t="s">
        <v>171</v>
      </c>
      <c r="B14" s="695">
        <v>244</v>
      </c>
      <c r="C14" s="457">
        <v>704237</v>
      </c>
      <c r="D14" s="457" t="s">
        <v>179</v>
      </c>
      <c r="E14" s="1023">
        <v>8100</v>
      </c>
      <c r="F14" s="679">
        <v>798.61</v>
      </c>
      <c r="G14" s="1026">
        <f>E14-I14</f>
        <v>1850.1540000000005</v>
      </c>
      <c r="H14" s="1047">
        <f>I14/E14</f>
        <v>0.7715859259259259</v>
      </c>
      <c r="I14" s="665">
        <f>SUM(F14:F22)</f>
        <v>6249.8459999999995</v>
      </c>
      <c r="J14" s="117"/>
    </row>
    <row r="15" spans="1:17" ht="15" customHeight="1">
      <c r="A15" s="1018"/>
      <c r="B15" s="162">
        <v>244</v>
      </c>
      <c r="C15" s="273">
        <v>702453</v>
      </c>
      <c r="D15" s="273" t="s">
        <v>180</v>
      </c>
      <c r="E15" s="1024"/>
      <c r="F15" s="677">
        <v>787.32899999999995</v>
      </c>
      <c r="G15" s="1027"/>
      <c r="H15" s="1048"/>
      <c r="I15" s="117"/>
    </row>
    <row r="16" spans="1:17" ht="15" customHeight="1">
      <c r="A16" s="1018"/>
      <c r="B16" s="162">
        <v>244</v>
      </c>
      <c r="C16" s="273">
        <v>699260</v>
      </c>
      <c r="D16" s="273" t="s">
        <v>181</v>
      </c>
      <c r="E16" s="1024"/>
      <c r="F16" s="677">
        <v>699.07600000000002</v>
      </c>
      <c r="G16" s="1027"/>
      <c r="H16" s="1048"/>
    </row>
    <row r="17" spans="1:9" ht="15" customHeight="1">
      <c r="A17" s="1018"/>
      <c r="B17" s="162">
        <v>244</v>
      </c>
      <c r="C17" s="273">
        <v>969710</v>
      </c>
      <c r="D17" s="273" t="s">
        <v>182</v>
      </c>
      <c r="E17" s="1024"/>
      <c r="F17" s="677">
        <v>1137.998</v>
      </c>
      <c r="G17" s="1027"/>
      <c r="H17" s="1048"/>
    </row>
    <row r="18" spans="1:9" ht="15" customHeight="1">
      <c r="A18" s="1018"/>
      <c r="B18" s="162">
        <v>244</v>
      </c>
      <c r="C18" s="273">
        <v>704230</v>
      </c>
      <c r="D18" s="273" t="s">
        <v>183</v>
      </c>
      <c r="E18" s="1024"/>
      <c r="F18" s="677">
        <v>816.875</v>
      </c>
      <c r="G18" s="1027"/>
      <c r="H18" s="1048"/>
    </row>
    <row r="19" spans="1:9" ht="15" customHeight="1">
      <c r="A19" s="1018"/>
      <c r="B19" s="162">
        <v>244</v>
      </c>
      <c r="C19" s="273">
        <v>702604</v>
      </c>
      <c r="D19" s="273" t="s">
        <v>184</v>
      </c>
      <c r="E19" s="1024"/>
      <c r="F19" s="677">
        <v>459.14800000000002</v>
      </c>
      <c r="G19" s="1027"/>
      <c r="H19" s="1048"/>
    </row>
    <row r="20" spans="1:9" ht="15" customHeight="1">
      <c r="A20" s="1018"/>
      <c r="B20" s="162">
        <v>244</v>
      </c>
      <c r="C20" s="273">
        <v>702390</v>
      </c>
      <c r="D20" s="273" t="s">
        <v>185</v>
      </c>
      <c r="E20" s="1024"/>
      <c r="F20" s="677">
        <v>196.869</v>
      </c>
      <c r="G20" s="1027"/>
      <c r="H20" s="1048"/>
    </row>
    <row r="21" spans="1:9" ht="15" customHeight="1">
      <c r="A21" s="1018"/>
      <c r="B21" s="162">
        <v>244</v>
      </c>
      <c r="C21" s="273">
        <v>705820</v>
      </c>
      <c r="D21" s="273" t="s">
        <v>186</v>
      </c>
      <c r="E21" s="1024"/>
      <c r="F21" s="677">
        <v>726.76700000000005</v>
      </c>
      <c r="G21" s="1027"/>
      <c r="H21" s="1048"/>
    </row>
    <row r="22" spans="1:9" ht="15" customHeight="1">
      <c r="A22" s="1018"/>
      <c r="B22" s="698">
        <v>244</v>
      </c>
      <c r="C22" s="658">
        <v>704022</v>
      </c>
      <c r="D22" s="658" t="s">
        <v>187</v>
      </c>
      <c r="E22" s="1025"/>
      <c r="F22" s="678">
        <v>627.17399999999998</v>
      </c>
      <c r="G22" s="1028"/>
      <c r="H22" s="1049"/>
    </row>
    <row r="23" spans="1:9" ht="15" customHeight="1">
      <c r="A23" s="1017" t="s">
        <v>171</v>
      </c>
      <c r="B23" s="699">
        <v>459</v>
      </c>
      <c r="C23" s="324">
        <v>701438</v>
      </c>
      <c r="D23" s="324" t="s">
        <v>188</v>
      </c>
      <c r="E23" s="1024">
        <v>3450</v>
      </c>
      <c r="F23" s="686">
        <v>348.84899999999999</v>
      </c>
      <c r="G23" s="1027">
        <f>E23-I23</f>
        <v>2404.866</v>
      </c>
      <c r="H23" s="1029">
        <f>I23/E23</f>
        <v>0.30293739130434783</v>
      </c>
      <c r="I23" s="659">
        <f>F23+F24+F25+F26+F27+F29+F30+F31</f>
        <v>1045.134</v>
      </c>
    </row>
    <row r="24" spans="1:9" ht="15" customHeight="1">
      <c r="A24" s="1018"/>
      <c r="B24" s="660">
        <v>459</v>
      </c>
      <c r="C24" s="296">
        <v>702802</v>
      </c>
      <c r="D24" s="296" t="s">
        <v>189</v>
      </c>
      <c r="E24" s="1024"/>
      <c r="F24" s="684">
        <v>46.619</v>
      </c>
      <c r="G24" s="1027"/>
      <c r="H24" s="1029"/>
    </row>
    <row r="25" spans="1:9" ht="15" customHeight="1">
      <c r="A25" s="1018"/>
      <c r="B25" s="676">
        <v>459</v>
      </c>
      <c r="C25" s="455">
        <v>705126</v>
      </c>
      <c r="D25" s="455" t="s">
        <v>190</v>
      </c>
      <c r="E25" s="1024"/>
      <c r="F25" s="684">
        <v>56.496000000000002</v>
      </c>
      <c r="G25" s="1027"/>
      <c r="H25" s="1029"/>
    </row>
    <row r="26" spans="1:9" ht="15" customHeight="1">
      <c r="A26" s="1018"/>
      <c r="B26" s="660">
        <v>459</v>
      </c>
      <c r="C26" s="296">
        <v>699329</v>
      </c>
      <c r="D26" s="296" t="s">
        <v>191</v>
      </c>
      <c r="E26" s="1024"/>
      <c r="F26" s="684">
        <v>85.941000000000003</v>
      </c>
      <c r="G26" s="1027"/>
      <c r="H26" s="1029"/>
    </row>
    <row r="27" spans="1:9" ht="15" customHeight="1">
      <c r="A27" s="1018"/>
      <c r="B27" s="699">
        <v>459</v>
      </c>
      <c r="C27" s="324">
        <v>700798</v>
      </c>
      <c r="D27" s="324" t="s">
        <v>192</v>
      </c>
      <c r="E27" s="1024"/>
      <c r="F27" s="684">
        <v>83.564999999999998</v>
      </c>
      <c r="G27" s="1027"/>
      <c r="H27" s="1029"/>
    </row>
    <row r="28" spans="1:9" ht="15" customHeight="1">
      <c r="A28" s="1018"/>
      <c r="B28" s="699">
        <v>459</v>
      </c>
      <c r="C28" s="324">
        <v>704033</v>
      </c>
      <c r="D28" s="324" t="s">
        <v>193</v>
      </c>
      <c r="E28" s="1024"/>
      <c r="F28" s="684"/>
      <c r="G28" s="1027"/>
      <c r="H28" s="1029"/>
    </row>
    <row r="29" spans="1:9" ht="15" customHeight="1">
      <c r="A29" s="1018"/>
      <c r="B29" s="660">
        <v>459</v>
      </c>
      <c r="C29" s="296">
        <v>703243</v>
      </c>
      <c r="D29" s="296" t="s">
        <v>194</v>
      </c>
      <c r="E29" s="1024"/>
      <c r="F29" s="684">
        <v>155.167</v>
      </c>
      <c r="G29" s="1027"/>
      <c r="H29" s="1029"/>
    </row>
    <row r="30" spans="1:9" ht="15" customHeight="1">
      <c r="A30" s="1018"/>
      <c r="B30" s="676">
        <v>459</v>
      </c>
      <c r="C30" s="455">
        <v>703788</v>
      </c>
      <c r="D30" s="455" t="s">
        <v>195</v>
      </c>
      <c r="E30" s="1024"/>
      <c r="F30" s="685">
        <v>241.999</v>
      </c>
      <c r="G30" s="1027"/>
      <c r="H30" s="1029"/>
      <c r="I30" s="161"/>
    </row>
    <row r="31" spans="1:9" ht="15" customHeight="1">
      <c r="A31" s="1019"/>
      <c r="B31" s="663">
        <v>459</v>
      </c>
      <c r="C31" s="658">
        <v>705863</v>
      </c>
      <c r="D31" s="658" t="s">
        <v>196</v>
      </c>
      <c r="E31" s="1025"/>
      <c r="F31" s="687">
        <v>26.498000000000001</v>
      </c>
      <c r="G31" s="1028"/>
      <c r="H31" s="1030"/>
      <c r="I31" s="161"/>
    </row>
    <row r="32" spans="1:9" ht="15" customHeight="1">
      <c r="B32" s="628">
        <v>1148</v>
      </c>
      <c r="C32" s="631">
        <v>701438</v>
      </c>
      <c r="D32" s="631" t="s">
        <v>188</v>
      </c>
      <c r="E32" s="1012">
        <v>1001.1</v>
      </c>
      <c r="F32" s="716">
        <v>22.445</v>
      </c>
      <c r="G32" s="1012">
        <f>E32-I32</f>
        <v>695.86199999999997</v>
      </c>
      <c r="H32" s="1046">
        <f>I32/E32</f>
        <v>0.30490260713215467</v>
      </c>
      <c r="I32" s="629">
        <f>SUM(F32:F39)</f>
        <v>305.23800000000006</v>
      </c>
    </row>
    <row r="33" spans="1:10" ht="15" customHeight="1">
      <c r="B33" s="628">
        <v>1148</v>
      </c>
      <c r="C33" s="630">
        <v>702802</v>
      </c>
      <c r="D33" s="630" t="s">
        <v>197</v>
      </c>
      <c r="E33" s="1012"/>
      <c r="F33" s="680">
        <v>14.941000000000001</v>
      </c>
      <c r="G33" s="1012"/>
      <c r="H33" s="1046"/>
    </row>
    <row r="34" spans="1:10" ht="15" customHeight="1">
      <c r="B34" s="628">
        <v>1148</v>
      </c>
      <c r="C34" s="630">
        <v>699329</v>
      </c>
      <c r="D34" s="630" t="s">
        <v>191</v>
      </c>
      <c r="E34" s="1012"/>
      <c r="F34" s="680">
        <v>65.191999999999993</v>
      </c>
      <c r="G34" s="1012"/>
      <c r="H34" s="1046"/>
    </row>
    <row r="35" spans="1:10" ht="15" customHeight="1">
      <c r="B35" s="628">
        <v>1148</v>
      </c>
      <c r="C35" s="630">
        <v>705126</v>
      </c>
      <c r="D35" s="630" t="s">
        <v>190</v>
      </c>
      <c r="E35" s="1012"/>
      <c r="F35" s="680">
        <v>83.546000000000006</v>
      </c>
      <c r="G35" s="1012"/>
      <c r="H35" s="1046"/>
    </row>
    <row r="36" spans="1:10" ht="15" customHeight="1">
      <c r="B36" s="628">
        <v>1148</v>
      </c>
      <c r="C36" s="630">
        <v>700798</v>
      </c>
      <c r="D36" s="630" t="s">
        <v>192</v>
      </c>
      <c r="E36" s="1012"/>
      <c r="F36" s="680">
        <v>17.949000000000002</v>
      </c>
      <c r="G36" s="1012"/>
      <c r="H36" s="1046"/>
    </row>
    <row r="37" spans="1:10" ht="15" customHeight="1">
      <c r="B37" s="628">
        <v>1148</v>
      </c>
      <c r="C37" s="630">
        <v>703243</v>
      </c>
      <c r="D37" s="630" t="s">
        <v>194</v>
      </c>
      <c r="E37" s="1012"/>
      <c r="F37" s="680">
        <v>12.727</v>
      </c>
      <c r="G37" s="1012"/>
      <c r="H37" s="1046"/>
    </row>
    <row r="38" spans="1:10" ht="15" customHeight="1">
      <c r="B38" s="628">
        <v>1148</v>
      </c>
      <c r="C38" s="630">
        <v>703788</v>
      </c>
      <c r="D38" s="630" t="s">
        <v>195</v>
      </c>
      <c r="E38" s="1012"/>
      <c r="F38" s="680">
        <v>13.787000000000001</v>
      </c>
      <c r="G38" s="1012"/>
      <c r="H38" s="1046"/>
    </row>
    <row r="39" spans="1:10" ht="15" customHeight="1">
      <c r="B39" s="636">
        <v>1148</v>
      </c>
      <c r="C39" s="637">
        <v>705863</v>
      </c>
      <c r="D39" s="637" t="s">
        <v>196</v>
      </c>
      <c r="E39" s="1012"/>
      <c r="F39" s="681">
        <v>74.650999999999996</v>
      </c>
      <c r="G39" s="1012"/>
      <c r="H39" s="1046"/>
    </row>
    <row r="40" spans="1:10" ht="15" customHeight="1">
      <c r="A40" s="675" t="s">
        <v>198</v>
      </c>
      <c r="B40" s="695">
        <v>844</v>
      </c>
      <c r="C40" s="457">
        <v>700757</v>
      </c>
      <c r="D40" s="457" t="s">
        <v>199</v>
      </c>
      <c r="E40" s="457">
        <f>1350-600</f>
        <v>750</v>
      </c>
      <c r="F40" s="690">
        <v>93.900999999999996</v>
      </c>
      <c r="G40" s="457">
        <f>E40-F40</f>
        <v>656.09900000000005</v>
      </c>
      <c r="H40" s="655">
        <f>F40/E40</f>
        <v>0.12520133333333333</v>
      </c>
    </row>
    <row r="41" spans="1:10" ht="15" customHeight="1">
      <c r="A41" s="674" t="s">
        <v>171</v>
      </c>
      <c r="B41" s="695">
        <v>1296</v>
      </c>
      <c r="C41" s="457">
        <v>702942</v>
      </c>
      <c r="D41" s="457" t="s">
        <v>200</v>
      </c>
      <c r="E41" s="457">
        <v>350</v>
      </c>
      <c r="F41" s="681">
        <v>19.48</v>
      </c>
      <c r="G41" s="457">
        <f>E41-F41</f>
        <v>330.52</v>
      </c>
      <c r="H41" s="559">
        <f>F41/E41</f>
        <v>5.5657142857142856E-2</v>
      </c>
    </row>
    <row r="42" spans="1:10" ht="15" customHeight="1">
      <c r="A42" s="1017" t="s">
        <v>201</v>
      </c>
      <c r="B42" s="661">
        <v>1406</v>
      </c>
      <c r="C42" s="169">
        <v>969701</v>
      </c>
      <c r="D42" s="459" t="s">
        <v>202</v>
      </c>
      <c r="E42" s="1020">
        <v>166.93700000000001</v>
      </c>
      <c r="F42" s="691"/>
      <c r="G42" s="1020">
        <f>E42-I42</f>
        <v>166.93700000000001</v>
      </c>
      <c r="H42" s="1043">
        <f>I42/E42</f>
        <v>0</v>
      </c>
      <c r="I42" s="204">
        <f>F42+F43+F44+F45+F46</f>
        <v>0</v>
      </c>
    </row>
    <row r="43" spans="1:10" ht="15" customHeight="1">
      <c r="A43" s="1018"/>
      <c r="B43" s="660">
        <v>1406</v>
      </c>
      <c r="C43" s="168">
        <v>704930</v>
      </c>
      <c r="D43" s="296" t="s">
        <v>203</v>
      </c>
      <c r="E43" s="1021"/>
      <c r="F43" s="689"/>
      <c r="G43" s="1021"/>
      <c r="H43" s="1044"/>
    </row>
    <row r="44" spans="1:10" ht="15" customHeight="1">
      <c r="A44" s="1018"/>
      <c r="B44" s="660">
        <v>1406</v>
      </c>
      <c r="C44" s="168">
        <v>701672</v>
      </c>
      <c r="D44" s="296" t="s">
        <v>204</v>
      </c>
      <c r="E44" s="1021"/>
      <c r="F44" s="689"/>
      <c r="G44" s="1021"/>
      <c r="H44" s="1044"/>
    </row>
    <row r="45" spans="1:10" s="202" customFormat="1" ht="15" customHeight="1">
      <c r="A45" s="1018"/>
      <c r="B45" s="660">
        <v>1406</v>
      </c>
      <c r="C45" s="168">
        <v>704674</v>
      </c>
      <c r="D45" s="296" t="s">
        <v>205</v>
      </c>
      <c r="E45" s="1021"/>
      <c r="F45" s="689"/>
      <c r="G45" s="1021"/>
      <c r="H45" s="1044"/>
      <c r="I45" s="664"/>
    </row>
    <row r="46" spans="1:10" s="202" customFormat="1" ht="15" customHeight="1" thickBot="1">
      <c r="A46" s="1019"/>
      <c r="B46" s="676">
        <v>1406</v>
      </c>
      <c r="C46" s="672">
        <v>967342</v>
      </c>
      <c r="D46" s="455" t="s">
        <v>206</v>
      </c>
      <c r="E46" s="1022"/>
      <c r="F46" s="692"/>
      <c r="G46" s="1022"/>
      <c r="H46" s="1045"/>
    </row>
    <row r="47" spans="1:10" s="202" customFormat="1" ht="15" customHeight="1" thickBot="1">
      <c r="A47" s="1017" t="s">
        <v>171</v>
      </c>
      <c r="B47" s="458">
        <v>1429</v>
      </c>
      <c r="C47" s="459">
        <v>703618</v>
      </c>
      <c r="D47" s="670" t="s">
        <v>207</v>
      </c>
      <c r="E47" s="1038">
        <v>8000</v>
      </c>
      <c r="F47" s="704">
        <v>2.6309999999999998</v>
      </c>
      <c r="G47" s="1038">
        <f>E47-I47</f>
        <v>6573.6390000000001</v>
      </c>
      <c r="H47" s="1040">
        <f>I47/E47</f>
        <v>0.17829512500000003</v>
      </c>
      <c r="I47" s="671">
        <f>SUM(F47:F86)</f>
        <v>1426.3610000000001</v>
      </c>
      <c r="J47" s="664"/>
    </row>
    <row r="48" spans="1:10" s="202" customFormat="1" ht="15" customHeight="1">
      <c r="A48" s="1018"/>
      <c r="B48" s="460">
        <v>1429</v>
      </c>
      <c r="C48" s="296">
        <v>969768</v>
      </c>
      <c r="D48" s="669" t="s">
        <v>208</v>
      </c>
      <c r="E48" s="1012"/>
      <c r="F48" s="680">
        <v>158.08600000000001</v>
      </c>
      <c r="G48" s="1012"/>
      <c r="H48" s="1041"/>
    </row>
    <row r="49" spans="1:9" s="202" customFormat="1" ht="15" customHeight="1">
      <c r="A49" s="1018"/>
      <c r="B49" s="460">
        <v>1429</v>
      </c>
      <c r="C49" s="296">
        <v>706316</v>
      </c>
      <c r="D49" s="669" t="s">
        <v>209</v>
      </c>
      <c r="E49" s="1012"/>
      <c r="F49" s="680"/>
      <c r="G49" s="1012"/>
      <c r="H49" s="1041"/>
    </row>
    <row r="50" spans="1:9" s="202" customFormat="1" ht="15" customHeight="1">
      <c r="A50" s="1018"/>
      <c r="B50" s="460">
        <v>1429</v>
      </c>
      <c r="C50" s="296">
        <v>913564</v>
      </c>
      <c r="D50" s="669" t="s">
        <v>210</v>
      </c>
      <c r="E50" s="1012"/>
      <c r="F50" s="680"/>
      <c r="G50" s="1012"/>
      <c r="H50" s="1041"/>
    </row>
    <row r="51" spans="1:9" s="202" customFormat="1" ht="15" customHeight="1">
      <c r="A51" s="1018"/>
      <c r="B51" s="460">
        <v>1429</v>
      </c>
      <c r="C51" s="296">
        <v>969884</v>
      </c>
      <c r="D51" s="669" t="s">
        <v>211</v>
      </c>
      <c r="E51" s="1012"/>
      <c r="F51" s="680">
        <v>1.923</v>
      </c>
      <c r="G51" s="1012"/>
      <c r="H51" s="1041"/>
    </row>
    <row r="52" spans="1:9" s="202" customFormat="1" ht="15" customHeight="1">
      <c r="A52" s="1018"/>
      <c r="B52" s="460">
        <v>1429</v>
      </c>
      <c r="C52" s="296">
        <v>965747</v>
      </c>
      <c r="D52" s="669" t="s">
        <v>212</v>
      </c>
      <c r="E52" s="1012"/>
      <c r="F52" s="689"/>
      <c r="G52" s="1012"/>
      <c r="H52" s="1041"/>
    </row>
    <row r="53" spans="1:9" ht="15" customHeight="1">
      <c r="A53" s="1018"/>
      <c r="B53" s="460">
        <v>1429</v>
      </c>
      <c r="C53" s="324">
        <v>701521</v>
      </c>
      <c r="D53" s="668" t="s">
        <v>213</v>
      </c>
      <c r="E53" s="1012"/>
      <c r="F53" s="692"/>
      <c r="G53" s="1012"/>
      <c r="H53" s="1041"/>
    </row>
    <row r="54" spans="1:9" ht="15" customHeight="1">
      <c r="A54" s="1018"/>
      <c r="B54" s="460">
        <v>1429</v>
      </c>
      <c r="C54" s="296">
        <v>702567</v>
      </c>
      <c r="D54" s="669" t="s">
        <v>214</v>
      </c>
      <c r="E54" s="1012"/>
      <c r="F54" s="680">
        <v>3.8039999999999998</v>
      </c>
      <c r="G54" s="1012"/>
      <c r="H54" s="1041"/>
    </row>
    <row r="55" spans="1:9" ht="15" customHeight="1">
      <c r="A55" s="1018"/>
      <c r="B55" s="460">
        <v>1429</v>
      </c>
      <c r="C55" s="296">
        <v>969720</v>
      </c>
      <c r="D55" s="669" t="s">
        <v>215</v>
      </c>
      <c r="E55" s="1012"/>
      <c r="F55" s="688"/>
      <c r="G55" s="1012"/>
      <c r="H55" s="1041"/>
      <c r="I55" s="117"/>
    </row>
    <row r="56" spans="1:9" ht="15" customHeight="1">
      <c r="A56" s="1018"/>
      <c r="B56" s="460">
        <v>1429</v>
      </c>
      <c r="C56" s="296">
        <v>705325</v>
      </c>
      <c r="D56" s="669" t="s">
        <v>216</v>
      </c>
      <c r="E56" s="1012"/>
      <c r="F56" s="689"/>
      <c r="G56" s="1012"/>
      <c r="H56" s="1041"/>
    </row>
    <row r="57" spans="1:9" ht="15" customHeight="1">
      <c r="A57" s="1018"/>
      <c r="B57" s="460">
        <v>1429</v>
      </c>
      <c r="C57" s="296">
        <v>706327</v>
      </c>
      <c r="D57" s="669" t="s">
        <v>217</v>
      </c>
      <c r="E57" s="1012"/>
      <c r="F57" s="689"/>
      <c r="G57" s="1012"/>
      <c r="H57" s="1041"/>
    </row>
    <row r="58" spans="1:9" ht="15" customHeight="1">
      <c r="A58" s="1018"/>
      <c r="B58" s="460">
        <v>1429</v>
      </c>
      <c r="C58" s="296">
        <v>703130</v>
      </c>
      <c r="D58" s="669" t="s">
        <v>218</v>
      </c>
      <c r="E58" s="1012"/>
      <c r="F58" s="689"/>
      <c r="G58" s="1012"/>
      <c r="H58" s="1041"/>
    </row>
    <row r="59" spans="1:9" ht="15" customHeight="1">
      <c r="A59" s="1018"/>
      <c r="B59" s="460">
        <v>1429</v>
      </c>
      <c r="C59" s="296">
        <v>963544</v>
      </c>
      <c r="D59" s="669" t="s">
        <v>219</v>
      </c>
      <c r="E59" s="1012"/>
      <c r="F59" s="680">
        <v>22.030999999999999</v>
      </c>
      <c r="G59" s="1012"/>
      <c r="H59" s="1041"/>
    </row>
    <row r="60" spans="1:9" ht="15" customHeight="1">
      <c r="A60" s="1018"/>
      <c r="B60" s="460">
        <v>1429</v>
      </c>
      <c r="C60" s="296">
        <v>963409</v>
      </c>
      <c r="D60" s="669" t="s">
        <v>220</v>
      </c>
      <c r="E60" s="1012"/>
      <c r="F60" s="680">
        <v>103.34099999999999</v>
      </c>
      <c r="G60" s="1012"/>
      <c r="H60" s="1041"/>
      <c r="I60" s="161"/>
    </row>
    <row r="61" spans="1:9" ht="15" customHeight="1">
      <c r="A61" s="1018"/>
      <c r="B61" s="460">
        <v>1429</v>
      </c>
      <c r="C61" s="296">
        <v>700857</v>
      </c>
      <c r="D61" s="669" t="s">
        <v>221</v>
      </c>
      <c r="E61" s="1012"/>
      <c r="F61" s="680"/>
      <c r="G61" s="1012"/>
      <c r="H61" s="1041"/>
      <c r="I61" s="161"/>
    </row>
    <row r="62" spans="1:9" ht="15" customHeight="1">
      <c r="A62" s="1018"/>
      <c r="B62" s="460">
        <v>1429</v>
      </c>
      <c r="C62" s="296">
        <v>698422</v>
      </c>
      <c r="D62" s="669" t="s">
        <v>222</v>
      </c>
      <c r="E62" s="1012"/>
      <c r="F62" s="680">
        <v>3.1629999999999998</v>
      </c>
      <c r="G62" s="1012"/>
      <c r="H62" s="1041"/>
    </row>
    <row r="63" spans="1:9" ht="15" customHeight="1">
      <c r="A63" s="1018"/>
      <c r="B63" s="460">
        <v>1429</v>
      </c>
      <c r="C63" s="296">
        <v>701006</v>
      </c>
      <c r="D63" s="669" t="s">
        <v>223</v>
      </c>
      <c r="E63" s="1012"/>
      <c r="F63" s="680">
        <v>266.75900000000001</v>
      </c>
      <c r="G63" s="1012"/>
      <c r="H63" s="1041"/>
    </row>
    <row r="64" spans="1:9" ht="15" customHeight="1">
      <c r="A64" s="1018"/>
      <c r="B64" s="460">
        <v>1429</v>
      </c>
      <c r="C64" s="296">
        <v>703722</v>
      </c>
      <c r="D64" s="669" t="s">
        <v>224</v>
      </c>
      <c r="E64" s="1012"/>
      <c r="F64" s="680"/>
      <c r="G64" s="1012"/>
      <c r="H64" s="1041"/>
    </row>
    <row r="65" spans="1:10" ht="15" customHeight="1">
      <c r="A65" s="1018"/>
      <c r="B65" s="460">
        <v>1429</v>
      </c>
      <c r="C65" s="296">
        <v>703668</v>
      </c>
      <c r="D65" s="669" t="s">
        <v>225</v>
      </c>
      <c r="E65" s="1012"/>
      <c r="F65" s="680">
        <v>120.515</v>
      </c>
      <c r="G65" s="1012"/>
      <c r="H65" s="1041"/>
    </row>
    <row r="66" spans="1:10" ht="15" customHeight="1">
      <c r="A66" s="1018"/>
      <c r="B66" s="460">
        <v>1429</v>
      </c>
      <c r="C66" s="296">
        <v>704861</v>
      </c>
      <c r="D66" s="669" t="s">
        <v>226</v>
      </c>
      <c r="E66" s="1012"/>
      <c r="F66" s="680">
        <v>24.672999999999998</v>
      </c>
      <c r="G66" s="1012"/>
      <c r="H66" s="1041"/>
      <c r="I66" s="117"/>
    </row>
    <row r="67" spans="1:10" ht="15" customHeight="1">
      <c r="A67" s="1018"/>
      <c r="B67" s="460">
        <v>1429</v>
      </c>
      <c r="C67" s="296">
        <v>964706</v>
      </c>
      <c r="D67" s="738" t="s">
        <v>227</v>
      </c>
      <c r="E67" s="1012"/>
      <c r="F67" s="680">
        <v>22.582000000000001</v>
      </c>
      <c r="G67" s="1012"/>
      <c r="H67" s="1041"/>
    </row>
    <row r="68" spans="1:10" ht="15" customHeight="1">
      <c r="A68" s="1018"/>
      <c r="B68" s="460">
        <v>1429</v>
      </c>
      <c r="C68" s="296">
        <v>703617</v>
      </c>
      <c r="D68" s="669" t="s">
        <v>228</v>
      </c>
      <c r="E68" s="1012"/>
      <c r="F68" s="680">
        <v>8.8119999999999994</v>
      </c>
      <c r="G68" s="1012"/>
      <c r="H68" s="1041"/>
    </row>
    <row r="69" spans="1:10" ht="15" customHeight="1">
      <c r="A69" s="1018"/>
      <c r="B69" s="460">
        <v>1429</v>
      </c>
      <c r="C69" s="296">
        <v>699115</v>
      </c>
      <c r="D69" s="669" t="s">
        <v>229</v>
      </c>
      <c r="E69" s="1012"/>
      <c r="F69" s="680">
        <v>3.3490000000000002</v>
      </c>
      <c r="G69" s="1012"/>
      <c r="H69" s="1041"/>
      <c r="I69" s="117"/>
      <c r="J69" s="9" t="s">
        <v>50</v>
      </c>
    </row>
    <row r="70" spans="1:10" ht="15" customHeight="1">
      <c r="A70" s="1018"/>
      <c r="B70" s="460">
        <v>1429</v>
      </c>
      <c r="C70" s="296">
        <v>969885</v>
      </c>
      <c r="D70" s="669" t="s">
        <v>230</v>
      </c>
      <c r="E70" s="1012"/>
      <c r="F70" s="680">
        <v>1.8540000000000001</v>
      </c>
      <c r="G70" s="1012"/>
      <c r="H70" s="1041"/>
      <c r="I70" s="117"/>
    </row>
    <row r="71" spans="1:10" ht="15" customHeight="1">
      <c r="A71" s="1018"/>
      <c r="B71" s="460">
        <v>1429</v>
      </c>
      <c r="C71" s="296">
        <v>702074</v>
      </c>
      <c r="D71" s="669" t="s">
        <v>231</v>
      </c>
      <c r="E71" s="1012"/>
      <c r="F71" s="680"/>
      <c r="G71" s="1012"/>
      <c r="H71" s="1041"/>
      <c r="I71" s="117"/>
    </row>
    <row r="72" spans="1:10" ht="15" customHeight="1">
      <c r="A72" s="1018"/>
      <c r="B72" s="460">
        <v>1429</v>
      </c>
      <c r="C72" s="296">
        <v>700665</v>
      </c>
      <c r="D72" s="669" t="s">
        <v>232</v>
      </c>
      <c r="E72" s="1012"/>
      <c r="F72" s="680">
        <v>51.606000000000002</v>
      </c>
      <c r="G72" s="1012"/>
      <c r="H72" s="1041"/>
    </row>
    <row r="73" spans="1:10">
      <c r="A73" s="1018"/>
      <c r="B73" s="460">
        <v>1429</v>
      </c>
      <c r="C73" s="296">
        <v>955856</v>
      </c>
      <c r="D73" s="669" t="s">
        <v>233</v>
      </c>
      <c r="E73" s="1012"/>
      <c r="F73" s="689"/>
      <c r="G73" s="1012"/>
      <c r="H73" s="1041"/>
    </row>
    <row r="74" spans="1:10">
      <c r="A74" s="1018"/>
      <c r="B74" s="460">
        <v>1429</v>
      </c>
      <c r="C74" s="296">
        <v>704548</v>
      </c>
      <c r="D74" s="669" t="s">
        <v>234</v>
      </c>
      <c r="E74" s="1012"/>
      <c r="F74" s="689"/>
      <c r="G74" s="1012"/>
      <c r="H74" s="1041"/>
    </row>
    <row r="75" spans="1:10" ht="15" customHeight="1">
      <c r="A75" s="1018"/>
      <c r="B75" s="460">
        <v>1429</v>
      </c>
      <c r="C75" s="296">
        <v>706145</v>
      </c>
      <c r="D75" s="669" t="s">
        <v>235</v>
      </c>
      <c r="E75" s="1012"/>
      <c r="F75" s="680">
        <v>105.506</v>
      </c>
      <c r="G75" s="1012"/>
      <c r="H75" s="1041"/>
    </row>
    <row r="76" spans="1:10" ht="15" customHeight="1">
      <c r="A76" s="1018"/>
      <c r="B76" s="460">
        <v>1429</v>
      </c>
      <c r="C76" s="296">
        <v>705998</v>
      </c>
      <c r="D76" s="669" t="s">
        <v>236</v>
      </c>
      <c r="E76" s="1012"/>
      <c r="F76" s="680">
        <v>48.228999999999999</v>
      </c>
      <c r="G76" s="1012"/>
      <c r="H76" s="1041"/>
    </row>
    <row r="77" spans="1:10" ht="15" customHeight="1">
      <c r="A77" s="1018"/>
      <c r="B77" s="460">
        <v>1429</v>
      </c>
      <c r="C77" s="296">
        <v>914124</v>
      </c>
      <c r="D77" s="669" t="s">
        <v>237</v>
      </c>
      <c r="E77" s="1012"/>
      <c r="F77" s="680">
        <v>0.53700000000000003</v>
      </c>
      <c r="G77" s="1012"/>
      <c r="H77" s="1041"/>
    </row>
    <row r="78" spans="1:10" ht="15" customHeight="1">
      <c r="A78" s="1018"/>
      <c r="B78" s="460">
        <v>1429</v>
      </c>
      <c r="C78" s="296">
        <v>914125</v>
      </c>
      <c r="D78" s="669" t="s">
        <v>238</v>
      </c>
      <c r="E78" s="1012"/>
      <c r="F78" s="680">
        <f>1.399+0.503</f>
        <v>1.9020000000000001</v>
      </c>
      <c r="G78" s="1012"/>
      <c r="H78" s="1041"/>
    </row>
    <row r="79" spans="1:10" ht="15" customHeight="1">
      <c r="A79" s="1018"/>
      <c r="B79" s="460">
        <v>1429</v>
      </c>
      <c r="C79" s="296">
        <v>914147</v>
      </c>
      <c r="D79" s="669" t="s">
        <v>239</v>
      </c>
      <c r="E79" s="1012"/>
      <c r="F79" s="680">
        <v>89.884</v>
      </c>
      <c r="G79" s="1012"/>
      <c r="H79" s="1041"/>
    </row>
    <row r="80" spans="1:10" ht="15" customHeight="1">
      <c r="A80" s="1018"/>
      <c r="B80" s="460">
        <v>1429</v>
      </c>
      <c r="C80" s="296">
        <v>705495</v>
      </c>
      <c r="D80" s="669" t="s">
        <v>240</v>
      </c>
      <c r="E80" s="1012"/>
      <c r="F80" s="680">
        <v>42.615000000000002</v>
      </c>
      <c r="G80" s="1012"/>
      <c r="H80" s="1041"/>
    </row>
    <row r="81" spans="1:9" ht="15" customHeight="1">
      <c r="A81" s="1018"/>
      <c r="B81" s="460">
        <v>1429</v>
      </c>
      <c r="C81" s="296">
        <v>968795</v>
      </c>
      <c r="D81" s="669" t="s">
        <v>241</v>
      </c>
      <c r="E81" s="1012"/>
      <c r="F81" s="680">
        <v>0.504</v>
      </c>
      <c r="G81" s="1012"/>
      <c r="H81" s="1041"/>
    </row>
    <row r="82" spans="1:9" ht="15" customHeight="1">
      <c r="A82" s="1018"/>
      <c r="B82" s="460">
        <v>1429</v>
      </c>
      <c r="C82" s="296">
        <v>966363</v>
      </c>
      <c r="D82" s="669" t="s">
        <v>242</v>
      </c>
      <c r="E82" s="1012"/>
      <c r="F82" s="689"/>
      <c r="G82" s="1012"/>
      <c r="H82" s="1041"/>
    </row>
    <row r="83" spans="1:9" ht="15" customHeight="1">
      <c r="A83" s="1018"/>
      <c r="B83" s="460">
        <v>1429</v>
      </c>
      <c r="C83" s="296">
        <v>700388</v>
      </c>
      <c r="D83" s="669" t="s">
        <v>243</v>
      </c>
      <c r="E83" s="1012"/>
      <c r="F83" s="680">
        <v>118.371</v>
      </c>
      <c r="G83" s="1012"/>
      <c r="H83" s="1041"/>
    </row>
    <row r="84" spans="1:9" ht="15" customHeight="1">
      <c r="A84" s="1018"/>
      <c r="B84" s="460">
        <v>1429</v>
      </c>
      <c r="C84" s="296">
        <v>952277</v>
      </c>
      <c r="D84" s="669" t="s">
        <v>244</v>
      </c>
      <c r="E84" s="1012"/>
      <c r="F84" s="680"/>
      <c r="G84" s="1012"/>
      <c r="H84" s="1041"/>
    </row>
    <row r="85" spans="1:9" ht="15" customHeight="1">
      <c r="A85" s="1018"/>
      <c r="B85" s="460">
        <v>1429</v>
      </c>
      <c r="C85" s="296">
        <v>952279</v>
      </c>
      <c r="D85" s="669" t="s">
        <v>245</v>
      </c>
      <c r="E85" s="1012"/>
      <c r="F85" s="680">
        <v>62.652999999999999</v>
      </c>
      <c r="G85" s="1012"/>
      <c r="H85" s="1041"/>
    </row>
    <row r="86" spans="1:9" ht="15" customHeight="1" thickBot="1">
      <c r="A86" s="1019"/>
      <c r="B86" s="657">
        <v>1429</v>
      </c>
      <c r="C86" s="662">
        <v>705549</v>
      </c>
      <c r="D86" s="667" t="s">
        <v>246</v>
      </c>
      <c r="E86" s="1052"/>
      <c r="F86" s="717">
        <v>161.03100000000001</v>
      </c>
      <c r="G86" s="1052"/>
      <c r="H86" s="1053"/>
    </row>
    <row r="87" spans="1:9" ht="15" customHeight="1" thickBot="1">
      <c r="A87" s="1057" t="s">
        <v>247</v>
      </c>
      <c r="B87" s="656">
        <v>1434</v>
      </c>
      <c r="C87" s="324">
        <v>703909</v>
      </c>
      <c r="D87" s="668" t="s">
        <v>248</v>
      </c>
      <c r="E87" s="1012">
        <v>12000</v>
      </c>
      <c r="F87" s="686">
        <v>31.867000000000001</v>
      </c>
      <c r="G87" s="1059">
        <f>E87-I87</f>
        <v>6941.8220000000001</v>
      </c>
      <c r="H87" s="1060">
        <f>I87/E87</f>
        <v>0.42151483333333334</v>
      </c>
      <c r="I87" s="461">
        <f>SUM(F87:F115)</f>
        <v>5058.1779999999999</v>
      </c>
    </row>
    <row r="88" spans="1:9" ht="15" customHeight="1">
      <c r="A88" s="1058"/>
      <c r="B88" s="460">
        <v>1434</v>
      </c>
      <c r="C88" s="296">
        <v>700408</v>
      </c>
      <c r="D88" s="669" t="s">
        <v>249</v>
      </c>
      <c r="E88" s="1012"/>
      <c r="F88" s="684">
        <v>88.355000000000004</v>
      </c>
      <c r="G88" s="1059"/>
      <c r="H88" s="1061"/>
    </row>
    <row r="89" spans="1:9" ht="15" customHeight="1">
      <c r="A89" s="1058"/>
      <c r="B89" s="460">
        <v>1434</v>
      </c>
      <c r="C89" s="296">
        <v>704632</v>
      </c>
      <c r="D89" s="669" t="s">
        <v>250</v>
      </c>
      <c r="E89" s="1012"/>
      <c r="F89" s="684">
        <v>264.988</v>
      </c>
      <c r="G89" s="1059"/>
      <c r="H89" s="1061"/>
    </row>
    <row r="90" spans="1:9" ht="15" customHeight="1">
      <c r="A90" s="1058"/>
      <c r="B90" s="460">
        <v>1434</v>
      </c>
      <c r="C90" s="296">
        <v>700305</v>
      </c>
      <c r="D90" s="669" t="s">
        <v>251</v>
      </c>
      <c r="E90" s="1012"/>
      <c r="F90" s="684"/>
      <c r="G90" s="1059"/>
      <c r="H90" s="1061"/>
    </row>
    <row r="91" spans="1:9" ht="15" customHeight="1">
      <c r="A91" s="1058"/>
      <c r="B91" s="460">
        <v>1434</v>
      </c>
      <c r="C91" s="296">
        <v>698513</v>
      </c>
      <c r="D91" s="669" t="s">
        <v>252</v>
      </c>
      <c r="E91" s="1012"/>
      <c r="F91" s="684">
        <v>551.25199999999995</v>
      </c>
      <c r="G91" s="1059"/>
      <c r="H91" s="1061"/>
      <c r="I91" s="117"/>
    </row>
    <row r="92" spans="1:9" ht="15" customHeight="1">
      <c r="A92" s="1058"/>
      <c r="B92" s="460">
        <v>1434</v>
      </c>
      <c r="C92" s="296">
        <v>703655</v>
      </c>
      <c r="D92" s="669" t="s">
        <v>253</v>
      </c>
      <c r="E92" s="1012"/>
      <c r="F92" s="684">
        <v>91.182000000000002</v>
      </c>
      <c r="G92" s="1059"/>
      <c r="H92" s="1061"/>
      <c r="I92" s="117"/>
    </row>
    <row r="93" spans="1:9" ht="15" customHeight="1">
      <c r="A93" s="1058"/>
      <c r="B93" s="460">
        <v>1434</v>
      </c>
      <c r="C93" s="296">
        <v>968156</v>
      </c>
      <c r="D93" s="669" t="s">
        <v>254</v>
      </c>
      <c r="E93" s="1012"/>
      <c r="F93" s="684"/>
      <c r="G93" s="1059"/>
      <c r="H93" s="1061"/>
      <c r="I93" s="117"/>
    </row>
    <row r="94" spans="1:9" ht="15" customHeight="1">
      <c r="A94" s="1058"/>
      <c r="B94" s="460">
        <v>1434</v>
      </c>
      <c r="C94" s="296">
        <v>701575</v>
      </c>
      <c r="D94" s="669" t="s">
        <v>255</v>
      </c>
      <c r="E94" s="1012"/>
      <c r="F94" s="697">
        <v>17.39</v>
      </c>
      <c r="G94" s="1059"/>
      <c r="H94" s="1061"/>
    </row>
    <row r="95" spans="1:9" ht="15" customHeight="1">
      <c r="A95" s="1058"/>
      <c r="B95" s="460">
        <v>1434</v>
      </c>
      <c r="C95" s="296">
        <v>968122</v>
      </c>
      <c r="D95" s="669" t="s">
        <v>256</v>
      </c>
      <c r="E95" s="1012"/>
      <c r="F95" s="697">
        <v>278.39499999999998</v>
      </c>
      <c r="G95" s="1059"/>
      <c r="H95" s="1061"/>
    </row>
    <row r="96" spans="1:9" ht="15" customHeight="1">
      <c r="A96" s="1058"/>
      <c r="B96" s="460">
        <v>1434</v>
      </c>
      <c r="C96" s="296">
        <v>701785</v>
      </c>
      <c r="D96" s="669" t="s">
        <v>257</v>
      </c>
      <c r="E96" s="1012"/>
      <c r="F96" s="697">
        <v>349.46600000000001</v>
      </c>
      <c r="G96" s="1059"/>
      <c r="H96" s="1061"/>
    </row>
    <row r="97" spans="1:9" ht="15" customHeight="1">
      <c r="A97" s="1058"/>
      <c r="B97" s="460">
        <v>1434</v>
      </c>
      <c r="C97" s="296">
        <v>701983</v>
      </c>
      <c r="D97" s="669" t="s">
        <v>258</v>
      </c>
      <c r="E97" s="1012"/>
      <c r="F97" s="697"/>
      <c r="G97" s="1059"/>
      <c r="H97" s="1061"/>
    </row>
    <row r="98" spans="1:9" ht="15" customHeight="1">
      <c r="A98" s="1058"/>
      <c r="B98" s="460">
        <v>1434</v>
      </c>
      <c r="C98" s="296">
        <v>698468</v>
      </c>
      <c r="D98" s="669" t="s">
        <v>259</v>
      </c>
      <c r="E98" s="1012"/>
      <c r="F98" s="697">
        <v>354.73899999999998</v>
      </c>
      <c r="G98" s="1059"/>
      <c r="H98" s="1061"/>
    </row>
    <row r="99" spans="1:9" ht="15" customHeight="1">
      <c r="A99" s="1058"/>
      <c r="B99" s="460">
        <v>1434</v>
      </c>
      <c r="C99" s="296">
        <v>702532</v>
      </c>
      <c r="D99" s="669" t="s">
        <v>260</v>
      </c>
      <c r="E99" s="1012"/>
      <c r="F99" s="697">
        <v>437.40100000000001</v>
      </c>
      <c r="G99" s="1059"/>
      <c r="H99" s="1061"/>
    </row>
    <row r="100" spans="1:9" ht="15" customHeight="1">
      <c r="A100" s="1058"/>
      <c r="B100" s="460">
        <v>1434</v>
      </c>
      <c r="C100" s="296">
        <v>701941</v>
      </c>
      <c r="D100" s="669" t="s">
        <v>261</v>
      </c>
      <c r="E100" s="1012"/>
      <c r="F100" s="697">
        <v>237.66</v>
      </c>
      <c r="G100" s="1059"/>
      <c r="H100" s="1061"/>
    </row>
    <row r="101" spans="1:9" ht="15" customHeight="1">
      <c r="A101" s="1058"/>
      <c r="B101" s="460">
        <v>1434</v>
      </c>
      <c r="C101" s="296">
        <v>702689</v>
      </c>
      <c r="D101" s="669" t="s">
        <v>262</v>
      </c>
      <c r="E101" s="1012"/>
      <c r="F101" s="697"/>
      <c r="G101" s="1059"/>
      <c r="H101" s="1061"/>
    </row>
    <row r="102" spans="1:9" ht="15" customHeight="1">
      <c r="A102" s="1058"/>
      <c r="B102" s="460">
        <v>1434</v>
      </c>
      <c r="C102" s="296">
        <v>702161</v>
      </c>
      <c r="D102" s="669" t="s">
        <v>263</v>
      </c>
      <c r="E102" s="1012"/>
      <c r="F102" s="697">
        <v>763.96</v>
      </c>
      <c r="G102" s="1059"/>
      <c r="H102" s="1061"/>
    </row>
    <row r="103" spans="1:9" ht="15" customHeight="1">
      <c r="A103" s="1058"/>
      <c r="B103" s="460">
        <v>1434</v>
      </c>
      <c r="C103" s="296">
        <v>968831</v>
      </c>
      <c r="D103" s="669" t="s">
        <v>264</v>
      </c>
      <c r="E103" s="1012"/>
      <c r="F103" s="696"/>
      <c r="G103" s="1059"/>
      <c r="H103" s="1061"/>
    </row>
    <row r="104" spans="1:9" ht="15" customHeight="1">
      <c r="A104" s="1058"/>
      <c r="B104" s="460">
        <v>1434</v>
      </c>
      <c r="C104" s="296">
        <v>704502</v>
      </c>
      <c r="D104" s="669" t="s">
        <v>265</v>
      </c>
      <c r="E104" s="1012"/>
      <c r="F104" s="697">
        <v>213.41</v>
      </c>
      <c r="G104" s="1059"/>
      <c r="H104" s="1061"/>
    </row>
    <row r="105" spans="1:9" ht="15" customHeight="1">
      <c r="A105" s="1058"/>
      <c r="B105" s="460">
        <v>1434</v>
      </c>
      <c r="C105" s="296">
        <v>705501</v>
      </c>
      <c r="D105" s="669" t="s">
        <v>266</v>
      </c>
      <c r="E105" s="1012"/>
      <c r="F105" s="696"/>
      <c r="G105" s="1059"/>
      <c r="H105" s="1061"/>
    </row>
    <row r="106" spans="1:9" ht="15" customHeight="1">
      <c r="A106" s="1058"/>
      <c r="B106" s="460">
        <v>1434</v>
      </c>
      <c r="C106" s="296">
        <v>702339</v>
      </c>
      <c r="D106" s="669" t="s">
        <v>267</v>
      </c>
      <c r="E106" s="1012"/>
      <c r="F106" s="697">
        <v>250.88499999999999</v>
      </c>
      <c r="G106" s="1059"/>
      <c r="H106" s="1061"/>
    </row>
    <row r="107" spans="1:9" ht="15" customHeight="1">
      <c r="A107" s="1058"/>
      <c r="B107" s="460">
        <v>1434</v>
      </c>
      <c r="C107" s="296">
        <v>700719</v>
      </c>
      <c r="D107" s="669" t="s">
        <v>268</v>
      </c>
      <c r="E107" s="1012"/>
      <c r="F107" s="697">
        <v>618.83199999999999</v>
      </c>
      <c r="G107" s="1059"/>
      <c r="H107" s="1061"/>
    </row>
    <row r="108" spans="1:9" ht="15" customHeight="1">
      <c r="A108" s="1058"/>
      <c r="B108" s="460">
        <v>1434</v>
      </c>
      <c r="C108" s="296">
        <v>968960</v>
      </c>
      <c r="D108" s="669" t="s">
        <v>269</v>
      </c>
      <c r="E108" s="1012"/>
      <c r="F108" s="684">
        <v>113.923</v>
      </c>
      <c r="G108" s="1059"/>
      <c r="H108" s="1061"/>
    </row>
    <row r="109" spans="1:9" ht="15" customHeight="1">
      <c r="A109" s="1058"/>
      <c r="B109" s="460">
        <v>1434</v>
      </c>
      <c r="C109" s="296">
        <v>967513</v>
      </c>
      <c r="D109" s="669" t="s">
        <v>270</v>
      </c>
      <c r="E109" s="1012"/>
      <c r="F109" s="684">
        <v>30.681000000000001</v>
      </c>
      <c r="G109" s="1059"/>
      <c r="H109" s="1061"/>
    </row>
    <row r="110" spans="1:9" ht="15" customHeight="1">
      <c r="A110" s="1058"/>
      <c r="B110" s="460">
        <v>1434</v>
      </c>
      <c r="C110" s="296">
        <v>919376</v>
      </c>
      <c r="D110" s="669" t="s">
        <v>271</v>
      </c>
      <c r="E110" s="1012"/>
      <c r="F110" s="689"/>
      <c r="G110" s="1059"/>
      <c r="H110" s="1061"/>
      <c r="I110" s="117"/>
    </row>
    <row r="111" spans="1:9" ht="15" customHeight="1">
      <c r="A111" s="1058"/>
      <c r="B111" s="460">
        <v>1434</v>
      </c>
      <c r="C111" s="296">
        <v>701486</v>
      </c>
      <c r="D111" s="669" t="s">
        <v>272</v>
      </c>
      <c r="E111" s="1012"/>
      <c r="F111" s="689"/>
      <c r="G111" s="1059"/>
      <c r="H111" s="1061"/>
    </row>
    <row r="112" spans="1:9" ht="15" customHeight="1">
      <c r="A112" s="1058"/>
      <c r="B112" s="460">
        <v>1434</v>
      </c>
      <c r="C112" s="296">
        <v>700664</v>
      </c>
      <c r="D112" s="669" t="s">
        <v>273</v>
      </c>
      <c r="E112" s="1012"/>
      <c r="F112" s="689"/>
      <c r="G112" s="1059"/>
      <c r="H112" s="1061"/>
    </row>
    <row r="113" spans="1:9" ht="15" customHeight="1">
      <c r="A113" s="1058"/>
      <c r="B113" s="460">
        <v>1434</v>
      </c>
      <c r="C113" s="296">
        <v>700795</v>
      </c>
      <c r="D113" s="669" t="s">
        <v>274</v>
      </c>
      <c r="E113" s="1012"/>
      <c r="F113" s="684">
        <v>282.70499999999998</v>
      </c>
      <c r="G113" s="1059"/>
      <c r="H113" s="1061"/>
      <c r="I113" s="117"/>
    </row>
    <row r="114" spans="1:9" ht="15" customHeight="1">
      <c r="A114" s="1058"/>
      <c r="B114" s="462">
        <v>1434</v>
      </c>
      <c r="C114" s="455">
        <v>699486</v>
      </c>
      <c r="D114" s="702" t="s">
        <v>275</v>
      </c>
      <c r="E114" s="1012"/>
      <c r="F114" s="685">
        <v>81.087000000000003</v>
      </c>
      <c r="G114" s="1059"/>
      <c r="H114" s="1062"/>
      <c r="I114" s="117"/>
    </row>
    <row r="115" spans="1:9" ht="15" customHeight="1">
      <c r="A115" s="1058"/>
      <c r="B115" s="462">
        <v>1434</v>
      </c>
      <c r="C115" s="455">
        <v>961805</v>
      </c>
      <c r="D115" s="702" t="s">
        <v>276</v>
      </c>
      <c r="E115" s="1012"/>
      <c r="F115" s="685"/>
      <c r="G115" s="1059"/>
      <c r="H115" s="1062"/>
    </row>
    <row r="116" spans="1:9" ht="15" customHeight="1" thickBot="1">
      <c r="A116" s="1054" t="s">
        <v>247</v>
      </c>
      <c r="B116" s="458">
        <v>1497</v>
      </c>
      <c r="C116" s="459">
        <v>700685</v>
      </c>
      <c r="D116" s="701" t="s">
        <v>277</v>
      </c>
      <c r="E116" s="1038">
        <v>692.62199999999996</v>
      </c>
      <c r="F116" s="679">
        <v>231.23</v>
      </c>
      <c r="G116" s="1038">
        <f>E116-I116</f>
        <v>205.34899999999993</v>
      </c>
      <c r="H116" s="1063">
        <f>I116/E116</f>
        <v>0.70351937997926728</v>
      </c>
      <c r="I116" s="722">
        <f>F116+F117+F118</f>
        <v>487.27300000000002</v>
      </c>
    </row>
    <row r="117" spans="1:9" ht="15" customHeight="1">
      <c r="A117" s="1055"/>
      <c r="B117" s="462">
        <v>1497</v>
      </c>
      <c r="C117" s="455">
        <v>705874</v>
      </c>
      <c r="D117" s="709" t="s">
        <v>278</v>
      </c>
      <c r="E117" s="1059"/>
      <c r="F117" s="680">
        <v>256.04300000000001</v>
      </c>
      <c r="G117" s="1012"/>
      <c r="H117" s="1064"/>
    </row>
    <row r="118" spans="1:9" ht="15" customHeight="1" thickBot="1">
      <c r="A118" s="1056"/>
      <c r="B118" s="657">
        <v>1497</v>
      </c>
      <c r="C118" s="662">
        <v>706232</v>
      </c>
      <c r="D118" s="667" t="s">
        <v>279</v>
      </c>
      <c r="E118" s="1052"/>
      <c r="F118" s="721"/>
      <c r="G118" s="1052"/>
      <c r="H118" s="1065"/>
    </row>
    <row r="119" spans="1:9" ht="15" customHeight="1">
      <c r="A119" s="1066" t="s">
        <v>280</v>
      </c>
      <c r="B119" s="628">
        <v>1599</v>
      </c>
      <c r="C119" s="324">
        <v>701438</v>
      </c>
      <c r="D119" s="666" t="s">
        <v>188</v>
      </c>
      <c r="E119" s="1012">
        <v>1017.5549999999999</v>
      </c>
      <c r="F119" s="694"/>
      <c r="G119" s="1012">
        <f>E119-I119</f>
        <v>1017.5549999999999</v>
      </c>
      <c r="H119" s="1015">
        <f>I119/E119</f>
        <v>0</v>
      </c>
      <c r="I119" s="715">
        <f>F119+F120+F121+F122+F124+F125+F126+F127</f>
        <v>0</v>
      </c>
    </row>
    <row r="120" spans="1:9" ht="15" customHeight="1">
      <c r="A120" s="1067"/>
      <c r="B120" s="710">
        <v>1599</v>
      </c>
      <c r="C120" s="296">
        <v>702802</v>
      </c>
      <c r="D120" s="315" t="s">
        <v>197</v>
      </c>
      <c r="E120" s="1012"/>
      <c r="F120" s="693"/>
      <c r="G120" s="1012"/>
      <c r="H120" s="1015"/>
    </row>
    <row r="121" spans="1:9" ht="15" customHeight="1">
      <c r="A121" s="1067"/>
      <c r="B121" s="710">
        <v>1599</v>
      </c>
      <c r="C121" s="296">
        <v>699329</v>
      </c>
      <c r="D121" s="315" t="s">
        <v>191</v>
      </c>
      <c r="E121" s="1012"/>
      <c r="F121" s="693"/>
      <c r="G121" s="1012"/>
      <c r="H121" s="1015"/>
    </row>
    <row r="122" spans="1:9" ht="15" customHeight="1">
      <c r="A122" s="1067"/>
      <c r="B122" s="710">
        <v>1599</v>
      </c>
      <c r="C122" s="296">
        <v>705126</v>
      </c>
      <c r="D122" s="315" t="s">
        <v>190</v>
      </c>
      <c r="E122" s="1012"/>
      <c r="F122" s="693"/>
      <c r="G122" s="1012"/>
      <c r="H122" s="1015"/>
    </row>
    <row r="123" spans="1:9" ht="15" customHeight="1">
      <c r="A123" s="1067"/>
      <c r="B123" s="710">
        <v>1599</v>
      </c>
      <c r="C123" s="296">
        <v>704033</v>
      </c>
      <c r="D123" s="315" t="s">
        <v>193</v>
      </c>
      <c r="E123" s="1012"/>
      <c r="F123" s="693"/>
      <c r="G123" s="1012"/>
      <c r="H123" s="1015"/>
    </row>
    <row r="124" spans="1:9" ht="15" customHeight="1">
      <c r="A124" s="1067"/>
      <c r="B124" s="710">
        <v>1599</v>
      </c>
      <c r="C124" s="296">
        <v>700798</v>
      </c>
      <c r="D124" s="315" t="s">
        <v>192</v>
      </c>
      <c r="E124" s="1012"/>
      <c r="F124" s="693"/>
      <c r="G124" s="1012"/>
      <c r="H124" s="1015"/>
    </row>
    <row r="125" spans="1:9" ht="15" customHeight="1">
      <c r="A125" s="1067"/>
      <c r="B125" s="710">
        <v>1599</v>
      </c>
      <c r="C125" s="296">
        <v>703243</v>
      </c>
      <c r="D125" s="315" t="s">
        <v>194</v>
      </c>
      <c r="E125" s="1012"/>
      <c r="F125" s="693"/>
      <c r="G125" s="1012"/>
      <c r="H125" s="1015"/>
    </row>
    <row r="126" spans="1:9" ht="15" customHeight="1">
      <c r="A126" s="1067"/>
      <c r="B126" s="710">
        <v>1599</v>
      </c>
      <c r="C126" s="296">
        <v>703788</v>
      </c>
      <c r="D126" s="315" t="s">
        <v>195</v>
      </c>
      <c r="E126" s="1012"/>
      <c r="F126" s="693"/>
      <c r="G126" s="1012"/>
      <c r="H126" s="1015"/>
    </row>
    <row r="127" spans="1:9" ht="15" customHeight="1" thickBot="1">
      <c r="A127" s="1068"/>
      <c r="B127" s="711">
        <v>1599</v>
      </c>
      <c r="C127" s="712">
        <v>705863</v>
      </c>
      <c r="D127" s="713" t="s">
        <v>196</v>
      </c>
      <c r="E127" s="1013"/>
      <c r="F127" s="714"/>
      <c r="G127" s="1013"/>
      <c r="H127" s="1016"/>
    </row>
    <row r="128" spans="1:9" ht="15" customHeight="1" thickBot="1">
      <c r="A128" s="1008" t="s">
        <v>280</v>
      </c>
      <c r="B128" s="731">
        <v>1872</v>
      </c>
      <c r="C128" s="731">
        <v>963544</v>
      </c>
      <c r="D128" s="731" t="s">
        <v>219</v>
      </c>
      <c r="E128" s="1011">
        <v>518.61099999999999</v>
      </c>
      <c r="F128" s="732"/>
      <c r="G128" s="1011">
        <f>E128-I128</f>
        <v>518.61099999999999</v>
      </c>
      <c r="H128" s="1014">
        <f>I128/E128</f>
        <v>0</v>
      </c>
      <c r="I128" s="730">
        <f>F128+F129+F130+F131+F132+F133+F134</f>
        <v>0</v>
      </c>
    </row>
    <row r="129" spans="1:13" ht="15" customHeight="1">
      <c r="A129" s="1009"/>
      <c r="B129" s="296">
        <v>1872</v>
      </c>
      <c r="C129" s="296">
        <v>963409</v>
      </c>
      <c r="D129" s="296" t="s">
        <v>220</v>
      </c>
      <c r="E129" s="1012"/>
      <c r="F129" s="689"/>
      <c r="G129" s="1012"/>
      <c r="H129" s="1015"/>
    </row>
    <row r="130" spans="1:13" ht="15" customHeight="1">
      <c r="A130" s="1009"/>
      <c r="B130" s="296">
        <v>1872</v>
      </c>
      <c r="C130" s="296">
        <v>914147</v>
      </c>
      <c r="D130" s="296" t="s">
        <v>239</v>
      </c>
      <c r="E130" s="1012"/>
      <c r="F130" s="689"/>
      <c r="G130" s="1012"/>
      <c r="H130" s="1015"/>
    </row>
    <row r="131" spans="1:13" ht="15" customHeight="1">
      <c r="A131" s="1009"/>
      <c r="B131" s="296">
        <v>1872</v>
      </c>
      <c r="C131" s="296">
        <v>914125</v>
      </c>
      <c r="D131" s="296" t="s">
        <v>238</v>
      </c>
      <c r="E131" s="1012"/>
      <c r="F131" s="296"/>
      <c r="G131" s="1012"/>
      <c r="H131" s="1015"/>
    </row>
    <row r="132" spans="1:13" ht="15" customHeight="1">
      <c r="A132" s="1009"/>
      <c r="B132" s="296">
        <v>1872</v>
      </c>
      <c r="C132" s="296">
        <v>964706</v>
      </c>
      <c r="D132" s="296" t="s">
        <v>227</v>
      </c>
      <c r="E132" s="1012"/>
      <c r="F132" s="296"/>
      <c r="G132" s="1012"/>
      <c r="H132" s="1015"/>
    </row>
    <row r="133" spans="1:13" ht="15" customHeight="1">
      <c r="A133" s="1009"/>
      <c r="B133" s="296">
        <v>1872</v>
      </c>
      <c r="C133" s="296">
        <v>914124</v>
      </c>
      <c r="D133" s="296" t="s">
        <v>281</v>
      </c>
      <c r="E133" s="1012"/>
      <c r="F133" s="296"/>
      <c r="G133" s="1012"/>
      <c r="H133" s="1015"/>
    </row>
    <row r="134" spans="1:13" ht="15" customHeight="1" thickBot="1">
      <c r="A134" s="1010"/>
      <c r="B134" s="712">
        <v>1872</v>
      </c>
      <c r="C134" s="712">
        <v>968795</v>
      </c>
      <c r="D134" s="712" t="s">
        <v>241</v>
      </c>
      <c r="E134" s="1013"/>
      <c r="F134" s="712"/>
      <c r="G134" s="1013"/>
      <c r="H134" s="1016"/>
    </row>
    <row r="135" spans="1:13" ht="15" customHeight="1" thickBot="1">
      <c r="A135" s="1008" t="s">
        <v>247</v>
      </c>
      <c r="B135" s="731">
        <v>1878</v>
      </c>
      <c r="C135" s="731">
        <v>700685</v>
      </c>
      <c r="D135" s="731" t="s">
        <v>277</v>
      </c>
      <c r="E135" s="1011">
        <v>1000</v>
      </c>
      <c r="F135" s="731"/>
      <c r="G135" s="1011">
        <f>E135-I135</f>
        <v>1000</v>
      </c>
      <c r="H135" s="1014">
        <f>I135/E135</f>
        <v>0</v>
      </c>
      <c r="I135" s="766">
        <f>F135+F136+F137</f>
        <v>0</v>
      </c>
    </row>
    <row r="136" spans="1:13" ht="15" customHeight="1">
      <c r="A136" s="1009"/>
      <c r="B136" s="296">
        <v>1878</v>
      </c>
      <c r="C136" s="296">
        <v>705874</v>
      </c>
      <c r="D136" s="296" t="s">
        <v>278</v>
      </c>
      <c r="E136" s="1012"/>
      <c r="F136" s="296"/>
      <c r="G136" s="1012"/>
      <c r="H136" s="1015"/>
    </row>
    <row r="137" spans="1:13" ht="15" customHeight="1" thickBot="1">
      <c r="A137" s="1010"/>
      <c r="B137" s="712">
        <v>1878</v>
      </c>
      <c r="C137" s="712">
        <v>706232</v>
      </c>
      <c r="D137" s="712" t="s">
        <v>279</v>
      </c>
      <c r="E137" s="1013"/>
      <c r="F137" s="712"/>
      <c r="G137" s="1013"/>
      <c r="H137" s="1016"/>
      <c r="M137" s="9">
        <v>200</v>
      </c>
    </row>
    <row r="138" spans="1:13" ht="15" customHeight="1">
      <c r="B138" s="324"/>
      <c r="C138" s="324"/>
      <c r="D138" s="324"/>
      <c r="E138" s="324"/>
      <c r="F138" s="324"/>
      <c r="G138" s="324"/>
      <c r="H138" s="728"/>
      <c r="M138" s="9">
        <v>25</v>
      </c>
    </row>
    <row r="139" spans="1:13" ht="15" customHeight="1">
      <c r="B139" s="296"/>
      <c r="C139" s="296"/>
      <c r="D139" s="296"/>
      <c r="E139" s="296"/>
      <c r="F139" s="296"/>
      <c r="G139" s="296"/>
      <c r="H139" s="729"/>
      <c r="M139" s="9">
        <v>37</v>
      </c>
    </row>
    <row r="140" spans="1:13" ht="15" customHeight="1">
      <c r="B140" s="296"/>
      <c r="C140" s="296"/>
      <c r="D140" s="296"/>
      <c r="E140" s="296"/>
      <c r="F140" s="296"/>
      <c r="G140" s="296"/>
      <c r="H140" s="729"/>
      <c r="M140" s="9">
        <v>28</v>
      </c>
    </row>
    <row r="141" spans="1:13" ht="15" customHeight="1">
      <c r="B141" s="296"/>
      <c r="C141" s="296"/>
      <c r="D141" s="296"/>
      <c r="E141" s="296"/>
      <c r="F141" s="296"/>
      <c r="G141" s="296"/>
      <c r="H141" s="729"/>
      <c r="M141" s="9">
        <v>10</v>
      </c>
    </row>
    <row r="142" spans="1:13" ht="15" customHeight="1">
      <c r="B142" s="296"/>
      <c r="C142" s="296"/>
      <c r="D142" s="296"/>
      <c r="E142" s="296"/>
      <c r="F142" s="296"/>
      <c r="G142" s="296"/>
      <c r="H142" s="729"/>
      <c r="M142" s="9">
        <v>260</v>
      </c>
    </row>
    <row r="143" spans="1:13" ht="15" customHeight="1">
      <c r="B143" s="296"/>
      <c r="C143" s="296"/>
      <c r="D143" s="296"/>
      <c r="E143" s="296"/>
      <c r="F143" s="296"/>
      <c r="G143" s="296"/>
      <c r="H143" s="729"/>
      <c r="M143" s="9">
        <v>40</v>
      </c>
    </row>
    <row r="144" spans="1:13" ht="15" customHeight="1">
      <c r="B144" s="296"/>
      <c r="C144" s="296"/>
      <c r="D144" s="296"/>
      <c r="E144" s="296"/>
      <c r="F144" s="296"/>
      <c r="G144" s="296"/>
      <c r="H144" s="729"/>
      <c r="M144" s="9">
        <v>20</v>
      </c>
    </row>
    <row r="145" spans="2:13" ht="15" customHeight="1" thickBot="1">
      <c r="B145" s="296"/>
      <c r="C145" s="296"/>
      <c r="D145" s="296"/>
      <c r="E145" s="296"/>
      <c r="F145" s="296"/>
      <c r="G145" s="296"/>
      <c r="H145" s="729"/>
      <c r="M145" s="9">
        <f>SUM(M137:M144)</f>
        <v>620</v>
      </c>
    </row>
    <row r="146" spans="2:13" ht="15" customHeight="1" thickBot="1">
      <c r="B146" s="315"/>
      <c r="C146" s="315"/>
      <c r="D146" s="315"/>
      <c r="E146" s="315"/>
      <c r="F146" s="315"/>
      <c r="G146" s="315"/>
      <c r="H146" s="318"/>
      <c r="I146" s="204">
        <f>F145+F146</f>
        <v>0</v>
      </c>
    </row>
    <row r="147" spans="2:13" ht="15" customHeight="1">
      <c r="B147" s="315"/>
      <c r="C147" s="315"/>
      <c r="D147" s="315"/>
      <c r="E147" s="315"/>
      <c r="F147" s="315"/>
      <c r="G147" s="315"/>
      <c r="H147" s="317"/>
    </row>
    <row r="148" spans="2:13" ht="15" customHeight="1">
      <c r="B148" s="315"/>
      <c r="C148" s="315"/>
      <c r="D148" s="315"/>
      <c r="E148" s="315"/>
      <c r="F148" s="315"/>
      <c r="G148" s="315"/>
      <c r="H148" s="317"/>
      <c r="I148" s="204">
        <f>SUM(F147:F190)</f>
        <v>0</v>
      </c>
    </row>
    <row r="149" spans="2:13" ht="15" customHeight="1">
      <c r="B149" s="315"/>
      <c r="C149" s="315"/>
      <c r="D149" s="315"/>
      <c r="E149" s="315"/>
      <c r="F149" s="315"/>
      <c r="G149" s="315"/>
      <c r="H149" s="317"/>
    </row>
    <row r="150" spans="2:13" ht="15" customHeight="1">
      <c r="B150" s="315"/>
      <c r="C150" s="315"/>
      <c r="D150" s="315"/>
      <c r="E150" s="315"/>
      <c r="F150" s="315"/>
      <c r="G150" s="315"/>
      <c r="H150" s="317"/>
    </row>
    <row r="151" spans="2:13" ht="15" customHeight="1">
      <c r="B151" s="315"/>
      <c r="C151" s="315"/>
      <c r="D151" s="315"/>
      <c r="E151" s="315"/>
      <c r="F151" s="315"/>
      <c r="G151" s="315"/>
      <c r="H151" s="317"/>
    </row>
    <row r="152" spans="2:13" ht="15" customHeight="1">
      <c r="B152" s="315"/>
      <c r="C152" s="315"/>
      <c r="D152" s="315"/>
      <c r="E152" s="315"/>
      <c r="F152" s="315"/>
      <c r="G152" s="315"/>
      <c r="H152" s="317"/>
    </row>
    <row r="153" spans="2:13" ht="15" customHeight="1">
      <c r="B153" s="315"/>
      <c r="C153" s="315"/>
      <c r="D153" s="315"/>
      <c r="E153" s="315"/>
      <c r="F153" s="315"/>
      <c r="G153" s="315"/>
      <c r="H153" s="317"/>
    </row>
    <row r="154" spans="2:13" ht="15" customHeight="1">
      <c r="B154" s="315"/>
      <c r="C154" s="315"/>
      <c r="D154" s="315"/>
      <c r="E154" s="315"/>
      <c r="F154" s="315"/>
      <c r="G154" s="315"/>
      <c r="H154" s="317"/>
      <c r="I154" s="161"/>
    </row>
    <row r="155" spans="2:13" ht="15" customHeight="1">
      <c r="B155" s="315"/>
      <c r="C155" s="315"/>
      <c r="D155" s="315"/>
      <c r="E155" s="315"/>
      <c r="F155" s="315"/>
      <c r="G155" s="315"/>
      <c r="H155" s="317"/>
    </row>
    <row r="156" spans="2:13" ht="15" customHeight="1">
      <c r="B156" s="315"/>
      <c r="C156" s="315"/>
      <c r="D156" s="315"/>
      <c r="E156" s="315"/>
      <c r="F156" s="315"/>
      <c r="G156" s="315"/>
      <c r="H156" s="317"/>
    </row>
    <row r="157" spans="2:13" ht="15" customHeight="1">
      <c r="B157" s="315"/>
      <c r="C157" s="315"/>
      <c r="D157" s="315"/>
      <c r="E157" s="315"/>
      <c r="F157" s="315"/>
      <c r="G157" s="315"/>
      <c r="H157" s="317"/>
    </row>
    <row r="158" spans="2:13" ht="15" customHeight="1">
      <c r="B158" s="315"/>
      <c r="C158" s="315"/>
      <c r="D158" s="315"/>
      <c r="E158" s="315"/>
      <c r="F158" s="315"/>
      <c r="G158" s="315"/>
      <c r="H158" s="317"/>
    </row>
    <row r="159" spans="2:13" ht="15" customHeight="1">
      <c r="B159" s="315"/>
      <c r="C159" s="315"/>
      <c r="D159" s="315"/>
      <c r="E159" s="315"/>
      <c r="F159" s="315"/>
      <c r="G159" s="315"/>
      <c r="H159" s="317"/>
    </row>
    <row r="160" spans="2:13" ht="15" customHeight="1">
      <c r="B160" s="315"/>
      <c r="C160" s="315"/>
      <c r="D160" s="315"/>
      <c r="E160" s="315"/>
      <c r="F160" s="315"/>
      <c r="G160" s="315"/>
      <c r="H160" s="317"/>
    </row>
    <row r="161" spans="2:8" ht="15" customHeight="1">
      <c r="B161" s="315"/>
      <c r="C161" s="315"/>
      <c r="D161" s="315"/>
      <c r="E161" s="315"/>
      <c r="F161" s="315"/>
      <c r="G161" s="315"/>
      <c r="H161" s="317"/>
    </row>
    <row r="162" spans="2:8" ht="15" customHeight="1">
      <c r="B162" s="315"/>
      <c r="C162" s="315"/>
      <c r="D162" s="315"/>
      <c r="E162" s="315"/>
      <c r="F162" s="315"/>
      <c r="G162" s="315"/>
      <c r="H162" s="317"/>
    </row>
    <row r="163" spans="2:8" ht="15" customHeight="1">
      <c r="B163" s="315"/>
      <c r="C163" s="315"/>
      <c r="D163" s="315"/>
      <c r="E163" s="315"/>
      <c r="F163" s="315"/>
      <c r="G163" s="315"/>
      <c r="H163" s="317"/>
    </row>
    <row r="164" spans="2:8" ht="15" customHeight="1">
      <c r="B164" s="315"/>
      <c r="C164" s="315"/>
      <c r="D164" s="315"/>
      <c r="E164" s="315"/>
      <c r="F164" s="315"/>
      <c r="G164" s="315"/>
      <c r="H164" s="317"/>
    </row>
    <row r="165" spans="2:8" ht="15" customHeight="1">
      <c r="B165" s="315"/>
      <c r="C165" s="315"/>
      <c r="D165" s="315"/>
      <c r="E165" s="315"/>
      <c r="F165" s="315"/>
      <c r="G165" s="315"/>
      <c r="H165" s="317"/>
    </row>
    <row r="166" spans="2:8" ht="15" customHeight="1">
      <c r="B166" s="315"/>
      <c r="C166" s="315"/>
      <c r="D166" s="315"/>
      <c r="E166" s="315"/>
      <c r="F166" s="315"/>
      <c r="G166" s="315"/>
      <c r="H166" s="317"/>
    </row>
    <row r="167" spans="2:8" ht="15" customHeight="1">
      <c r="B167" s="315"/>
      <c r="C167" s="315"/>
      <c r="D167" s="315"/>
      <c r="E167" s="315"/>
      <c r="F167" s="315"/>
      <c r="G167" s="315"/>
      <c r="H167" s="317"/>
    </row>
    <row r="168" spans="2:8" ht="15" customHeight="1">
      <c r="B168" s="315"/>
      <c r="C168" s="315"/>
      <c r="D168" s="315"/>
      <c r="E168" s="315"/>
      <c r="F168" s="315"/>
      <c r="G168" s="315"/>
      <c r="H168" s="317"/>
    </row>
    <row r="169" spans="2:8" ht="15" customHeight="1">
      <c r="B169" s="315"/>
      <c r="C169" s="315"/>
      <c r="D169" s="315"/>
      <c r="E169" s="315"/>
      <c r="F169" s="315"/>
      <c r="G169" s="315"/>
      <c r="H169" s="317"/>
    </row>
    <row r="170" spans="2:8" ht="15" customHeight="1">
      <c r="B170" s="315"/>
      <c r="C170" s="315"/>
      <c r="D170" s="315"/>
      <c r="E170" s="315"/>
      <c r="F170" s="315"/>
      <c r="G170" s="315"/>
      <c r="H170" s="317"/>
    </row>
    <row r="171" spans="2:8" ht="15" customHeight="1">
      <c r="B171" s="315"/>
      <c r="C171" s="315"/>
      <c r="D171" s="315"/>
      <c r="E171" s="315"/>
      <c r="F171" s="315"/>
      <c r="G171" s="315"/>
      <c r="H171" s="317"/>
    </row>
    <row r="172" spans="2:8" ht="15" customHeight="1">
      <c r="B172" s="315"/>
      <c r="C172" s="315"/>
      <c r="D172" s="315"/>
      <c r="E172" s="315"/>
      <c r="F172" s="315"/>
      <c r="G172" s="315"/>
      <c r="H172" s="317"/>
    </row>
    <row r="173" spans="2:8" ht="15" customHeight="1">
      <c r="B173" s="315"/>
      <c r="C173" s="315"/>
      <c r="D173" s="315"/>
      <c r="E173" s="315"/>
      <c r="F173" s="315"/>
      <c r="G173" s="315"/>
      <c r="H173" s="317"/>
    </row>
    <row r="174" spans="2:8" ht="15" customHeight="1">
      <c r="B174" s="315"/>
      <c r="C174" s="315"/>
      <c r="D174" s="315"/>
      <c r="E174" s="315"/>
      <c r="F174" s="315"/>
      <c r="G174" s="315"/>
      <c r="H174" s="317"/>
    </row>
    <row r="175" spans="2:8" ht="15" customHeight="1">
      <c r="B175" s="315"/>
      <c r="C175" s="315"/>
      <c r="D175" s="315"/>
      <c r="E175" s="315"/>
      <c r="F175" s="315"/>
      <c r="G175" s="315"/>
      <c r="H175" s="317"/>
    </row>
    <row r="176" spans="2:8" ht="15" customHeight="1">
      <c r="B176" s="315"/>
      <c r="C176" s="315"/>
      <c r="D176" s="315"/>
      <c r="E176" s="315"/>
      <c r="F176" s="315"/>
      <c r="G176" s="315"/>
      <c r="H176" s="317"/>
    </row>
    <row r="177" spans="2:9" ht="15" customHeight="1">
      <c r="B177" s="315"/>
      <c r="C177" s="315"/>
      <c r="D177" s="315"/>
      <c r="E177" s="315"/>
      <c r="F177" s="315"/>
      <c r="G177" s="315"/>
      <c r="H177" s="317"/>
    </row>
    <row r="178" spans="2:9" ht="15" customHeight="1">
      <c r="B178" s="315"/>
      <c r="C178" s="315"/>
      <c r="D178" s="315"/>
      <c r="E178" s="315"/>
      <c r="F178" s="315"/>
      <c r="G178" s="315"/>
      <c r="H178" s="317"/>
    </row>
    <row r="179" spans="2:9" ht="15" customHeight="1">
      <c r="B179" s="315"/>
      <c r="C179" s="315"/>
      <c r="D179" s="315"/>
      <c r="E179" s="315"/>
      <c r="F179" s="315"/>
      <c r="G179" s="315"/>
      <c r="H179" s="317"/>
    </row>
    <row r="180" spans="2:9" ht="15" customHeight="1">
      <c r="B180" s="315"/>
      <c r="C180" s="315"/>
      <c r="D180" s="315"/>
      <c r="E180" s="315"/>
      <c r="F180" s="315"/>
      <c r="G180" s="315"/>
      <c r="H180" s="317"/>
    </row>
    <row r="181" spans="2:9" ht="15" customHeight="1">
      <c r="B181" s="315"/>
      <c r="C181" s="315"/>
      <c r="D181" s="315"/>
      <c r="E181" s="315"/>
      <c r="F181" s="315"/>
      <c r="G181" s="315"/>
      <c r="H181" s="317"/>
    </row>
    <row r="182" spans="2:9" ht="15" customHeight="1">
      <c r="B182" s="315"/>
      <c r="C182" s="315"/>
      <c r="D182" s="315"/>
      <c r="E182" s="315"/>
      <c r="F182" s="315"/>
      <c r="G182" s="315"/>
      <c r="H182" s="317"/>
    </row>
    <row r="183" spans="2:9" ht="15" customHeight="1">
      <c r="B183" s="315"/>
      <c r="C183" s="315"/>
      <c r="D183" s="315"/>
      <c r="E183" s="315"/>
      <c r="F183" s="315"/>
      <c r="G183" s="315"/>
      <c r="H183" s="317"/>
      <c r="I183" s="161"/>
    </row>
    <row r="184" spans="2:9" ht="15" customHeight="1">
      <c r="B184" s="315"/>
      <c r="C184" s="315"/>
      <c r="D184" s="315"/>
      <c r="E184" s="315"/>
      <c r="F184" s="315"/>
      <c r="G184" s="315"/>
      <c r="H184" s="317"/>
    </row>
    <row r="185" spans="2:9" ht="15" customHeight="1">
      <c r="B185" s="315"/>
      <c r="C185" s="315"/>
      <c r="D185" s="315"/>
      <c r="E185" s="315"/>
      <c r="F185" s="315"/>
      <c r="G185" s="315"/>
      <c r="H185" s="317"/>
    </row>
    <row r="186" spans="2:9" ht="15" customHeight="1">
      <c r="B186" s="315"/>
      <c r="C186" s="315"/>
      <c r="D186" s="315"/>
      <c r="E186" s="315"/>
      <c r="F186" s="315"/>
      <c r="G186" s="315"/>
      <c r="H186" s="317"/>
    </row>
    <row r="187" spans="2:9" ht="15" customHeight="1">
      <c r="B187" s="315"/>
      <c r="C187" s="315"/>
      <c r="D187" s="315"/>
      <c r="E187" s="315"/>
      <c r="F187" s="315"/>
      <c r="G187" s="315"/>
      <c r="H187" s="317"/>
    </row>
    <row r="188" spans="2:9" ht="15" customHeight="1">
      <c r="B188" s="315"/>
      <c r="C188" s="315"/>
      <c r="D188" s="315"/>
      <c r="E188" s="315"/>
      <c r="F188" s="315"/>
      <c r="G188" s="315"/>
      <c r="H188" s="317"/>
      <c r="I188" s="161"/>
    </row>
    <row r="189" spans="2:9" ht="15" customHeight="1">
      <c r="B189" s="315"/>
      <c r="C189" s="315"/>
      <c r="D189" s="315"/>
      <c r="E189" s="315"/>
      <c r="F189" s="315"/>
      <c r="G189" s="315"/>
      <c r="H189" s="317"/>
    </row>
    <row r="190" spans="2:9" ht="15" customHeight="1">
      <c r="B190" s="315"/>
      <c r="C190" s="315"/>
      <c r="D190" s="315"/>
      <c r="E190" s="315"/>
      <c r="F190" s="315"/>
      <c r="G190" s="315"/>
      <c r="H190" s="317"/>
      <c r="I190" s="161"/>
    </row>
    <row r="191" spans="2:9" ht="15" customHeight="1">
      <c r="B191" s="315"/>
      <c r="C191" s="315"/>
      <c r="D191" s="315"/>
      <c r="E191" s="315"/>
      <c r="F191" s="315"/>
      <c r="G191" s="315"/>
      <c r="H191" s="317"/>
    </row>
    <row r="192" spans="2:9" ht="15" customHeight="1">
      <c r="B192" s="315"/>
      <c r="C192" s="315"/>
      <c r="D192" s="315"/>
      <c r="E192" s="315"/>
      <c r="F192" s="315"/>
      <c r="G192" s="315"/>
      <c r="H192" s="317"/>
    </row>
    <row r="193" spans="2:9" ht="15" customHeight="1">
      <c r="B193" s="315"/>
      <c r="C193" s="315"/>
      <c r="D193" s="315"/>
      <c r="E193" s="315"/>
      <c r="F193" s="315"/>
      <c r="G193" s="315"/>
      <c r="H193" s="317"/>
    </row>
    <row r="194" spans="2:9" ht="15" customHeight="1">
      <c r="B194" s="315"/>
      <c r="C194" s="315"/>
      <c r="D194" s="315"/>
      <c r="E194" s="315"/>
      <c r="F194" s="315"/>
      <c r="G194" s="315"/>
      <c r="H194" s="317"/>
      <c r="I194" s="204">
        <f>SUM(F193:F225)</f>
        <v>0</v>
      </c>
    </row>
    <row r="195" spans="2:9" ht="15" customHeight="1">
      <c r="B195" s="315"/>
      <c r="C195" s="315"/>
      <c r="D195" s="315"/>
      <c r="E195" s="315"/>
      <c r="F195" s="315"/>
      <c r="G195" s="315"/>
      <c r="H195" s="317"/>
    </row>
    <row r="196" spans="2:9" ht="15" customHeight="1">
      <c r="B196" s="315"/>
      <c r="C196" s="315"/>
      <c r="D196" s="315"/>
      <c r="E196" s="315"/>
      <c r="F196" s="315"/>
      <c r="G196" s="315"/>
      <c r="H196" s="317"/>
      <c r="I196" s="162"/>
    </row>
    <row r="197" spans="2:9" ht="15" customHeight="1">
      <c r="B197" s="315"/>
      <c r="C197" s="315"/>
      <c r="D197" s="315"/>
      <c r="E197" s="315"/>
      <c r="F197" s="315"/>
      <c r="G197" s="315"/>
      <c r="H197" s="317"/>
    </row>
    <row r="198" spans="2:9" ht="15" customHeight="1">
      <c r="B198" s="315"/>
      <c r="C198" s="315"/>
      <c r="D198" s="315"/>
      <c r="E198" s="315"/>
      <c r="F198" s="315"/>
      <c r="G198" s="315"/>
      <c r="H198" s="317"/>
    </row>
    <row r="199" spans="2:9" ht="15" customHeight="1">
      <c r="B199" s="315"/>
      <c r="C199" s="315"/>
      <c r="D199" s="315"/>
      <c r="E199" s="315"/>
      <c r="F199" s="315"/>
      <c r="G199" s="315"/>
      <c r="H199" s="317"/>
    </row>
    <row r="200" spans="2:9" ht="15" customHeight="1">
      <c r="B200" s="315"/>
      <c r="C200" s="315"/>
      <c r="D200" s="315"/>
      <c r="E200" s="315"/>
      <c r="F200" s="315"/>
      <c r="G200" s="315"/>
      <c r="H200" s="317"/>
    </row>
    <row r="201" spans="2:9" ht="15" customHeight="1">
      <c r="B201" s="315"/>
      <c r="C201" s="315"/>
      <c r="D201" s="315"/>
      <c r="E201" s="315"/>
      <c r="F201" s="315"/>
      <c r="G201" s="315"/>
      <c r="H201" s="317"/>
      <c r="I201" s="161"/>
    </row>
    <row r="202" spans="2:9" ht="15" customHeight="1">
      <c r="B202" s="315"/>
      <c r="C202" s="315"/>
      <c r="D202" s="315"/>
      <c r="E202" s="315"/>
      <c r="F202" s="315"/>
      <c r="G202" s="315"/>
      <c r="H202" s="317"/>
    </row>
    <row r="203" spans="2:9" ht="15" customHeight="1">
      <c r="B203" s="315"/>
      <c r="C203" s="315"/>
      <c r="D203" s="315"/>
      <c r="E203" s="315"/>
      <c r="F203" s="315"/>
      <c r="G203" s="315"/>
      <c r="H203" s="317"/>
    </row>
    <row r="204" spans="2:9" ht="15" customHeight="1">
      <c r="B204" s="315"/>
      <c r="C204" s="315"/>
      <c r="D204" s="315"/>
      <c r="E204" s="315"/>
      <c r="F204" s="315"/>
      <c r="G204" s="315"/>
      <c r="H204" s="317"/>
    </row>
    <row r="205" spans="2:9" ht="15" customHeight="1">
      <c r="B205" s="315"/>
      <c r="C205" s="315"/>
      <c r="D205" s="315"/>
      <c r="E205" s="315"/>
      <c r="F205" s="315"/>
      <c r="G205" s="315"/>
      <c r="H205" s="317"/>
    </row>
    <row r="206" spans="2:9" ht="15" customHeight="1">
      <c r="B206" s="315"/>
      <c r="C206" s="315"/>
      <c r="D206" s="315"/>
      <c r="E206" s="315"/>
      <c r="F206" s="315"/>
      <c r="G206" s="315"/>
      <c r="H206" s="317"/>
    </row>
    <row r="207" spans="2:9" ht="15" customHeight="1">
      <c r="B207" s="315"/>
      <c r="C207" s="315"/>
      <c r="D207" s="315"/>
      <c r="E207" s="315"/>
      <c r="F207" s="315"/>
      <c r="G207" s="315"/>
      <c r="H207" s="317"/>
    </row>
    <row r="208" spans="2:9" ht="15" customHeight="1">
      <c r="B208" s="315"/>
      <c r="C208" s="315"/>
      <c r="D208" s="315"/>
      <c r="E208" s="315"/>
      <c r="F208" s="315"/>
      <c r="G208" s="315"/>
      <c r="H208" s="317"/>
    </row>
    <row r="209" spans="2:8" ht="15" customHeight="1">
      <c r="B209" s="315"/>
      <c r="C209" s="315"/>
      <c r="D209" s="315"/>
      <c r="E209" s="315"/>
      <c r="F209" s="315"/>
      <c r="G209" s="315"/>
      <c r="H209" s="317"/>
    </row>
    <row r="210" spans="2:8" ht="15" customHeight="1">
      <c r="B210" s="315"/>
      <c r="C210" s="315"/>
      <c r="D210" s="315"/>
      <c r="E210" s="315"/>
      <c r="F210" s="315"/>
      <c r="G210" s="315"/>
      <c r="H210" s="317"/>
    </row>
    <row r="211" spans="2:8" ht="15" customHeight="1">
      <c r="B211" s="315"/>
      <c r="C211" s="315"/>
      <c r="D211" s="315"/>
      <c r="E211" s="315"/>
      <c r="F211" s="315"/>
      <c r="G211" s="315"/>
      <c r="H211" s="317"/>
    </row>
    <row r="212" spans="2:8" ht="15" customHeight="1">
      <c r="B212" s="315"/>
      <c r="C212" s="315"/>
      <c r="D212" s="315"/>
      <c r="E212" s="315"/>
      <c r="F212" s="315"/>
      <c r="G212" s="315"/>
      <c r="H212" s="317"/>
    </row>
    <row r="213" spans="2:8" ht="15" customHeight="1">
      <c r="B213" s="315"/>
      <c r="C213" s="315"/>
      <c r="D213" s="315"/>
      <c r="E213" s="315"/>
      <c r="F213" s="315"/>
      <c r="G213" s="315"/>
      <c r="H213" s="317"/>
    </row>
    <row r="214" spans="2:8" ht="15" customHeight="1">
      <c r="B214" s="315"/>
      <c r="C214" s="315"/>
      <c r="D214" s="315"/>
      <c r="E214" s="315"/>
      <c r="F214" s="315"/>
      <c r="G214" s="315"/>
      <c r="H214" s="317"/>
    </row>
    <row r="215" spans="2:8" ht="15" customHeight="1">
      <c r="B215" s="315"/>
      <c r="C215" s="315"/>
      <c r="D215" s="315"/>
      <c r="E215" s="315"/>
      <c r="F215" s="315"/>
      <c r="G215" s="315"/>
      <c r="H215" s="317"/>
    </row>
    <row r="216" spans="2:8" ht="15" customHeight="1">
      <c r="B216" s="315"/>
      <c r="C216" s="315"/>
      <c r="D216" s="315"/>
      <c r="E216" s="315"/>
      <c r="F216" s="315"/>
      <c r="G216" s="315"/>
      <c r="H216" s="317"/>
    </row>
    <row r="217" spans="2:8" ht="15" customHeight="1">
      <c r="B217" s="315"/>
      <c r="C217" s="315"/>
      <c r="D217" s="315"/>
      <c r="E217" s="315"/>
      <c r="F217" s="315"/>
      <c r="G217" s="315"/>
      <c r="H217" s="317"/>
    </row>
    <row r="218" spans="2:8" ht="15" customHeight="1">
      <c r="B218" s="315"/>
      <c r="C218" s="315"/>
      <c r="D218" s="315"/>
      <c r="E218" s="315"/>
      <c r="F218" s="315"/>
      <c r="G218" s="315"/>
      <c r="H218" s="317"/>
    </row>
    <row r="219" spans="2:8" ht="15" customHeight="1">
      <c r="B219" s="315"/>
      <c r="C219" s="315"/>
      <c r="D219" s="315"/>
      <c r="E219" s="315"/>
      <c r="F219" s="315"/>
      <c r="G219" s="315"/>
      <c r="H219" s="317"/>
    </row>
    <row r="220" spans="2:8" ht="15" customHeight="1">
      <c r="B220" s="315"/>
      <c r="C220" s="315"/>
      <c r="D220" s="315"/>
      <c r="E220" s="315"/>
      <c r="F220" s="315"/>
      <c r="G220" s="315"/>
      <c r="H220" s="317"/>
    </row>
    <row r="221" spans="2:8" ht="15" customHeight="1">
      <c r="B221" s="315"/>
      <c r="C221" s="315"/>
      <c r="D221" s="315"/>
      <c r="E221" s="315"/>
      <c r="F221" s="315"/>
      <c r="G221" s="315"/>
      <c r="H221" s="317"/>
    </row>
    <row r="222" spans="2:8" ht="15" customHeight="1">
      <c r="B222" s="315"/>
      <c r="C222" s="315"/>
      <c r="D222" s="315"/>
      <c r="E222" s="315"/>
      <c r="F222" s="315"/>
      <c r="G222" s="315"/>
      <c r="H222" s="317"/>
    </row>
    <row r="223" spans="2:8" ht="15" customHeight="1">
      <c r="B223" s="315"/>
      <c r="C223" s="315"/>
      <c r="D223" s="315"/>
      <c r="E223" s="315"/>
      <c r="F223" s="315"/>
      <c r="G223" s="315"/>
      <c r="H223" s="317"/>
    </row>
    <row r="224" spans="2:8" ht="15" customHeight="1">
      <c r="B224" s="315"/>
      <c r="C224" s="315"/>
      <c r="D224" s="315"/>
      <c r="E224" s="315"/>
      <c r="F224" s="315"/>
      <c r="G224" s="315"/>
      <c r="H224" s="317"/>
    </row>
    <row r="225" spans="2:9" ht="15" customHeight="1">
      <c r="B225" s="315"/>
      <c r="C225" s="315"/>
      <c r="D225" s="315"/>
      <c r="E225" s="315"/>
      <c r="F225" s="315"/>
      <c r="G225" s="315"/>
      <c r="H225" s="317"/>
    </row>
    <row r="226" spans="2:9" ht="15" customHeight="1">
      <c r="B226" s="315"/>
      <c r="C226" s="315"/>
      <c r="D226" s="315"/>
      <c r="E226" s="315"/>
      <c r="F226" s="315"/>
      <c r="G226" s="315"/>
      <c r="H226" s="317"/>
    </row>
    <row r="227" spans="2:9" ht="15" customHeight="1">
      <c r="B227" s="315"/>
      <c r="C227" s="315"/>
      <c r="D227" s="315"/>
      <c r="E227" s="315"/>
      <c r="F227" s="315"/>
      <c r="G227" s="315"/>
      <c r="H227" s="317"/>
      <c r="I227" s="316">
        <f>F226+F227+F228</f>
        <v>0</v>
      </c>
    </row>
    <row r="228" spans="2:9" ht="15" customHeight="1">
      <c r="B228" s="315"/>
      <c r="C228" s="315"/>
      <c r="D228" s="315"/>
      <c r="E228" s="315"/>
      <c r="F228" s="315"/>
      <c r="G228" s="315"/>
      <c r="H228" s="317"/>
    </row>
    <row r="229" spans="2:9" ht="15" customHeight="1">
      <c r="B229" s="315"/>
      <c r="C229" s="315"/>
      <c r="D229" s="315"/>
      <c r="E229" s="315"/>
      <c r="F229" s="315"/>
      <c r="G229" s="315"/>
      <c r="H229" s="317"/>
    </row>
    <row r="230" spans="2:9" ht="15" customHeight="1">
      <c r="B230" s="315"/>
      <c r="C230" s="315"/>
      <c r="D230" s="315"/>
      <c r="E230" s="315"/>
      <c r="F230" s="315"/>
      <c r="G230" s="315"/>
      <c r="H230" s="317"/>
      <c r="I230" s="195">
        <f>F229+F230</f>
        <v>0</v>
      </c>
    </row>
    <row r="231" spans="2:9" ht="15" customHeight="1">
      <c r="B231" s="315"/>
      <c r="C231" s="315"/>
      <c r="D231" s="315"/>
      <c r="E231" s="315"/>
      <c r="F231" s="315"/>
      <c r="G231" s="315"/>
      <c r="H231" s="317"/>
    </row>
    <row r="232" spans="2:9" ht="15" customHeight="1">
      <c r="B232" s="315"/>
      <c r="C232" s="315"/>
      <c r="D232" s="319"/>
      <c r="E232" s="315"/>
      <c r="F232" s="315"/>
      <c r="G232" s="315"/>
      <c r="H232" s="317"/>
    </row>
    <row r="233" spans="2:9" ht="15" customHeight="1">
      <c r="B233" s="315"/>
      <c r="C233" s="315"/>
      <c r="D233" s="315"/>
      <c r="E233" s="315"/>
      <c r="F233" s="315"/>
      <c r="G233" s="315"/>
      <c r="H233" s="317"/>
      <c r="I233" s="195">
        <f>SUM(F232:F279)</f>
        <v>0</v>
      </c>
    </row>
    <row r="234" spans="2:9" ht="15" customHeight="1">
      <c r="B234" s="315"/>
      <c r="C234" s="315"/>
      <c r="D234" s="315"/>
      <c r="E234" s="315"/>
      <c r="F234" s="315"/>
      <c r="G234" s="315"/>
      <c r="H234" s="317"/>
      <c r="I234" s="138"/>
    </row>
    <row r="235" spans="2:9" ht="15" customHeight="1">
      <c r="B235" s="315"/>
      <c r="C235" s="315"/>
      <c r="D235" s="315"/>
      <c r="E235" s="315"/>
      <c r="F235" s="315"/>
      <c r="G235" s="315"/>
      <c r="H235" s="317"/>
    </row>
    <row r="236" spans="2:9" ht="15" customHeight="1">
      <c r="B236" s="315"/>
      <c r="C236" s="315"/>
      <c r="D236" s="315"/>
      <c r="E236" s="315"/>
      <c r="F236" s="315"/>
      <c r="G236" s="315"/>
      <c r="H236" s="317"/>
    </row>
    <row r="237" spans="2:9" ht="15" customHeight="1">
      <c r="B237" s="315"/>
      <c r="C237" s="315"/>
      <c r="D237" s="315"/>
      <c r="E237" s="315"/>
      <c r="F237" s="315"/>
      <c r="G237" s="315"/>
      <c r="H237" s="317"/>
      <c r="I237" s="161"/>
    </row>
    <row r="238" spans="2:9" ht="15" customHeight="1">
      <c r="B238" s="315"/>
      <c r="C238" s="315"/>
      <c r="D238" s="315"/>
      <c r="E238" s="315"/>
      <c r="F238" s="315"/>
      <c r="G238" s="315"/>
      <c r="H238" s="317"/>
      <c r="I238" s="161"/>
    </row>
    <row r="239" spans="2:9" ht="15" customHeight="1">
      <c r="B239" s="315"/>
      <c r="C239" s="315"/>
      <c r="D239" s="315"/>
      <c r="E239" s="315"/>
      <c r="F239" s="315"/>
      <c r="G239" s="315"/>
      <c r="H239" s="317"/>
    </row>
    <row r="240" spans="2:9" ht="15" customHeight="1">
      <c r="B240" s="315"/>
      <c r="C240" s="315"/>
      <c r="D240" s="315"/>
      <c r="E240" s="315"/>
      <c r="F240" s="315"/>
      <c r="G240" s="315"/>
      <c r="H240" s="317"/>
    </row>
    <row r="241" spans="2:9" ht="15" customHeight="1">
      <c r="B241" s="315"/>
      <c r="C241" s="315"/>
      <c r="D241" s="315"/>
      <c r="E241" s="315"/>
      <c r="F241" s="315"/>
      <c r="G241" s="315"/>
      <c r="H241" s="317"/>
    </row>
    <row r="242" spans="2:9" ht="15" customHeight="1">
      <c r="B242" s="315"/>
      <c r="C242" s="315"/>
      <c r="D242" s="315"/>
      <c r="E242" s="315"/>
      <c r="F242" s="315"/>
      <c r="G242" s="315"/>
      <c r="H242" s="317"/>
    </row>
    <row r="243" spans="2:9" ht="15" customHeight="1">
      <c r="B243" s="315"/>
      <c r="C243" s="315"/>
      <c r="D243" s="315"/>
      <c r="E243" s="315"/>
      <c r="F243" s="315"/>
      <c r="G243" s="315"/>
      <c r="H243" s="317"/>
    </row>
    <row r="244" spans="2:9" ht="15" customHeight="1">
      <c r="B244" s="315"/>
      <c r="C244" s="315"/>
      <c r="D244" s="315"/>
      <c r="E244" s="315"/>
      <c r="F244" s="315"/>
      <c r="G244" s="315"/>
      <c r="H244" s="317"/>
    </row>
    <row r="245" spans="2:9" ht="15" customHeight="1">
      <c r="B245" s="315"/>
      <c r="C245" s="315"/>
      <c r="D245" s="315"/>
      <c r="E245" s="315"/>
      <c r="F245" s="315"/>
      <c r="G245" s="315"/>
      <c r="H245" s="317"/>
    </row>
    <row r="246" spans="2:9" ht="15" customHeight="1">
      <c r="B246" s="315"/>
      <c r="C246" s="315"/>
      <c r="D246" s="315"/>
      <c r="E246" s="315"/>
      <c r="F246" s="315"/>
      <c r="G246" s="315"/>
      <c r="H246" s="317"/>
    </row>
    <row r="247" spans="2:9" ht="15" customHeight="1">
      <c r="B247" s="315"/>
      <c r="C247" s="315"/>
      <c r="D247" s="315"/>
      <c r="E247" s="315"/>
      <c r="F247" s="315"/>
      <c r="G247" s="315"/>
      <c r="H247" s="317"/>
    </row>
    <row r="248" spans="2:9" ht="15" customHeight="1">
      <c r="B248" s="315"/>
      <c r="C248" s="315"/>
      <c r="D248" s="315"/>
      <c r="E248" s="315"/>
      <c r="F248" s="315"/>
      <c r="G248" s="315"/>
      <c r="H248" s="317"/>
    </row>
    <row r="249" spans="2:9" ht="15" customHeight="1">
      <c r="B249" s="315"/>
      <c r="C249" s="315"/>
      <c r="D249" s="315"/>
      <c r="E249" s="315"/>
      <c r="F249" s="315"/>
      <c r="G249" s="315"/>
      <c r="H249" s="317"/>
    </row>
    <row r="250" spans="2:9" ht="15" customHeight="1">
      <c r="B250" s="315"/>
      <c r="C250" s="315"/>
      <c r="D250" s="315"/>
      <c r="E250" s="315"/>
      <c r="F250" s="315"/>
      <c r="G250" s="315"/>
      <c r="H250" s="317"/>
    </row>
    <row r="251" spans="2:9" ht="15" customHeight="1">
      <c r="B251" s="315"/>
      <c r="C251" s="315"/>
      <c r="D251" s="315"/>
      <c r="E251" s="315"/>
      <c r="F251" s="315"/>
      <c r="G251" s="315"/>
      <c r="H251" s="317"/>
    </row>
    <row r="252" spans="2:9" ht="15" customHeight="1">
      <c r="B252" s="315"/>
      <c r="C252" s="315"/>
      <c r="D252" s="315"/>
      <c r="E252" s="315"/>
      <c r="F252" s="315"/>
      <c r="G252" s="315"/>
      <c r="H252" s="317"/>
    </row>
    <row r="253" spans="2:9" ht="15" customHeight="1">
      <c r="B253" s="315"/>
      <c r="C253" s="315"/>
      <c r="D253" s="315"/>
      <c r="E253" s="315"/>
      <c r="F253" s="315"/>
      <c r="G253" s="315"/>
      <c r="H253" s="317"/>
      <c r="I253" s="161"/>
    </row>
    <row r="254" spans="2:9" ht="15" customHeight="1">
      <c r="B254" s="315"/>
      <c r="C254" s="315"/>
      <c r="D254" s="315"/>
      <c r="E254" s="315"/>
      <c r="F254" s="315"/>
      <c r="G254" s="315"/>
      <c r="H254" s="317"/>
    </row>
    <row r="255" spans="2:9" ht="15" customHeight="1">
      <c r="B255" s="315"/>
      <c r="C255" s="315"/>
      <c r="D255" s="315"/>
      <c r="E255" s="315"/>
      <c r="F255" s="315"/>
      <c r="G255" s="315"/>
      <c r="H255" s="317"/>
    </row>
    <row r="256" spans="2:9" ht="15" customHeight="1">
      <c r="B256" s="315"/>
      <c r="C256" s="315"/>
      <c r="D256" s="315"/>
      <c r="E256" s="315"/>
      <c r="F256" s="315"/>
      <c r="G256" s="315"/>
      <c r="H256" s="317"/>
    </row>
    <row r="257" spans="2:9" ht="15" customHeight="1">
      <c r="B257" s="315"/>
      <c r="C257" s="315"/>
      <c r="D257" s="315"/>
      <c r="E257" s="315"/>
      <c r="F257" s="315"/>
      <c r="G257" s="315"/>
      <c r="H257" s="317"/>
    </row>
    <row r="258" spans="2:9" ht="15" customHeight="1">
      <c r="B258" s="315"/>
      <c r="C258" s="315"/>
      <c r="D258" s="315"/>
      <c r="E258" s="315"/>
      <c r="F258" s="315"/>
      <c r="G258" s="315"/>
      <c r="H258" s="317"/>
    </row>
    <row r="259" spans="2:9" ht="15" customHeight="1">
      <c r="B259" s="315"/>
      <c r="C259" s="315"/>
      <c r="D259" s="315"/>
      <c r="E259" s="315"/>
      <c r="F259" s="315"/>
      <c r="G259" s="315"/>
      <c r="H259" s="317"/>
    </row>
    <row r="260" spans="2:9" ht="15" customHeight="1">
      <c r="B260" s="315"/>
      <c r="C260" s="315"/>
      <c r="D260" s="315"/>
      <c r="E260" s="315"/>
      <c r="F260" s="315"/>
      <c r="G260" s="315"/>
      <c r="H260" s="317"/>
    </row>
    <row r="261" spans="2:9" ht="15" customHeight="1">
      <c r="B261" s="315"/>
      <c r="C261" s="315"/>
      <c r="D261" s="315"/>
      <c r="E261" s="315"/>
      <c r="F261" s="315"/>
      <c r="G261" s="315"/>
      <c r="H261" s="317"/>
    </row>
    <row r="262" spans="2:9" ht="15" customHeight="1">
      <c r="B262" s="315"/>
      <c r="C262" s="315"/>
      <c r="D262" s="315"/>
      <c r="E262" s="315"/>
      <c r="F262" s="315"/>
      <c r="G262" s="315"/>
      <c r="H262" s="317"/>
    </row>
    <row r="263" spans="2:9" ht="15" customHeight="1">
      <c r="B263" s="315"/>
      <c r="C263" s="315"/>
      <c r="D263" s="315"/>
      <c r="E263" s="315"/>
      <c r="F263" s="315"/>
      <c r="G263" s="315"/>
      <c r="H263" s="317"/>
    </row>
    <row r="264" spans="2:9" ht="15" customHeight="1">
      <c r="B264" s="315"/>
      <c r="C264" s="315"/>
      <c r="D264" s="315"/>
      <c r="E264" s="315"/>
      <c r="F264" s="315"/>
      <c r="G264" s="315"/>
      <c r="H264" s="317"/>
    </row>
    <row r="265" spans="2:9" ht="15" customHeight="1">
      <c r="B265" s="315"/>
      <c r="C265" s="315"/>
      <c r="D265" s="315"/>
      <c r="E265" s="315"/>
      <c r="F265" s="315"/>
      <c r="G265" s="315"/>
      <c r="H265" s="317"/>
    </row>
    <row r="266" spans="2:9" ht="15" customHeight="1">
      <c r="B266" s="315"/>
      <c r="C266" s="315"/>
      <c r="D266" s="315"/>
      <c r="E266" s="315"/>
      <c r="F266" s="315"/>
      <c r="G266" s="315"/>
      <c r="H266" s="317"/>
    </row>
    <row r="267" spans="2:9" ht="15" customHeight="1">
      <c r="B267" s="315"/>
      <c r="C267" s="315"/>
      <c r="D267" s="315"/>
      <c r="E267" s="315"/>
      <c r="F267" s="315"/>
      <c r="G267" s="315"/>
      <c r="H267" s="317"/>
    </row>
    <row r="268" spans="2:9" ht="15" customHeight="1">
      <c r="B268" s="315"/>
      <c r="C268" s="315"/>
      <c r="D268" s="315"/>
      <c r="E268" s="315"/>
      <c r="F268" s="315"/>
      <c r="G268" s="315"/>
      <c r="H268" s="317"/>
    </row>
    <row r="269" spans="2:9" ht="15" customHeight="1">
      <c r="B269" s="315"/>
      <c r="C269" s="315"/>
      <c r="D269" s="315"/>
      <c r="E269" s="315"/>
      <c r="F269" s="315"/>
      <c r="G269" s="315"/>
      <c r="H269" s="317"/>
    </row>
    <row r="270" spans="2:9" ht="15" customHeight="1">
      <c r="B270" s="315"/>
      <c r="C270" s="315"/>
      <c r="D270" s="315"/>
      <c r="E270" s="315"/>
      <c r="F270" s="315"/>
      <c r="G270" s="315"/>
      <c r="H270" s="317"/>
    </row>
    <row r="271" spans="2:9" ht="15" customHeight="1">
      <c r="B271" s="315"/>
      <c r="C271" s="315"/>
      <c r="D271" s="315"/>
      <c r="E271" s="315"/>
      <c r="F271" s="315"/>
      <c r="G271" s="315"/>
      <c r="H271" s="317"/>
      <c r="I271" s="163"/>
    </row>
    <row r="272" spans="2:9" ht="15" customHeight="1">
      <c r="B272" s="315"/>
      <c r="C272" s="315"/>
      <c r="D272" s="315"/>
      <c r="E272" s="315"/>
      <c r="F272" s="315"/>
      <c r="G272" s="315"/>
      <c r="H272" s="317"/>
    </row>
    <row r="273" spans="2:9" ht="15" customHeight="1">
      <c r="B273" s="315"/>
      <c r="C273" s="315"/>
      <c r="D273" s="315"/>
      <c r="E273" s="315"/>
      <c r="F273" s="315"/>
      <c r="G273" s="315"/>
      <c r="H273" s="317"/>
    </row>
    <row r="274" spans="2:9" ht="15" customHeight="1">
      <c r="B274" s="315"/>
      <c r="C274" s="315"/>
      <c r="D274" s="315"/>
      <c r="E274" s="315"/>
      <c r="F274" s="315"/>
      <c r="G274" s="315"/>
      <c r="H274" s="317"/>
    </row>
    <row r="275" spans="2:9" ht="15" customHeight="1">
      <c r="B275" s="315"/>
      <c r="C275" s="315"/>
      <c r="D275" s="315"/>
      <c r="E275" s="315"/>
      <c r="F275" s="315"/>
      <c r="G275" s="315"/>
      <c r="H275" s="317"/>
    </row>
    <row r="276" spans="2:9" ht="15" customHeight="1">
      <c r="B276" s="315"/>
      <c r="C276" s="315"/>
      <c r="D276" s="315"/>
      <c r="E276" s="315"/>
      <c r="F276" s="315"/>
      <c r="G276" s="315"/>
      <c r="H276" s="317"/>
    </row>
    <row r="277" spans="2:9" ht="15" customHeight="1">
      <c r="B277" s="315"/>
      <c r="C277" s="315"/>
      <c r="D277" s="315"/>
      <c r="E277" s="315"/>
      <c r="F277" s="315"/>
      <c r="G277" s="315"/>
      <c r="H277" s="317"/>
    </row>
    <row r="278" spans="2:9" ht="15" customHeight="1">
      <c r="B278" s="315"/>
      <c r="C278" s="315"/>
      <c r="D278" s="315"/>
      <c r="E278" s="315"/>
      <c r="F278" s="315"/>
      <c r="G278" s="315"/>
      <c r="H278" s="317"/>
    </row>
    <row r="279" spans="2:9" ht="15" customHeight="1">
      <c r="B279" s="315"/>
      <c r="C279" s="315"/>
      <c r="D279" s="315"/>
      <c r="E279" s="315"/>
      <c r="F279" s="315"/>
      <c r="G279" s="315"/>
      <c r="H279" s="317"/>
    </row>
    <row r="280" spans="2:9" ht="15" customHeight="1">
      <c r="B280" s="315"/>
      <c r="C280" s="315"/>
      <c r="D280" s="315"/>
      <c r="E280" s="315"/>
      <c r="F280" s="315"/>
      <c r="G280" s="315"/>
      <c r="H280" s="320"/>
    </row>
    <row r="281" spans="2:9" ht="15" customHeight="1">
      <c r="B281" s="315"/>
      <c r="C281" s="315"/>
      <c r="D281" s="315"/>
      <c r="E281" s="315"/>
      <c r="F281" s="315"/>
      <c r="G281" s="315"/>
      <c r="H281" s="320"/>
      <c r="I281" s="195">
        <f>SUM(F280:F315)</f>
        <v>0</v>
      </c>
    </row>
    <row r="282" spans="2:9" ht="15" customHeight="1">
      <c r="B282" s="315"/>
      <c r="C282" s="315"/>
      <c r="D282" s="315"/>
      <c r="E282" s="315"/>
      <c r="F282" s="315"/>
      <c r="G282" s="315"/>
      <c r="H282" s="320"/>
    </row>
    <row r="283" spans="2:9" ht="15" customHeight="1">
      <c r="B283" s="315"/>
      <c r="C283" s="315"/>
      <c r="D283" s="315"/>
      <c r="E283" s="315"/>
      <c r="F283" s="315"/>
      <c r="G283" s="315"/>
      <c r="H283" s="320"/>
    </row>
    <row r="284" spans="2:9" ht="15" customHeight="1">
      <c r="B284" s="315"/>
      <c r="C284" s="315"/>
      <c r="D284" s="315"/>
      <c r="E284" s="315"/>
      <c r="F284" s="315"/>
      <c r="G284" s="315"/>
      <c r="H284" s="320"/>
    </row>
    <row r="285" spans="2:9" ht="15" customHeight="1">
      <c r="B285" s="315"/>
      <c r="C285" s="315"/>
      <c r="D285" s="315"/>
      <c r="E285" s="315"/>
      <c r="F285" s="315"/>
      <c r="G285" s="315"/>
      <c r="H285" s="320"/>
    </row>
    <row r="286" spans="2:9" ht="15" customHeight="1">
      <c r="B286" s="315"/>
      <c r="C286" s="315"/>
      <c r="D286" s="315"/>
      <c r="E286" s="315"/>
      <c r="F286" s="315"/>
      <c r="G286" s="315"/>
      <c r="H286" s="320"/>
    </row>
    <row r="287" spans="2:9" ht="15" customHeight="1">
      <c r="B287" s="315"/>
      <c r="C287" s="315"/>
      <c r="D287" s="315"/>
      <c r="E287" s="315"/>
      <c r="F287" s="315"/>
      <c r="G287" s="315"/>
      <c r="H287" s="320"/>
    </row>
    <row r="288" spans="2:9" ht="15" customHeight="1">
      <c r="B288" s="315"/>
      <c r="C288" s="315"/>
      <c r="D288" s="315"/>
      <c r="E288" s="315"/>
      <c r="F288" s="315"/>
      <c r="G288" s="315"/>
      <c r="H288" s="320"/>
    </row>
    <row r="289" spans="2:8" ht="15" customHeight="1">
      <c r="B289" s="315"/>
      <c r="C289" s="315"/>
      <c r="D289" s="315"/>
      <c r="E289" s="315"/>
      <c r="F289" s="315"/>
      <c r="G289" s="315"/>
      <c r="H289" s="320"/>
    </row>
    <row r="290" spans="2:8" ht="15" customHeight="1">
      <c r="B290" s="315"/>
      <c r="C290" s="315"/>
      <c r="D290" s="315"/>
      <c r="E290" s="315"/>
      <c r="F290" s="315"/>
      <c r="G290" s="315"/>
      <c r="H290" s="320"/>
    </row>
    <row r="291" spans="2:8" ht="15" customHeight="1">
      <c r="B291" s="315"/>
      <c r="C291" s="315"/>
      <c r="D291" s="315"/>
      <c r="E291" s="315"/>
      <c r="F291" s="315"/>
      <c r="G291" s="315"/>
      <c r="H291" s="320"/>
    </row>
    <row r="292" spans="2:8" ht="15" customHeight="1">
      <c r="B292" s="315"/>
      <c r="C292" s="315"/>
      <c r="D292" s="315"/>
      <c r="E292" s="315"/>
      <c r="F292" s="315"/>
      <c r="G292" s="315"/>
      <c r="H292" s="320"/>
    </row>
    <row r="293" spans="2:8" ht="15" customHeight="1">
      <c r="B293" s="315"/>
      <c r="C293" s="315"/>
      <c r="D293" s="315"/>
      <c r="E293" s="315"/>
      <c r="F293" s="315"/>
      <c r="G293" s="315"/>
      <c r="H293" s="320"/>
    </row>
    <row r="294" spans="2:8" ht="15" customHeight="1">
      <c r="B294" s="315"/>
      <c r="C294" s="315"/>
      <c r="D294" s="315"/>
      <c r="E294" s="315"/>
      <c r="F294" s="315"/>
      <c r="G294" s="315"/>
      <c r="H294" s="320"/>
    </row>
    <row r="295" spans="2:8" ht="15" customHeight="1">
      <c r="B295" s="315"/>
      <c r="C295" s="315"/>
      <c r="D295" s="315"/>
      <c r="E295" s="315"/>
      <c r="F295" s="315"/>
      <c r="G295" s="315"/>
      <c r="H295" s="320"/>
    </row>
    <row r="296" spans="2:8" ht="15" customHeight="1">
      <c r="B296" s="315"/>
      <c r="C296" s="315"/>
      <c r="D296" s="315"/>
      <c r="E296" s="315"/>
      <c r="F296" s="315"/>
      <c r="G296" s="315"/>
      <c r="H296" s="320"/>
    </row>
    <row r="297" spans="2:8" ht="15" customHeight="1">
      <c r="B297" s="315"/>
      <c r="C297" s="315"/>
      <c r="D297" s="315"/>
      <c r="E297" s="315"/>
      <c r="F297" s="315"/>
      <c r="G297" s="315"/>
      <c r="H297" s="320"/>
    </row>
    <row r="298" spans="2:8" ht="15" customHeight="1">
      <c r="B298" s="315"/>
      <c r="C298" s="315"/>
      <c r="D298" s="315"/>
      <c r="E298" s="315"/>
      <c r="F298" s="315"/>
      <c r="G298" s="315"/>
      <c r="H298" s="320"/>
    </row>
    <row r="299" spans="2:8" ht="15" customHeight="1">
      <c r="B299" s="315"/>
      <c r="C299" s="315"/>
      <c r="D299" s="315"/>
      <c r="E299" s="315"/>
      <c r="F299" s="315"/>
      <c r="G299" s="315"/>
      <c r="H299" s="320"/>
    </row>
    <row r="300" spans="2:8" ht="15" customHeight="1">
      <c r="B300" s="315"/>
      <c r="C300" s="315"/>
      <c r="D300" s="315"/>
      <c r="E300" s="315"/>
      <c r="F300" s="315"/>
      <c r="G300" s="315"/>
      <c r="H300" s="320"/>
    </row>
    <row r="301" spans="2:8" ht="15" customHeight="1">
      <c r="B301" s="315"/>
      <c r="C301" s="315"/>
      <c r="D301" s="315"/>
      <c r="E301" s="315"/>
      <c r="F301" s="315"/>
      <c r="G301" s="315"/>
      <c r="H301" s="320"/>
    </row>
    <row r="302" spans="2:8" ht="15" customHeight="1">
      <c r="B302" s="315"/>
      <c r="C302" s="315"/>
      <c r="D302" s="315"/>
      <c r="E302" s="315"/>
      <c r="F302" s="315"/>
      <c r="G302" s="315"/>
      <c r="H302" s="320"/>
    </row>
    <row r="303" spans="2:8" ht="15" customHeight="1">
      <c r="B303" s="315"/>
      <c r="C303" s="315"/>
      <c r="D303" s="315"/>
      <c r="E303" s="315"/>
      <c r="F303" s="315"/>
      <c r="G303" s="315"/>
      <c r="H303" s="320"/>
    </row>
    <row r="304" spans="2:8" ht="15" customHeight="1">
      <c r="B304" s="315"/>
      <c r="C304" s="315"/>
      <c r="D304" s="315"/>
      <c r="E304" s="315"/>
      <c r="F304" s="315"/>
      <c r="G304" s="315"/>
      <c r="H304" s="320"/>
    </row>
    <row r="305" spans="2:9" ht="15" customHeight="1">
      <c r="B305" s="315"/>
      <c r="C305" s="315"/>
      <c r="D305" s="315"/>
      <c r="E305" s="315"/>
      <c r="F305" s="315"/>
      <c r="G305" s="315"/>
      <c r="H305" s="320"/>
      <c r="I305" s="161"/>
    </row>
    <row r="306" spans="2:9" ht="15" customHeight="1">
      <c r="B306" s="315"/>
      <c r="C306" s="315"/>
      <c r="D306" s="315"/>
      <c r="E306" s="315"/>
      <c r="F306" s="315"/>
      <c r="G306" s="315"/>
      <c r="H306" s="320"/>
    </row>
    <row r="307" spans="2:9" ht="15" customHeight="1">
      <c r="B307" s="315"/>
      <c r="C307" s="315"/>
      <c r="D307" s="315"/>
      <c r="E307" s="315"/>
      <c r="F307" s="315"/>
      <c r="G307" s="315"/>
      <c r="H307" s="320"/>
    </row>
    <row r="308" spans="2:9" ht="15" customHeight="1">
      <c r="B308" s="315"/>
      <c r="C308" s="315"/>
      <c r="D308" s="315"/>
      <c r="E308" s="315"/>
      <c r="F308" s="315"/>
      <c r="G308" s="315"/>
      <c r="H308" s="320"/>
    </row>
    <row r="309" spans="2:9" ht="15" customHeight="1">
      <c r="B309" s="315"/>
      <c r="C309" s="315"/>
      <c r="D309" s="315"/>
      <c r="E309" s="315"/>
      <c r="F309" s="315"/>
      <c r="G309" s="315"/>
      <c r="H309" s="320"/>
    </row>
    <row r="310" spans="2:9" ht="15" customHeight="1">
      <c r="B310" s="315"/>
      <c r="C310" s="315"/>
      <c r="D310" s="315"/>
      <c r="E310" s="315"/>
      <c r="F310" s="315"/>
      <c r="G310" s="315"/>
      <c r="H310" s="320"/>
    </row>
    <row r="311" spans="2:9" ht="15" customHeight="1">
      <c r="B311" s="315"/>
      <c r="C311" s="315"/>
      <c r="D311" s="315"/>
      <c r="E311" s="315"/>
      <c r="F311" s="315"/>
      <c r="G311" s="315"/>
      <c r="H311" s="320"/>
    </row>
    <row r="312" spans="2:9" ht="15" customHeight="1">
      <c r="B312" s="315"/>
      <c r="C312" s="315"/>
      <c r="D312" s="315"/>
      <c r="E312" s="315"/>
      <c r="F312" s="315"/>
      <c r="G312" s="315"/>
      <c r="H312" s="320"/>
    </row>
    <row r="313" spans="2:9" ht="15" customHeight="1">
      <c r="B313" s="315"/>
      <c r="C313" s="315"/>
      <c r="D313" s="315"/>
      <c r="E313" s="315"/>
      <c r="F313" s="315"/>
      <c r="G313" s="315"/>
      <c r="H313" s="320"/>
    </row>
    <row r="314" spans="2:9" ht="15" customHeight="1">
      <c r="B314" s="315"/>
      <c r="C314" s="315"/>
      <c r="D314" s="315"/>
      <c r="E314" s="315"/>
      <c r="F314" s="315"/>
      <c r="G314" s="315"/>
      <c r="H314" s="320"/>
    </row>
    <row r="315" spans="2:9" ht="15" customHeight="1">
      <c r="B315" s="315"/>
      <c r="C315" s="315"/>
      <c r="D315" s="315"/>
      <c r="E315" s="315"/>
      <c r="F315" s="315"/>
      <c r="G315" s="315"/>
      <c r="H315" s="320"/>
    </row>
    <row r="316" spans="2:9" ht="15" customHeight="1">
      <c r="B316" s="315"/>
      <c r="C316" s="315"/>
      <c r="D316" s="315"/>
      <c r="E316" s="315"/>
      <c r="F316" s="315"/>
      <c r="G316" s="315"/>
      <c r="H316" s="321"/>
    </row>
    <row r="317" spans="2:9" ht="15" customHeight="1">
      <c r="B317" s="315"/>
      <c r="C317" s="315"/>
      <c r="D317" s="315"/>
      <c r="E317" s="315"/>
      <c r="F317" s="315"/>
      <c r="G317" s="315"/>
      <c r="H317" s="321"/>
      <c r="I317" s="195">
        <f>SUM(F316:F319)</f>
        <v>0</v>
      </c>
    </row>
    <row r="318" spans="2:9" ht="15" customHeight="1">
      <c r="B318" s="315"/>
      <c r="C318" s="315"/>
      <c r="D318" s="315"/>
      <c r="E318" s="315"/>
      <c r="F318" s="315"/>
      <c r="G318" s="315"/>
      <c r="H318" s="321"/>
    </row>
    <row r="319" spans="2:9" ht="15" customHeight="1">
      <c r="B319" s="315"/>
      <c r="C319" s="315"/>
      <c r="D319" s="315"/>
      <c r="E319" s="315"/>
      <c r="F319" s="315"/>
      <c r="G319" s="315"/>
      <c r="H319" s="321"/>
    </row>
    <row r="320" spans="2:9" ht="15" customHeight="1">
      <c r="B320" s="315"/>
      <c r="C320" s="315"/>
      <c r="D320" s="315"/>
      <c r="E320" s="315"/>
      <c r="F320" s="315"/>
      <c r="G320" s="315"/>
      <c r="H320" s="321"/>
    </row>
    <row r="321" spans="2:9" ht="15" customHeight="1">
      <c r="B321" s="315"/>
      <c r="C321" s="315"/>
      <c r="D321" s="315"/>
      <c r="E321" s="315"/>
      <c r="F321" s="315"/>
      <c r="G321" s="315"/>
      <c r="H321" s="321"/>
      <c r="I321" s="197">
        <f>SUM(F320:F356)</f>
        <v>0</v>
      </c>
    </row>
    <row r="322" spans="2:9" ht="15" customHeight="1">
      <c r="B322" s="315"/>
      <c r="C322" s="315"/>
      <c r="D322" s="315"/>
      <c r="E322" s="315"/>
      <c r="F322" s="315"/>
      <c r="G322" s="315"/>
      <c r="H322" s="321"/>
    </row>
    <row r="323" spans="2:9" ht="15" customHeight="1">
      <c r="B323" s="315"/>
      <c r="C323" s="315"/>
      <c r="D323" s="315"/>
      <c r="E323" s="315"/>
      <c r="F323" s="315"/>
      <c r="G323" s="315"/>
      <c r="H323" s="321"/>
    </row>
    <row r="324" spans="2:9" ht="15" customHeight="1">
      <c r="B324" s="315"/>
      <c r="C324" s="315"/>
      <c r="D324" s="315"/>
      <c r="E324" s="315"/>
      <c r="F324" s="315"/>
      <c r="G324" s="315"/>
      <c r="H324" s="321"/>
    </row>
    <row r="325" spans="2:9" ht="15" customHeight="1">
      <c r="B325" s="315"/>
      <c r="C325" s="315"/>
      <c r="D325" s="315"/>
      <c r="E325" s="315"/>
      <c r="F325" s="315"/>
      <c r="G325" s="315"/>
      <c r="H325" s="321"/>
    </row>
    <row r="326" spans="2:9" ht="15" customHeight="1">
      <c r="B326" s="315"/>
      <c r="C326" s="315"/>
      <c r="D326" s="315"/>
      <c r="E326" s="315"/>
      <c r="F326" s="315"/>
      <c r="G326" s="315"/>
      <c r="H326" s="321"/>
    </row>
    <row r="327" spans="2:9" ht="15" customHeight="1">
      <c r="B327" s="315"/>
      <c r="C327" s="315"/>
      <c r="D327" s="315"/>
      <c r="E327" s="315"/>
      <c r="F327" s="315"/>
      <c r="G327" s="315"/>
      <c r="H327" s="321"/>
    </row>
    <row r="328" spans="2:9" ht="15" customHeight="1">
      <c r="B328" s="315"/>
      <c r="C328" s="315"/>
      <c r="D328" s="315"/>
      <c r="E328" s="315"/>
      <c r="F328" s="315"/>
      <c r="G328" s="315"/>
      <c r="H328" s="321"/>
    </row>
    <row r="329" spans="2:9" ht="15" customHeight="1">
      <c r="B329" s="315"/>
      <c r="C329" s="315"/>
      <c r="D329" s="315"/>
      <c r="E329" s="315"/>
      <c r="F329" s="315"/>
      <c r="G329" s="315"/>
      <c r="H329" s="321"/>
    </row>
    <row r="330" spans="2:9" ht="15" customHeight="1">
      <c r="B330" s="315"/>
      <c r="C330" s="315"/>
      <c r="D330" s="315"/>
      <c r="E330" s="315"/>
      <c r="F330" s="315"/>
      <c r="G330" s="315"/>
      <c r="H330" s="321"/>
    </row>
    <row r="331" spans="2:9" ht="15" customHeight="1">
      <c r="B331" s="315"/>
      <c r="C331" s="315"/>
      <c r="D331" s="315"/>
      <c r="E331" s="315"/>
      <c r="F331" s="315"/>
      <c r="G331" s="315"/>
      <c r="H331" s="321"/>
    </row>
    <row r="332" spans="2:9" ht="15" customHeight="1">
      <c r="B332" s="315"/>
      <c r="C332" s="315"/>
      <c r="D332" s="315"/>
      <c r="E332" s="315"/>
      <c r="F332" s="315"/>
      <c r="G332" s="315"/>
      <c r="H332" s="321"/>
    </row>
    <row r="333" spans="2:9" ht="15" customHeight="1">
      <c r="B333" s="315"/>
      <c r="C333" s="315"/>
      <c r="D333" s="315"/>
      <c r="E333" s="315"/>
      <c r="F333" s="315"/>
      <c r="G333" s="315"/>
      <c r="H333" s="321"/>
    </row>
    <row r="334" spans="2:9" ht="15" customHeight="1">
      <c r="B334" s="315"/>
      <c r="C334" s="315"/>
      <c r="D334" s="315"/>
      <c r="E334" s="315"/>
      <c r="F334" s="315"/>
      <c r="G334" s="315"/>
      <c r="H334" s="321"/>
    </row>
    <row r="335" spans="2:9" ht="15" customHeight="1">
      <c r="B335" s="315"/>
      <c r="C335" s="315"/>
      <c r="D335" s="315"/>
      <c r="E335" s="315"/>
      <c r="F335" s="315"/>
      <c r="G335" s="315"/>
      <c r="H335" s="321"/>
    </row>
    <row r="336" spans="2:9" ht="15" customHeight="1">
      <c r="B336" s="315"/>
      <c r="C336" s="315"/>
      <c r="D336" s="315"/>
      <c r="E336" s="315"/>
      <c r="F336" s="315"/>
      <c r="G336" s="315"/>
      <c r="H336" s="321"/>
      <c r="I336" s="161"/>
    </row>
    <row r="337" spans="2:8" ht="15" customHeight="1">
      <c r="B337" s="315"/>
      <c r="C337" s="315"/>
      <c r="D337" s="315"/>
      <c r="E337" s="315"/>
      <c r="F337" s="315"/>
      <c r="G337" s="315"/>
      <c r="H337" s="321"/>
    </row>
    <row r="338" spans="2:8" ht="15" customHeight="1">
      <c r="B338" s="315"/>
      <c r="C338" s="315"/>
      <c r="D338" s="315"/>
      <c r="E338" s="315"/>
      <c r="F338" s="315"/>
      <c r="G338" s="315"/>
      <c r="H338" s="321"/>
    </row>
    <row r="339" spans="2:8" ht="15" customHeight="1">
      <c r="B339" s="315"/>
      <c r="C339" s="315"/>
      <c r="D339" s="315"/>
      <c r="E339" s="315"/>
      <c r="F339" s="315"/>
      <c r="G339" s="315"/>
      <c r="H339" s="321"/>
    </row>
    <row r="340" spans="2:8" ht="15" customHeight="1">
      <c r="B340" s="315"/>
      <c r="C340" s="315"/>
      <c r="D340" s="315"/>
      <c r="E340" s="315"/>
      <c r="F340" s="315"/>
      <c r="G340" s="315"/>
      <c r="H340" s="321"/>
    </row>
    <row r="341" spans="2:8" ht="15" customHeight="1">
      <c r="B341" s="315"/>
      <c r="C341" s="315"/>
      <c r="D341" s="315"/>
      <c r="E341" s="315"/>
      <c r="F341" s="315"/>
      <c r="G341" s="315"/>
      <c r="H341" s="321"/>
    </row>
    <row r="342" spans="2:8" ht="15" customHeight="1">
      <c r="B342" s="315"/>
      <c r="C342" s="315"/>
      <c r="D342" s="315"/>
      <c r="E342" s="315"/>
      <c r="F342" s="315"/>
      <c r="G342" s="315"/>
      <c r="H342" s="321"/>
    </row>
    <row r="343" spans="2:8" ht="15" customHeight="1">
      <c r="B343" s="315"/>
      <c r="C343" s="315"/>
      <c r="D343" s="315"/>
      <c r="E343" s="315"/>
      <c r="F343" s="315"/>
      <c r="G343" s="315"/>
      <c r="H343" s="321"/>
    </row>
    <row r="344" spans="2:8" ht="15" customHeight="1">
      <c r="B344" s="315"/>
      <c r="C344" s="315"/>
      <c r="D344" s="315"/>
      <c r="E344" s="315"/>
      <c r="F344" s="315"/>
      <c r="G344" s="315"/>
      <c r="H344" s="321"/>
    </row>
    <row r="345" spans="2:8" ht="15" customHeight="1">
      <c r="B345" s="315"/>
      <c r="C345" s="315"/>
      <c r="D345" s="315"/>
      <c r="E345" s="315"/>
      <c r="F345" s="315"/>
      <c r="G345" s="315"/>
      <c r="H345" s="321"/>
    </row>
    <row r="346" spans="2:8" ht="15" customHeight="1">
      <c r="B346" s="315"/>
      <c r="C346" s="315"/>
      <c r="D346" s="315"/>
      <c r="E346" s="315"/>
      <c r="F346" s="315"/>
      <c r="G346" s="315"/>
      <c r="H346" s="321"/>
    </row>
    <row r="347" spans="2:8" ht="15" customHeight="1">
      <c r="B347" s="315"/>
      <c r="C347" s="315"/>
      <c r="D347" s="315"/>
      <c r="E347" s="315"/>
      <c r="F347" s="315"/>
      <c r="G347" s="315"/>
      <c r="H347" s="321"/>
    </row>
    <row r="348" spans="2:8" ht="15" customHeight="1">
      <c r="B348" s="315"/>
      <c r="C348" s="315"/>
      <c r="D348" s="315"/>
      <c r="E348" s="315"/>
      <c r="F348" s="315"/>
      <c r="G348" s="315"/>
      <c r="H348" s="321"/>
    </row>
    <row r="349" spans="2:8" ht="15" customHeight="1">
      <c r="B349" s="315"/>
      <c r="C349" s="315"/>
      <c r="D349" s="315"/>
      <c r="E349" s="315"/>
      <c r="F349" s="315"/>
      <c r="G349" s="315"/>
      <c r="H349" s="321"/>
    </row>
    <row r="350" spans="2:8" ht="15" customHeight="1">
      <c r="B350" s="315"/>
      <c r="C350" s="315"/>
      <c r="D350" s="315"/>
      <c r="E350" s="315"/>
      <c r="F350" s="315"/>
      <c r="G350" s="315"/>
      <c r="H350" s="321"/>
    </row>
    <row r="351" spans="2:8" ht="15" customHeight="1">
      <c r="B351" s="315"/>
      <c r="C351" s="315"/>
      <c r="D351" s="315"/>
      <c r="E351" s="315"/>
      <c r="F351" s="315"/>
      <c r="G351" s="315"/>
      <c r="H351" s="321"/>
    </row>
    <row r="352" spans="2:8" ht="15" customHeight="1">
      <c r="B352" s="315"/>
      <c r="C352" s="315"/>
      <c r="D352" s="315"/>
      <c r="E352" s="315"/>
      <c r="F352" s="315"/>
      <c r="G352" s="315"/>
      <c r="H352" s="321"/>
    </row>
    <row r="353" spans="2:10" ht="15" customHeight="1">
      <c r="B353" s="315"/>
      <c r="C353" s="315"/>
      <c r="D353" s="315"/>
      <c r="E353" s="315"/>
      <c r="F353" s="315"/>
      <c r="G353" s="315"/>
      <c r="H353" s="321"/>
    </row>
    <row r="354" spans="2:10" ht="15" customHeight="1">
      <c r="B354" s="315"/>
      <c r="C354" s="315"/>
      <c r="D354" s="315"/>
      <c r="E354" s="315"/>
      <c r="F354" s="315"/>
      <c r="G354" s="315"/>
      <c r="H354" s="321"/>
    </row>
    <row r="355" spans="2:10" ht="15" customHeight="1">
      <c r="B355" s="315"/>
      <c r="C355" s="315"/>
      <c r="D355" s="315"/>
      <c r="E355" s="315"/>
      <c r="F355" s="315"/>
      <c r="G355" s="315"/>
      <c r="H355" s="321"/>
    </row>
    <row r="356" spans="2:10" ht="15" customHeight="1">
      <c r="B356" s="315"/>
      <c r="C356" s="315"/>
      <c r="D356" s="315"/>
      <c r="E356" s="315"/>
      <c r="F356" s="315"/>
      <c r="G356" s="315"/>
      <c r="H356" s="321"/>
    </row>
    <row r="357" spans="2:10" ht="15" customHeight="1">
      <c r="B357" s="315"/>
      <c r="C357" s="315"/>
      <c r="D357" s="315"/>
      <c r="E357" s="315"/>
      <c r="F357" s="315"/>
      <c r="G357" s="315"/>
      <c r="H357" s="317"/>
    </row>
    <row r="358" spans="2:10" ht="15" customHeight="1">
      <c r="B358" s="315"/>
      <c r="C358" s="315"/>
      <c r="D358" s="315"/>
      <c r="E358" s="315"/>
      <c r="F358" s="315"/>
      <c r="G358" s="315"/>
      <c r="H358" s="317"/>
      <c r="I358" s="232">
        <f>SUM(F357:F361)</f>
        <v>0</v>
      </c>
      <c r="J358" s="233">
        <f>I358+I363+I368+I371+I374+I377</f>
        <v>0</v>
      </c>
    </row>
    <row r="359" spans="2:10" ht="15" customHeight="1">
      <c r="B359" s="315"/>
      <c r="C359" s="315"/>
      <c r="D359" s="315"/>
      <c r="E359" s="315"/>
      <c r="F359" s="315"/>
      <c r="G359" s="315"/>
      <c r="H359" s="317"/>
    </row>
    <row r="360" spans="2:10" ht="15" customHeight="1">
      <c r="B360" s="315"/>
      <c r="C360" s="315"/>
      <c r="D360" s="315"/>
      <c r="E360" s="315"/>
      <c r="F360" s="315"/>
      <c r="G360" s="315"/>
      <c r="H360" s="317"/>
    </row>
    <row r="361" spans="2:10" ht="15" customHeight="1">
      <c r="B361" s="315"/>
      <c r="C361" s="315"/>
      <c r="D361" s="315"/>
      <c r="E361" s="315"/>
      <c r="F361" s="315"/>
      <c r="G361" s="315"/>
      <c r="H361" s="317"/>
    </row>
    <row r="362" spans="2:10" ht="15" customHeight="1">
      <c r="B362" s="315"/>
      <c r="C362" s="315"/>
      <c r="D362" s="315"/>
      <c r="E362" s="315"/>
      <c r="F362" s="315"/>
      <c r="G362" s="315"/>
      <c r="H362" s="317"/>
    </row>
    <row r="363" spans="2:10" ht="15" customHeight="1">
      <c r="B363" s="315"/>
      <c r="C363" s="315"/>
      <c r="D363" s="315"/>
      <c r="E363" s="315"/>
      <c r="F363" s="315"/>
      <c r="G363" s="315"/>
      <c r="H363" s="317"/>
      <c r="I363" s="194">
        <f>SUM(F362:F366)</f>
        <v>0</v>
      </c>
    </row>
    <row r="364" spans="2:10" ht="15" customHeight="1">
      <c r="B364" s="315"/>
      <c r="C364" s="315"/>
      <c r="D364" s="315"/>
      <c r="E364" s="315"/>
      <c r="F364" s="315"/>
      <c r="G364" s="315"/>
      <c r="H364" s="317"/>
      <c r="I364" s="138"/>
    </row>
    <row r="365" spans="2:10" ht="15" customHeight="1">
      <c r="B365" s="315"/>
      <c r="C365" s="315"/>
      <c r="D365" s="315"/>
      <c r="E365" s="315"/>
      <c r="F365" s="315"/>
      <c r="G365" s="315"/>
      <c r="H365" s="317"/>
    </row>
    <row r="366" spans="2:10" ht="15" customHeight="1">
      <c r="B366" s="315"/>
      <c r="C366" s="315"/>
      <c r="D366" s="315"/>
      <c r="E366" s="315"/>
      <c r="F366" s="315"/>
      <c r="G366" s="315"/>
      <c r="H366" s="317"/>
    </row>
    <row r="367" spans="2:10" ht="15" customHeight="1">
      <c r="B367" s="315"/>
      <c r="C367" s="315"/>
      <c r="D367" s="315"/>
      <c r="E367" s="315"/>
      <c r="F367" s="315"/>
      <c r="G367" s="315"/>
      <c r="H367" s="317"/>
    </row>
    <row r="368" spans="2:10" ht="15" customHeight="1">
      <c r="B368" s="315"/>
      <c r="C368" s="315"/>
      <c r="D368" s="315"/>
      <c r="E368" s="315"/>
      <c r="F368" s="315"/>
      <c r="G368" s="315"/>
      <c r="H368" s="317"/>
      <c r="I368" s="195">
        <f>SUM(F367:F369)</f>
        <v>0</v>
      </c>
    </row>
    <row r="369" spans="2:13" ht="15" customHeight="1">
      <c r="B369" s="315"/>
      <c r="C369" s="315"/>
      <c r="D369" s="315"/>
      <c r="E369" s="315"/>
      <c r="F369" s="315"/>
      <c r="G369" s="315"/>
      <c r="H369" s="317"/>
      <c r="M369" s="9">
        <f>E362+E367+E370+E373+E376+E357</f>
        <v>0</v>
      </c>
    </row>
    <row r="370" spans="2:13" ht="15" customHeight="1">
      <c r="B370" s="315"/>
      <c r="C370" s="315"/>
      <c r="D370" s="315"/>
      <c r="E370" s="315"/>
      <c r="F370" s="315"/>
      <c r="G370" s="315"/>
      <c r="H370" s="317"/>
    </row>
    <row r="371" spans="2:13" ht="15" customHeight="1">
      <c r="B371" s="315"/>
      <c r="C371" s="315"/>
      <c r="D371" s="315"/>
      <c r="E371" s="315"/>
      <c r="F371" s="315"/>
      <c r="G371" s="315"/>
      <c r="H371" s="317"/>
      <c r="I371" s="195">
        <f>SUM(F370:F372)</f>
        <v>0</v>
      </c>
    </row>
    <row r="372" spans="2:13" ht="15" customHeight="1">
      <c r="B372" s="315"/>
      <c r="C372" s="315"/>
      <c r="D372" s="315"/>
      <c r="E372" s="315"/>
      <c r="F372" s="315"/>
      <c r="G372" s="315"/>
      <c r="H372" s="317"/>
    </row>
    <row r="373" spans="2:13" ht="15" customHeight="1">
      <c r="B373" s="315"/>
      <c r="C373" s="315"/>
      <c r="D373" s="315"/>
      <c r="E373" s="315"/>
      <c r="F373" s="315"/>
      <c r="G373" s="315"/>
      <c r="H373" s="317"/>
    </row>
    <row r="374" spans="2:13" ht="15" customHeight="1">
      <c r="B374" s="315"/>
      <c r="C374" s="315"/>
      <c r="D374" s="315"/>
      <c r="E374" s="315"/>
      <c r="F374" s="315"/>
      <c r="G374" s="315"/>
      <c r="H374" s="317"/>
      <c r="I374" s="195">
        <f>SUM(F373:F375)</f>
        <v>0</v>
      </c>
    </row>
    <row r="375" spans="2:13" ht="15" customHeight="1">
      <c r="B375" s="315"/>
      <c r="C375" s="315"/>
      <c r="D375" s="315"/>
      <c r="E375" s="315"/>
      <c r="F375" s="315"/>
      <c r="G375" s="315"/>
      <c r="H375" s="317"/>
    </row>
    <row r="376" spans="2:13" ht="15" customHeight="1">
      <c r="B376" s="315"/>
      <c r="C376" s="315"/>
      <c r="D376" s="315"/>
      <c r="E376" s="315"/>
      <c r="F376" s="315"/>
      <c r="G376" s="315"/>
      <c r="H376" s="317"/>
    </row>
    <row r="377" spans="2:13" ht="15" customHeight="1">
      <c r="B377" s="315"/>
      <c r="C377" s="315"/>
      <c r="D377" s="315"/>
      <c r="E377" s="315"/>
      <c r="F377" s="315"/>
      <c r="G377" s="315"/>
      <c r="H377" s="317"/>
      <c r="I377" s="195">
        <f>SUM(F376:F377)</f>
        <v>0</v>
      </c>
    </row>
    <row r="378" spans="2:13" ht="15" customHeight="1">
      <c r="B378" s="315"/>
      <c r="C378" s="315"/>
      <c r="D378" s="315"/>
      <c r="E378" s="315"/>
      <c r="F378" s="315"/>
      <c r="G378" s="315"/>
      <c r="H378" s="317"/>
    </row>
    <row r="379" spans="2:13" ht="15" customHeight="1">
      <c r="B379" s="315"/>
      <c r="C379" s="315"/>
      <c r="D379" s="315"/>
      <c r="E379" s="315"/>
      <c r="F379" s="315"/>
      <c r="G379" s="315"/>
      <c r="H379" s="317"/>
      <c r="I379" s="207">
        <f>SUM(F378:F411)</f>
        <v>0</v>
      </c>
    </row>
    <row r="380" spans="2:13" ht="15" customHeight="1">
      <c r="B380" s="315"/>
      <c r="C380" s="315"/>
      <c r="D380" s="315"/>
      <c r="E380" s="315"/>
      <c r="F380" s="315"/>
      <c r="G380" s="315"/>
      <c r="H380" s="317"/>
    </row>
    <row r="381" spans="2:13" ht="15" customHeight="1">
      <c r="B381" s="315"/>
      <c r="C381" s="315"/>
      <c r="D381" s="315"/>
      <c r="E381" s="315"/>
      <c r="F381" s="315"/>
      <c r="G381" s="315"/>
      <c r="H381" s="317"/>
    </row>
    <row r="382" spans="2:13" ht="15" customHeight="1">
      <c r="B382" s="315"/>
      <c r="C382" s="315"/>
      <c r="D382" s="315"/>
      <c r="E382" s="315"/>
      <c r="F382" s="315"/>
      <c r="G382" s="315"/>
      <c r="H382" s="317"/>
    </row>
    <row r="383" spans="2:13" ht="15" customHeight="1">
      <c r="B383" s="315"/>
      <c r="C383" s="315"/>
      <c r="D383" s="315"/>
      <c r="E383" s="315"/>
      <c r="F383" s="315"/>
      <c r="G383" s="315"/>
      <c r="H383" s="317"/>
    </row>
    <row r="384" spans="2:13" ht="15" customHeight="1">
      <c r="B384" s="315"/>
      <c r="C384" s="315"/>
      <c r="D384" s="315"/>
      <c r="E384" s="315"/>
      <c r="F384" s="315"/>
      <c r="G384" s="315"/>
      <c r="H384" s="317"/>
    </row>
    <row r="385" spans="2:8" ht="15" customHeight="1">
      <c r="B385" s="315"/>
      <c r="C385" s="315"/>
      <c r="D385" s="315"/>
      <c r="E385" s="315"/>
      <c r="F385" s="315"/>
      <c r="G385" s="315"/>
      <c r="H385" s="317"/>
    </row>
    <row r="386" spans="2:8" ht="15" customHeight="1">
      <c r="B386" s="315"/>
      <c r="C386" s="315"/>
      <c r="D386" s="315"/>
      <c r="E386" s="315"/>
      <c r="F386" s="315"/>
      <c r="G386" s="315"/>
      <c r="H386" s="317"/>
    </row>
    <row r="387" spans="2:8" ht="15" customHeight="1">
      <c r="B387" s="315"/>
      <c r="C387" s="315"/>
      <c r="D387" s="315"/>
      <c r="E387" s="315"/>
      <c r="F387" s="315"/>
      <c r="G387" s="315"/>
      <c r="H387" s="317"/>
    </row>
    <row r="388" spans="2:8" ht="15" customHeight="1">
      <c r="B388" s="315"/>
      <c r="C388" s="315"/>
      <c r="D388" s="315"/>
      <c r="E388" s="315"/>
      <c r="F388" s="315"/>
      <c r="G388" s="315"/>
      <c r="H388" s="317"/>
    </row>
    <row r="389" spans="2:8" ht="15" customHeight="1">
      <c r="B389" s="315"/>
      <c r="C389" s="315"/>
      <c r="D389" s="315"/>
      <c r="E389" s="315"/>
      <c r="F389" s="315"/>
      <c r="G389" s="315"/>
      <c r="H389" s="317"/>
    </row>
    <row r="390" spans="2:8" ht="15" customHeight="1">
      <c r="B390" s="315"/>
      <c r="C390" s="315"/>
      <c r="D390" s="315"/>
      <c r="E390" s="315"/>
      <c r="F390" s="315"/>
      <c r="G390" s="315"/>
      <c r="H390" s="317"/>
    </row>
    <row r="391" spans="2:8" ht="15" customHeight="1">
      <c r="B391" s="315"/>
      <c r="C391" s="315"/>
      <c r="D391" s="315"/>
      <c r="E391" s="315"/>
      <c r="F391" s="315"/>
      <c r="G391" s="315"/>
      <c r="H391" s="317"/>
    </row>
    <row r="392" spans="2:8" ht="15" customHeight="1">
      <c r="B392" s="315"/>
      <c r="C392" s="315"/>
      <c r="D392" s="315"/>
      <c r="E392" s="315"/>
      <c r="F392" s="315"/>
      <c r="G392" s="315"/>
      <c r="H392" s="317"/>
    </row>
    <row r="393" spans="2:8" ht="15" customHeight="1">
      <c r="B393" s="315"/>
      <c r="C393" s="315"/>
      <c r="D393" s="315"/>
      <c r="E393" s="315"/>
      <c r="F393" s="315"/>
      <c r="G393" s="315"/>
      <c r="H393" s="317"/>
    </row>
    <row r="394" spans="2:8" ht="15" customHeight="1">
      <c r="B394" s="315"/>
      <c r="C394" s="315"/>
      <c r="D394" s="315"/>
      <c r="E394" s="315"/>
      <c r="F394" s="315"/>
      <c r="G394" s="315"/>
      <c r="H394" s="317"/>
    </row>
    <row r="395" spans="2:8" ht="15" customHeight="1">
      <c r="B395" s="315"/>
      <c r="C395" s="315"/>
      <c r="D395" s="315"/>
      <c r="E395" s="315"/>
      <c r="F395" s="315"/>
      <c r="G395" s="315"/>
      <c r="H395" s="317"/>
    </row>
    <row r="396" spans="2:8" ht="15" customHeight="1">
      <c r="B396" s="315"/>
      <c r="C396" s="315"/>
      <c r="D396" s="315"/>
      <c r="E396" s="315"/>
      <c r="F396" s="315"/>
      <c r="G396" s="315"/>
      <c r="H396" s="317"/>
    </row>
    <row r="397" spans="2:8" ht="15" customHeight="1">
      <c r="B397" s="315"/>
      <c r="C397" s="315"/>
      <c r="D397" s="315"/>
      <c r="E397" s="315"/>
      <c r="F397" s="315"/>
      <c r="G397" s="315"/>
      <c r="H397" s="317"/>
    </row>
    <row r="398" spans="2:8" ht="15" customHeight="1">
      <c r="B398" s="315"/>
      <c r="C398" s="315"/>
      <c r="D398" s="315"/>
      <c r="E398" s="315"/>
      <c r="F398" s="315"/>
      <c r="G398" s="315"/>
      <c r="H398" s="317"/>
    </row>
    <row r="399" spans="2:8" ht="15" customHeight="1">
      <c r="B399" s="315"/>
      <c r="C399" s="315"/>
      <c r="D399" s="315"/>
      <c r="E399" s="315"/>
      <c r="F399" s="315"/>
      <c r="G399" s="315"/>
      <c r="H399" s="317"/>
    </row>
    <row r="400" spans="2:8" ht="15" customHeight="1">
      <c r="B400" s="315"/>
      <c r="C400" s="315"/>
      <c r="D400" s="315"/>
      <c r="E400" s="315"/>
      <c r="F400" s="315"/>
      <c r="G400" s="315"/>
      <c r="H400" s="317"/>
    </row>
    <row r="401" spans="2:9" ht="15" customHeight="1">
      <c r="B401" s="315"/>
      <c r="C401" s="315"/>
      <c r="D401" s="315"/>
      <c r="E401" s="315"/>
      <c r="F401" s="315"/>
      <c r="G401" s="315"/>
      <c r="H401" s="317"/>
    </row>
    <row r="402" spans="2:9" ht="15" customHeight="1">
      <c r="B402" s="315"/>
      <c r="C402" s="315"/>
      <c r="D402" s="315"/>
      <c r="E402" s="315"/>
      <c r="F402" s="315"/>
      <c r="G402" s="315"/>
      <c r="H402" s="317"/>
    </row>
    <row r="403" spans="2:9" ht="15" customHeight="1">
      <c r="B403" s="315"/>
      <c r="C403" s="315"/>
      <c r="D403" s="315"/>
      <c r="E403" s="315"/>
      <c r="F403" s="315"/>
      <c r="G403" s="315"/>
      <c r="H403" s="317"/>
    </row>
    <row r="404" spans="2:9" ht="15" customHeight="1">
      <c r="B404" s="315"/>
      <c r="C404" s="315"/>
      <c r="D404" s="315"/>
      <c r="E404" s="315"/>
      <c r="F404" s="315"/>
      <c r="G404" s="315"/>
      <c r="H404" s="317"/>
    </row>
    <row r="405" spans="2:9" ht="15" customHeight="1">
      <c r="B405" s="315"/>
      <c r="C405" s="315"/>
      <c r="D405" s="315"/>
      <c r="E405" s="315"/>
      <c r="F405" s="315"/>
      <c r="G405" s="315"/>
      <c r="H405" s="317"/>
    </row>
    <row r="406" spans="2:9" ht="15" customHeight="1">
      <c r="B406" s="315"/>
      <c r="C406" s="315"/>
      <c r="D406" s="315"/>
      <c r="E406" s="315"/>
      <c r="F406" s="315"/>
      <c r="G406" s="315"/>
      <c r="H406" s="317"/>
    </row>
    <row r="407" spans="2:9" ht="15" customHeight="1">
      <c r="B407" s="315"/>
      <c r="C407" s="315"/>
      <c r="D407" s="315"/>
      <c r="E407" s="315"/>
      <c r="F407" s="315"/>
      <c r="G407" s="315"/>
      <c r="H407" s="317"/>
      <c r="I407" s="161"/>
    </row>
    <row r="408" spans="2:9" ht="15" customHeight="1">
      <c r="B408" s="315"/>
      <c r="C408" s="315"/>
      <c r="D408" s="315"/>
      <c r="E408" s="315"/>
      <c r="F408" s="315"/>
      <c r="G408" s="315"/>
      <c r="H408" s="317"/>
    </row>
    <row r="409" spans="2:9" ht="15" customHeight="1">
      <c r="B409" s="315"/>
      <c r="C409" s="315"/>
      <c r="D409" s="315"/>
      <c r="E409" s="315"/>
      <c r="F409" s="315"/>
      <c r="G409" s="315"/>
      <c r="H409" s="317"/>
    </row>
    <row r="410" spans="2:9" ht="15" customHeight="1">
      <c r="B410" s="315"/>
      <c r="C410" s="315"/>
      <c r="D410" s="315"/>
      <c r="E410" s="315"/>
      <c r="F410" s="315"/>
      <c r="G410" s="315"/>
      <c r="H410" s="317"/>
    </row>
    <row r="411" spans="2:9" ht="15" customHeight="1">
      <c r="B411" s="315"/>
      <c r="C411" s="315"/>
      <c r="D411" s="315"/>
      <c r="E411" s="315"/>
      <c r="F411" s="315"/>
      <c r="G411" s="315"/>
      <c r="H411" s="317"/>
    </row>
    <row r="412" spans="2:9" ht="15" customHeight="1">
      <c r="B412" s="315"/>
      <c r="C412" s="315"/>
      <c r="D412" s="315"/>
      <c r="E412" s="315"/>
      <c r="F412" s="315"/>
      <c r="G412" s="315"/>
      <c r="H412" s="317"/>
    </row>
    <row r="413" spans="2:9" ht="15" customHeight="1">
      <c r="B413" s="315"/>
      <c r="C413" s="315"/>
      <c r="D413" s="315"/>
      <c r="E413" s="315"/>
      <c r="F413" s="315"/>
      <c r="G413" s="315"/>
      <c r="H413" s="317"/>
      <c r="I413" s="195">
        <f>F412+F413</f>
        <v>0</v>
      </c>
    </row>
    <row r="414" spans="2:9" ht="15" customHeight="1">
      <c r="B414" s="315"/>
      <c r="C414" s="315"/>
      <c r="D414" s="315"/>
      <c r="E414" s="315"/>
      <c r="F414" s="315"/>
      <c r="G414" s="315"/>
      <c r="H414" s="322"/>
      <c r="I414" s="161"/>
    </row>
    <row r="415" spans="2:9" ht="15" customHeight="1">
      <c r="B415" s="315"/>
      <c r="C415" s="315"/>
      <c r="D415" s="315"/>
      <c r="E415" s="315"/>
      <c r="F415" s="315"/>
      <c r="G415" s="315"/>
      <c r="H415" s="322"/>
      <c r="I415" s="195">
        <f>SUM(F414:F416)</f>
        <v>0</v>
      </c>
    </row>
    <row r="416" spans="2:9" ht="15" customHeight="1">
      <c r="B416" s="315"/>
      <c r="C416" s="315"/>
      <c r="D416" s="315"/>
      <c r="E416" s="315"/>
      <c r="F416" s="315"/>
      <c r="G416" s="315"/>
      <c r="H416" s="322"/>
    </row>
    <row r="417" spans="2:9" ht="15" customHeight="1">
      <c r="B417" s="315"/>
      <c r="C417" s="315"/>
      <c r="D417" s="315"/>
      <c r="E417" s="315"/>
      <c r="F417" s="315"/>
      <c r="G417" s="315"/>
      <c r="H417" s="317"/>
    </row>
    <row r="418" spans="2:9" ht="15" customHeight="1">
      <c r="B418" s="315"/>
      <c r="C418" s="323"/>
      <c r="D418" s="323"/>
      <c r="E418" s="315"/>
      <c r="F418" s="315"/>
      <c r="G418" s="315"/>
      <c r="H418" s="317"/>
      <c r="I418" s="195">
        <f>SUM(F417:F459)</f>
        <v>0</v>
      </c>
    </row>
    <row r="419" spans="2:9" ht="15" customHeight="1">
      <c r="B419" s="315"/>
      <c r="C419" s="323"/>
      <c r="D419" s="323"/>
      <c r="E419" s="315"/>
      <c r="F419" s="315"/>
      <c r="G419" s="315"/>
      <c r="H419" s="317"/>
    </row>
    <row r="420" spans="2:9" ht="15" customHeight="1">
      <c r="B420" s="315"/>
      <c r="C420" s="323"/>
      <c r="D420" s="323"/>
      <c r="E420" s="315"/>
      <c r="F420" s="315"/>
      <c r="G420" s="315"/>
      <c r="H420" s="317"/>
    </row>
    <row r="421" spans="2:9" ht="15" customHeight="1">
      <c r="B421" s="315"/>
      <c r="C421" s="315"/>
      <c r="D421" s="315"/>
      <c r="E421" s="315"/>
      <c r="F421" s="315"/>
      <c r="G421" s="315"/>
      <c r="H421" s="317"/>
    </row>
    <row r="422" spans="2:9" ht="15" customHeight="1">
      <c r="B422" s="315"/>
      <c r="C422" s="323"/>
      <c r="D422" s="323"/>
      <c r="E422" s="315"/>
      <c r="F422" s="315"/>
      <c r="G422" s="315"/>
      <c r="H422" s="317"/>
    </row>
    <row r="423" spans="2:9" ht="15" customHeight="1">
      <c r="B423" s="315"/>
      <c r="C423" s="323"/>
      <c r="D423" s="323"/>
      <c r="E423" s="315"/>
      <c r="F423" s="315"/>
      <c r="G423" s="315"/>
      <c r="H423" s="317"/>
    </row>
    <row r="424" spans="2:9" ht="15" customHeight="1">
      <c r="B424" s="315"/>
      <c r="C424" s="315"/>
      <c r="D424" s="315"/>
      <c r="E424" s="315"/>
      <c r="F424" s="315"/>
      <c r="G424" s="315"/>
      <c r="H424" s="317"/>
    </row>
    <row r="425" spans="2:9" ht="15" customHeight="1">
      <c r="B425" s="315"/>
      <c r="C425" s="315"/>
      <c r="D425" s="315"/>
      <c r="E425" s="315"/>
      <c r="F425" s="315"/>
      <c r="G425" s="315"/>
      <c r="H425" s="317"/>
    </row>
    <row r="426" spans="2:9" ht="15" customHeight="1">
      <c r="B426" s="315"/>
      <c r="C426" s="315"/>
      <c r="D426" s="315"/>
      <c r="E426" s="315"/>
      <c r="F426" s="315"/>
      <c r="G426" s="315"/>
      <c r="H426" s="317"/>
    </row>
    <row r="427" spans="2:9" ht="15" customHeight="1">
      <c r="B427" s="315"/>
      <c r="C427" s="315"/>
      <c r="D427" s="315"/>
      <c r="E427" s="315"/>
      <c r="F427" s="315"/>
      <c r="G427" s="315"/>
      <c r="H427" s="317"/>
    </row>
    <row r="428" spans="2:9" ht="15" customHeight="1">
      <c r="B428" s="315"/>
      <c r="C428" s="315"/>
      <c r="D428" s="315"/>
      <c r="E428" s="315"/>
      <c r="F428" s="315"/>
      <c r="G428" s="315"/>
      <c r="H428" s="317"/>
    </row>
    <row r="429" spans="2:9" ht="15" customHeight="1">
      <c r="B429" s="315"/>
      <c r="C429" s="323"/>
      <c r="D429" s="323"/>
      <c r="E429" s="315"/>
      <c r="F429" s="315"/>
      <c r="G429" s="315"/>
      <c r="H429" s="317"/>
    </row>
    <row r="430" spans="2:9" ht="15" customHeight="1">
      <c r="B430" s="315"/>
      <c r="C430" s="323"/>
      <c r="D430" s="323"/>
      <c r="E430" s="315"/>
      <c r="F430" s="315"/>
      <c r="G430" s="315"/>
      <c r="H430" s="317"/>
    </row>
    <row r="431" spans="2:9" ht="15" customHeight="1">
      <c r="B431" s="315"/>
      <c r="C431" s="323"/>
      <c r="D431" s="323"/>
      <c r="E431" s="315"/>
      <c r="F431" s="315"/>
      <c r="G431" s="315"/>
      <c r="H431" s="317"/>
    </row>
    <row r="432" spans="2:9" ht="15" customHeight="1">
      <c r="B432" s="315"/>
      <c r="C432" s="323"/>
      <c r="D432" s="323"/>
      <c r="E432" s="315"/>
      <c r="F432" s="315"/>
      <c r="G432" s="315"/>
      <c r="H432" s="317"/>
    </row>
    <row r="433" spans="2:8" ht="15" customHeight="1">
      <c r="B433" s="315"/>
      <c r="C433" s="323"/>
      <c r="D433" s="323"/>
      <c r="E433" s="315"/>
      <c r="F433" s="315"/>
      <c r="G433" s="315"/>
      <c r="H433" s="317"/>
    </row>
    <row r="434" spans="2:8" ht="15" customHeight="1">
      <c r="B434" s="315"/>
      <c r="C434" s="323"/>
      <c r="D434" s="323"/>
      <c r="E434" s="315"/>
      <c r="F434" s="315"/>
      <c r="G434" s="315"/>
      <c r="H434" s="317"/>
    </row>
    <row r="435" spans="2:8" ht="15" customHeight="1">
      <c r="B435" s="315"/>
      <c r="C435" s="315"/>
      <c r="D435" s="315"/>
      <c r="E435" s="315"/>
      <c r="F435" s="315"/>
      <c r="G435" s="315"/>
      <c r="H435" s="317"/>
    </row>
    <row r="436" spans="2:8" ht="15" customHeight="1">
      <c r="B436" s="315"/>
      <c r="C436" s="315"/>
      <c r="D436" s="315"/>
      <c r="E436" s="315"/>
      <c r="F436" s="315"/>
      <c r="G436" s="315"/>
      <c r="H436" s="317"/>
    </row>
    <row r="437" spans="2:8" ht="15" customHeight="1">
      <c r="B437" s="315"/>
      <c r="C437" s="323"/>
      <c r="D437" s="323"/>
      <c r="E437" s="315"/>
      <c r="F437" s="315"/>
      <c r="G437" s="315"/>
      <c r="H437" s="317"/>
    </row>
    <row r="438" spans="2:8" ht="15" customHeight="1">
      <c r="B438" s="315"/>
      <c r="C438" s="323"/>
      <c r="D438" s="323"/>
      <c r="E438" s="315"/>
      <c r="F438" s="315"/>
      <c r="G438" s="315"/>
      <c r="H438" s="317"/>
    </row>
    <row r="439" spans="2:8" ht="15" customHeight="1">
      <c r="B439" s="315"/>
      <c r="C439" s="323"/>
      <c r="D439" s="323"/>
      <c r="E439" s="315"/>
      <c r="F439" s="315"/>
      <c r="G439" s="315"/>
      <c r="H439" s="317"/>
    </row>
    <row r="440" spans="2:8" ht="15" customHeight="1">
      <c r="B440" s="315"/>
      <c r="C440" s="323"/>
      <c r="D440" s="323"/>
      <c r="E440" s="315"/>
      <c r="F440" s="315"/>
      <c r="G440" s="315"/>
      <c r="H440" s="317"/>
    </row>
    <row r="441" spans="2:8" ht="15" customHeight="1">
      <c r="B441" s="315"/>
      <c r="C441" s="323"/>
      <c r="D441" s="323"/>
      <c r="E441" s="315"/>
      <c r="F441" s="315"/>
      <c r="G441" s="315"/>
      <c r="H441" s="317"/>
    </row>
    <row r="442" spans="2:8" ht="15" customHeight="1">
      <c r="B442" s="315"/>
      <c r="C442" s="315"/>
      <c r="D442" s="315"/>
      <c r="E442" s="315"/>
      <c r="F442" s="315"/>
      <c r="G442" s="315"/>
      <c r="H442" s="317"/>
    </row>
    <row r="443" spans="2:8" ht="15" customHeight="1">
      <c r="B443" s="315"/>
      <c r="C443" s="323"/>
      <c r="D443" s="323"/>
      <c r="E443" s="315"/>
      <c r="F443" s="315"/>
      <c r="G443" s="315"/>
      <c r="H443" s="317"/>
    </row>
    <row r="444" spans="2:8" ht="15" customHeight="1">
      <c r="B444" s="315"/>
      <c r="C444" s="323"/>
      <c r="D444" s="323"/>
      <c r="E444" s="315"/>
      <c r="F444" s="315"/>
      <c r="G444" s="315"/>
      <c r="H444" s="317"/>
    </row>
    <row r="445" spans="2:8" ht="15" customHeight="1">
      <c r="B445" s="315"/>
      <c r="C445" s="323"/>
      <c r="D445" s="323"/>
      <c r="E445" s="315"/>
      <c r="F445" s="315"/>
      <c r="G445" s="315"/>
      <c r="H445" s="317"/>
    </row>
    <row r="446" spans="2:8" ht="15" customHeight="1">
      <c r="B446" s="315"/>
      <c r="C446" s="323"/>
      <c r="D446" s="323"/>
      <c r="E446" s="315"/>
      <c r="F446" s="315"/>
      <c r="G446" s="315"/>
      <c r="H446" s="317"/>
    </row>
    <row r="447" spans="2:8" ht="15" customHeight="1">
      <c r="B447" s="315"/>
      <c r="C447" s="323"/>
      <c r="D447" s="323"/>
      <c r="E447" s="315"/>
      <c r="F447" s="315"/>
      <c r="G447" s="315"/>
      <c r="H447" s="317"/>
    </row>
    <row r="448" spans="2:8" ht="15" customHeight="1">
      <c r="B448" s="315"/>
      <c r="C448" s="323"/>
      <c r="D448" s="323"/>
      <c r="E448" s="315"/>
      <c r="F448" s="315"/>
      <c r="G448" s="315"/>
      <c r="H448" s="317"/>
    </row>
    <row r="449" spans="2:9" ht="15" customHeight="1">
      <c r="B449" s="315"/>
      <c r="C449" s="323"/>
      <c r="D449" s="323"/>
      <c r="E449" s="315"/>
      <c r="F449" s="315"/>
      <c r="G449" s="315"/>
      <c r="H449" s="317"/>
    </row>
    <row r="450" spans="2:9" ht="15" customHeight="1">
      <c r="B450" s="315"/>
      <c r="C450" s="323"/>
      <c r="D450" s="323"/>
      <c r="E450" s="315"/>
      <c r="F450" s="315"/>
      <c r="G450" s="315"/>
      <c r="H450" s="317"/>
    </row>
    <row r="451" spans="2:9" ht="15" customHeight="1">
      <c r="B451" s="315"/>
      <c r="C451" s="315"/>
      <c r="D451" s="315"/>
      <c r="E451" s="315"/>
      <c r="F451" s="315"/>
      <c r="G451" s="315"/>
      <c r="H451" s="317"/>
    </row>
    <row r="452" spans="2:9" ht="15" customHeight="1">
      <c r="B452" s="315"/>
      <c r="C452" s="315"/>
      <c r="D452" s="315"/>
      <c r="E452" s="315"/>
      <c r="F452" s="315"/>
      <c r="G452" s="315"/>
      <c r="H452" s="317"/>
    </row>
    <row r="453" spans="2:9" ht="15" customHeight="1">
      <c r="B453" s="315"/>
      <c r="C453" s="323"/>
      <c r="D453" s="323"/>
      <c r="E453" s="315"/>
      <c r="F453" s="315"/>
      <c r="G453" s="315"/>
      <c r="H453" s="317"/>
    </row>
    <row r="454" spans="2:9" ht="15" customHeight="1">
      <c r="B454" s="315"/>
      <c r="C454" s="323"/>
      <c r="D454" s="323"/>
      <c r="E454" s="315"/>
      <c r="F454" s="315"/>
      <c r="G454" s="315"/>
      <c r="H454" s="317"/>
    </row>
    <row r="455" spans="2:9" ht="15" customHeight="1">
      <c r="B455" s="315"/>
      <c r="C455" s="323"/>
      <c r="D455" s="323"/>
      <c r="E455" s="315"/>
      <c r="F455" s="315"/>
      <c r="G455" s="315"/>
      <c r="H455" s="317"/>
    </row>
    <row r="456" spans="2:9" ht="15" customHeight="1">
      <c r="B456" s="315"/>
      <c r="C456" s="315"/>
      <c r="D456" s="315"/>
      <c r="E456" s="315"/>
      <c r="F456" s="315"/>
      <c r="G456" s="315"/>
      <c r="H456" s="317"/>
    </row>
    <row r="457" spans="2:9" ht="15" customHeight="1">
      <c r="B457" s="315"/>
      <c r="C457" s="323"/>
      <c r="D457" s="323"/>
      <c r="E457" s="315"/>
      <c r="F457" s="315"/>
      <c r="G457" s="315"/>
      <c r="H457" s="317"/>
    </row>
    <row r="458" spans="2:9" ht="15" customHeight="1">
      <c r="B458" s="315"/>
      <c r="C458" s="323"/>
      <c r="D458" s="323"/>
      <c r="E458" s="315"/>
      <c r="F458" s="315"/>
      <c r="G458" s="315"/>
      <c r="H458" s="317"/>
    </row>
    <row r="459" spans="2:9" ht="15" customHeight="1">
      <c r="B459" s="315"/>
      <c r="C459" s="315"/>
      <c r="D459" s="315"/>
      <c r="E459" s="315"/>
      <c r="F459" s="315"/>
      <c r="G459" s="315"/>
      <c r="H459" s="317"/>
    </row>
    <row r="460" spans="2:9" ht="15" customHeight="1">
      <c r="B460" s="315"/>
      <c r="C460" s="323"/>
      <c r="D460" s="323"/>
      <c r="E460" s="315"/>
      <c r="F460" s="315"/>
      <c r="G460" s="315"/>
      <c r="H460" s="317"/>
    </row>
    <row r="461" spans="2:9" ht="15" customHeight="1">
      <c r="B461" s="315"/>
      <c r="C461" s="315"/>
      <c r="D461" s="315"/>
      <c r="E461" s="315"/>
      <c r="F461" s="315"/>
      <c r="G461" s="315"/>
      <c r="H461" s="317"/>
    </row>
    <row r="462" spans="2:9" ht="15" customHeight="1">
      <c r="B462" s="315"/>
      <c r="C462" s="315"/>
      <c r="D462" s="315"/>
      <c r="E462" s="315"/>
      <c r="F462" s="315"/>
      <c r="G462" s="315"/>
      <c r="H462" s="317"/>
      <c r="I462" s="195">
        <f>SUM(F460:F502)</f>
        <v>0</v>
      </c>
    </row>
    <row r="463" spans="2:9" ht="15" customHeight="1">
      <c r="B463" s="315"/>
      <c r="C463" s="315"/>
      <c r="D463" s="315"/>
      <c r="E463" s="315"/>
      <c r="F463" s="315"/>
      <c r="G463" s="315"/>
      <c r="H463" s="317"/>
    </row>
    <row r="464" spans="2:9" ht="15" customHeight="1">
      <c r="B464" s="315"/>
      <c r="C464" s="315"/>
      <c r="D464" s="315"/>
      <c r="E464" s="315"/>
      <c r="F464" s="315"/>
      <c r="G464" s="315"/>
      <c r="H464" s="317"/>
    </row>
    <row r="465" spans="2:8" ht="15" customHeight="1">
      <c r="B465" s="315"/>
      <c r="C465" s="315"/>
      <c r="D465" s="315"/>
      <c r="E465" s="315"/>
      <c r="F465" s="315"/>
      <c r="G465" s="315"/>
      <c r="H465" s="317"/>
    </row>
    <row r="466" spans="2:8" ht="15" customHeight="1">
      <c r="B466" s="315"/>
      <c r="C466" s="315"/>
      <c r="D466" s="315"/>
      <c r="E466" s="315"/>
      <c r="F466" s="315"/>
      <c r="G466" s="315"/>
      <c r="H466" s="317"/>
    </row>
    <row r="467" spans="2:8" ht="15" customHeight="1">
      <c r="B467" s="315"/>
      <c r="C467" s="323"/>
      <c r="D467" s="323"/>
      <c r="E467" s="315"/>
      <c r="F467" s="315"/>
      <c r="G467" s="315"/>
      <c r="H467" s="317"/>
    </row>
    <row r="468" spans="2:8" ht="15" customHeight="1">
      <c r="B468" s="315"/>
      <c r="C468" s="323"/>
      <c r="D468" s="323"/>
      <c r="E468" s="315"/>
      <c r="F468" s="315"/>
      <c r="G468" s="315"/>
      <c r="H468" s="317"/>
    </row>
    <row r="469" spans="2:8" ht="15" customHeight="1">
      <c r="B469" s="315"/>
      <c r="C469" s="323"/>
      <c r="D469" s="323"/>
      <c r="E469" s="315"/>
      <c r="F469" s="315"/>
      <c r="G469" s="315"/>
      <c r="H469" s="317"/>
    </row>
    <row r="470" spans="2:8" ht="15" customHeight="1">
      <c r="B470" s="315"/>
      <c r="C470" s="323"/>
      <c r="D470" s="323"/>
      <c r="E470" s="315"/>
      <c r="F470" s="315"/>
      <c r="G470" s="315"/>
      <c r="H470" s="317"/>
    </row>
    <row r="471" spans="2:8" ht="15" customHeight="1">
      <c r="B471" s="315"/>
      <c r="C471" s="323"/>
      <c r="D471" s="323"/>
      <c r="E471" s="315"/>
      <c r="F471" s="315"/>
      <c r="G471" s="315"/>
      <c r="H471" s="317"/>
    </row>
    <row r="472" spans="2:8" ht="15" customHeight="1">
      <c r="B472" s="315"/>
      <c r="C472" s="315"/>
      <c r="D472" s="315"/>
      <c r="E472" s="315"/>
      <c r="F472" s="315"/>
      <c r="G472" s="315"/>
      <c r="H472" s="317"/>
    </row>
    <row r="473" spans="2:8" ht="15" customHeight="1">
      <c r="B473" s="315"/>
      <c r="C473" s="315"/>
      <c r="D473" s="315"/>
      <c r="E473" s="315"/>
      <c r="F473" s="315"/>
      <c r="G473" s="315"/>
      <c r="H473" s="317"/>
    </row>
    <row r="474" spans="2:8" ht="15" customHeight="1">
      <c r="B474" s="315"/>
      <c r="C474" s="315"/>
      <c r="D474" s="315"/>
      <c r="E474" s="315"/>
      <c r="F474" s="315"/>
      <c r="G474" s="315"/>
      <c r="H474" s="317"/>
    </row>
    <row r="475" spans="2:8" ht="15" customHeight="1">
      <c r="B475" s="315"/>
      <c r="C475" s="315"/>
      <c r="D475" s="315"/>
      <c r="E475" s="315"/>
      <c r="F475" s="315"/>
      <c r="G475" s="315"/>
      <c r="H475" s="317"/>
    </row>
    <row r="476" spans="2:8" ht="15" customHeight="1">
      <c r="B476" s="315"/>
      <c r="C476" s="315"/>
      <c r="D476" s="315"/>
      <c r="E476" s="315"/>
      <c r="F476" s="315"/>
      <c r="G476" s="315"/>
      <c r="H476" s="317"/>
    </row>
    <row r="477" spans="2:8" ht="15" customHeight="1">
      <c r="B477" s="315"/>
      <c r="C477" s="315"/>
      <c r="D477" s="315"/>
      <c r="E477" s="315"/>
      <c r="F477" s="315"/>
      <c r="G477" s="315"/>
      <c r="H477" s="317"/>
    </row>
    <row r="478" spans="2:8" ht="15" customHeight="1">
      <c r="B478" s="315"/>
      <c r="C478" s="315"/>
      <c r="D478" s="315"/>
      <c r="E478" s="315"/>
      <c r="F478" s="315"/>
      <c r="G478" s="315"/>
      <c r="H478" s="317"/>
    </row>
    <row r="479" spans="2:8" ht="15" customHeight="1">
      <c r="B479" s="315"/>
      <c r="C479" s="315"/>
      <c r="D479" s="315"/>
      <c r="E479" s="315"/>
      <c r="F479" s="315"/>
      <c r="G479" s="315"/>
      <c r="H479" s="317"/>
    </row>
    <row r="480" spans="2:8" ht="15" customHeight="1">
      <c r="B480" s="315"/>
      <c r="C480" s="315"/>
      <c r="D480" s="315"/>
      <c r="E480" s="315"/>
      <c r="F480" s="315"/>
      <c r="G480" s="315"/>
      <c r="H480" s="317"/>
    </row>
    <row r="481" spans="2:9" ht="15" customHeight="1">
      <c r="B481" s="315"/>
      <c r="C481" s="315"/>
      <c r="D481" s="315"/>
      <c r="E481" s="315"/>
      <c r="F481" s="315"/>
      <c r="G481" s="315"/>
      <c r="H481" s="317"/>
    </row>
    <row r="482" spans="2:9" ht="15" customHeight="1">
      <c r="B482" s="315"/>
      <c r="C482" s="315"/>
      <c r="D482" s="315"/>
      <c r="E482" s="315"/>
      <c r="F482" s="315"/>
      <c r="G482" s="315"/>
      <c r="H482" s="317"/>
    </row>
    <row r="483" spans="2:9" ht="15" customHeight="1">
      <c r="B483" s="315"/>
      <c r="C483" s="315"/>
      <c r="D483" s="315"/>
      <c r="E483" s="315"/>
      <c r="F483" s="315"/>
      <c r="G483" s="315"/>
      <c r="H483" s="317"/>
      <c r="I483" s="138"/>
    </row>
    <row r="484" spans="2:9" ht="15" customHeight="1">
      <c r="B484" s="315"/>
      <c r="C484" s="315"/>
      <c r="D484" s="315"/>
      <c r="E484" s="315"/>
      <c r="F484" s="315"/>
      <c r="G484" s="315"/>
      <c r="H484" s="317"/>
    </row>
    <row r="485" spans="2:9" ht="15" customHeight="1">
      <c r="B485" s="315"/>
      <c r="C485" s="323"/>
      <c r="D485" s="323"/>
      <c r="E485" s="315"/>
      <c r="F485" s="315"/>
      <c r="G485" s="315"/>
      <c r="H485" s="317"/>
    </row>
    <row r="486" spans="2:9" ht="15" customHeight="1">
      <c r="B486" s="315"/>
      <c r="C486" s="315"/>
      <c r="D486" s="315"/>
      <c r="E486" s="315"/>
      <c r="F486" s="315"/>
      <c r="G486" s="315"/>
      <c r="H486" s="317"/>
    </row>
    <row r="487" spans="2:9" ht="15.75" customHeight="1">
      <c r="B487" s="315"/>
      <c r="C487" s="315"/>
      <c r="D487" s="315"/>
      <c r="E487" s="315"/>
      <c r="F487" s="315"/>
      <c r="G487" s="315"/>
      <c r="H487" s="317"/>
    </row>
    <row r="488" spans="2:9" ht="15" customHeight="1">
      <c r="B488" s="315"/>
      <c r="C488" s="315"/>
      <c r="D488" s="315"/>
      <c r="E488" s="315"/>
      <c r="F488" s="315"/>
      <c r="G488" s="315"/>
      <c r="H488" s="317"/>
    </row>
    <row r="489" spans="2:9" ht="15" customHeight="1">
      <c r="B489" s="315"/>
      <c r="C489" s="315"/>
      <c r="D489" s="315"/>
      <c r="E489" s="315"/>
      <c r="F489" s="315"/>
      <c r="G489" s="315"/>
      <c r="H489" s="317"/>
    </row>
    <row r="490" spans="2:9" ht="15" customHeight="1">
      <c r="B490" s="315"/>
      <c r="C490" s="315"/>
      <c r="D490" s="315"/>
      <c r="E490" s="315"/>
      <c r="F490" s="315"/>
      <c r="G490" s="315"/>
      <c r="H490" s="317"/>
    </row>
    <row r="491" spans="2:9" ht="15" customHeight="1">
      <c r="B491" s="315"/>
      <c r="C491" s="315"/>
      <c r="D491" s="315"/>
      <c r="E491" s="315"/>
      <c r="F491" s="315"/>
      <c r="G491" s="315"/>
      <c r="H491" s="317"/>
    </row>
    <row r="492" spans="2:9" ht="15" customHeight="1">
      <c r="B492" s="315"/>
      <c r="C492" s="315"/>
      <c r="D492" s="315"/>
      <c r="E492" s="315"/>
      <c r="F492" s="315"/>
      <c r="G492" s="315"/>
      <c r="H492" s="317"/>
    </row>
    <row r="493" spans="2:9" ht="15" customHeight="1">
      <c r="B493" s="315"/>
      <c r="C493" s="315"/>
      <c r="D493" s="315"/>
      <c r="E493" s="315"/>
      <c r="F493" s="315"/>
      <c r="G493" s="315"/>
      <c r="H493" s="317"/>
    </row>
    <row r="494" spans="2:9" ht="15" customHeight="1">
      <c r="B494" s="315"/>
      <c r="C494" s="323"/>
      <c r="D494" s="323"/>
      <c r="E494" s="315"/>
      <c r="F494" s="315"/>
      <c r="G494" s="315"/>
      <c r="H494" s="317"/>
    </row>
    <row r="495" spans="2:9" ht="15.75" customHeight="1">
      <c r="B495" s="315"/>
      <c r="C495" s="323"/>
      <c r="D495" s="323"/>
      <c r="E495" s="315"/>
      <c r="F495" s="315"/>
      <c r="G495" s="315"/>
      <c r="H495" s="317"/>
    </row>
    <row r="496" spans="2:9" ht="15" customHeight="1">
      <c r="B496" s="315"/>
      <c r="C496" s="315"/>
      <c r="D496" s="315"/>
      <c r="E496" s="315"/>
      <c r="F496" s="315"/>
      <c r="G496" s="315"/>
      <c r="H496" s="317"/>
    </row>
    <row r="497" spans="2:9" ht="15" customHeight="1">
      <c r="B497" s="315"/>
      <c r="C497" s="315"/>
      <c r="D497" s="315"/>
      <c r="E497" s="315"/>
      <c r="F497" s="315"/>
      <c r="G497" s="315"/>
      <c r="H497" s="317"/>
    </row>
    <row r="498" spans="2:9" ht="15.75" customHeight="1">
      <c r="B498" s="315"/>
      <c r="C498" s="315"/>
      <c r="D498" s="315"/>
      <c r="E498" s="315"/>
      <c r="F498" s="315"/>
      <c r="G498" s="315"/>
      <c r="H498" s="317"/>
    </row>
    <row r="499" spans="2:9" ht="15" customHeight="1">
      <c r="B499" s="315"/>
      <c r="C499" s="323"/>
      <c r="D499" s="323"/>
      <c r="E499" s="315"/>
      <c r="F499" s="315"/>
      <c r="G499" s="315"/>
      <c r="H499" s="317"/>
    </row>
    <row r="500" spans="2:9" ht="15" customHeight="1">
      <c r="B500" s="315"/>
      <c r="C500" s="315"/>
      <c r="D500" s="315"/>
      <c r="E500" s="315"/>
      <c r="F500" s="315"/>
      <c r="G500" s="315"/>
      <c r="H500" s="317"/>
    </row>
    <row r="501" spans="2:9" ht="15" customHeight="1">
      <c r="B501" s="315"/>
      <c r="C501" s="315"/>
      <c r="D501" s="315"/>
      <c r="E501" s="315"/>
      <c r="F501" s="315"/>
      <c r="G501" s="315"/>
      <c r="H501" s="317"/>
    </row>
    <row r="502" spans="2:9" ht="15" customHeight="1">
      <c r="B502" s="315"/>
      <c r="C502" s="315"/>
      <c r="D502" s="315"/>
      <c r="E502" s="315"/>
      <c r="F502" s="315"/>
      <c r="G502" s="315"/>
      <c r="H502" s="317"/>
    </row>
    <row r="503" spans="2:9" ht="15" customHeight="1">
      <c r="B503" s="315"/>
      <c r="C503" s="315"/>
      <c r="D503" s="315"/>
      <c r="E503" s="315"/>
      <c r="F503" s="315"/>
      <c r="G503" s="315"/>
      <c r="H503" s="317"/>
    </row>
    <row r="504" spans="2:9" ht="15" customHeight="1">
      <c r="B504" s="315"/>
      <c r="C504" s="315"/>
      <c r="D504" s="315"/>
      <c r="E504" s="315"/>
      <c r="F504" s="315"/>
      <c r="G504" s="315"/>
      <c r="H504" s="317"/>
    </row>
    <row r="505" spans="2:9" ht="15" customHeight="1">
      <c r="B505" s="315"/>
      <c r="C505" s="315"/>
      <c r="D505" s="315"/>
      <c r="E505" s="315"/>
      <c r="F505" s="315"/>
      <c r="G505" s="315"/>
      <c r="H505" s="317"/>
    </row>
    <row r="506" spans="2:9" ht="15" customHeight="1">
      <c r="B506" s="315"/>
      <c r="C506" s="315"/>
      <c r="D506" s="315"/>
      <c r="E506" s="315"/>
      <c r="F506" s="315"/>
      <c r="G506" s="315"/>
      <c r="H506" s="317"/>
      <c r="I506" s="195">
        <f>SUM(F505:F516)</f>
        <v>0</v>
      </c>
    </row>
    <row r="507" spans="2:9" ht="15" customHeight="1">
      <c r="B507" s="315"/>
      <c r="C507" s="315"/>
      <c r="D507" s="315"/>
      <c r="E507" s="315"/>
      <c r="F507" s="315"/>
      <c r="G507" s="315"/>
      <c r="H507" s="317"/>
      <c r="I507" s="9">
        <f>SUM(F506:F538)</f>
        <v>0</v>
      </c>
    </row>
    <row r="508" spans="2:9" ht="15" customHeight="1">
      <c r="B508" s="315"/>
      <c r="C508" s="315"/>
      <c r="D508" s="315"/>
      <c r="E508" s="315"/>
      <c r="F508" s="315"/>
      <c r="G508" s="315"/>
      <c r="H508" s="317"/>
    </row>
    <row r="509" spans="2:9" ht="15" customHeight="1">
      <c r="B509" s="315"/>
      <c r="C509" s="315"/>
      <c r="D509" s="315"/>
      <c r="E509" s="315"/>
      <c r="F509" s="315"/>
      <c r="G509" s="315"/>
      <c r="H509" s="317"/>
    </row>
    <row r="510" spans="2:9" ht="15" customHeight="1">
      <c r="B510" s="315"/>
      <c r="C510" s="315"/>
      <c r="D510" s="315"/>
      <c r="E510" s="315"/>
      <c r="F510" s="315"/>
      <c r="G510" s="315"/>
      <c r="H510" s="317"/>
    </row>
    <row r="511" spans="2:9" ht="15" customHeight="1">
      <c r="B511" s="315"/>
      <c r="C511" s="315"/>
      <c r="D511" s="315"/>
      <c r="E511" s="315"/>
      <c r="F511" s="315"/>
      <c r="G511" s="315"/>
      <c r="H511" s="317"/>
    </row>
    <row r="512" spans="2:9" ht="15" customHeight="1">
      <c r="B512" s="315"/>
      <c r="C512" s="315"/>
      <c r="D512" s="315"/>
      <c r="E512" s="315"/>
      <c r="F512" s="315"/>
      <c r="G512" s="315"/>
      <c r="H512" s="317"/>
    </row>
    <row r="513" spans="2:9" ht="15" customHeight="1">
      <c r="B513" s="315"/>
      <c r="C513" s="315"/>
      <c r="D513" s="315"/>
      <c r="E513" s="315"/>
      <c r="F513" s="315"/>
      <c r="G513" s="315"/>
      <c r="H513" s="317"/>
    </row>
    <row r="514" spans="2:9" ht="15" customHeight="1">
      <c r="B514" s="315"/>
      <c r="C514" s="315"/>
      <c r="D514" s="315"/>
      <c r="E514" s="315"/>
      <c r="F514" s="315"/>
      <c r="G514" s="315"/>
      <c r="H514" s="317"/>
    </row>
    <row r="515" spans="2:9" ht="15" customHeight="1">
      <c r="B515" s="315"/>
      <c r="C515" s="315"/>
      <c r="D515" s="315"/>
      <c r="E515" s="315"/>
      <c r="F515" s="315"/>
      <c r="G515" s="315"/>
      <c r="H515" s="317"/>
    </row>
    <row r="516" spans="2:9" ht="15" customHeight="1">
      <c r="B516" s="315"/>
      <c r="C516" s="315"/>
      <c r="D516" s="315"/>
      <c r="E516" s="315"/>
      <c r="F516" s="315"/>
      <c r="G516" s="315"/>
      <c r="H516" s="317"/>
    </row>
    <row r="517" spans="2:9" ht="15" customHeight="1">
      <c r="B517" s="315"/>
      <c r="C517" s="315"/>
      <c r="D517" s="315"/>
      <c r="E517" s="315"/>
      <c r="F517" s="315"/>
      <c r="G517" s="315"/>
      <c r="H517" s="317"/>
    </row>
    <row r="518" spans="2:9" ht="15" customHeight="1">
      <c r="B518" s="315"/>
      <c r="C518" s="315"/>
      <c r="D518" s="315"/>
      <c r="E518" s="315"/>
      <c r="F518" s="315"/>
      <c r="G518" s="315"/>
      <c r="H518" s="317"/>
      <c r="I518" s="195">
        <f>SUM(F517:F520)</f>
        <v>0</v>
      </c>
    </row>
    <row r="519" spans="2:9" ht="15" customHeight="1">
      <c r="B519" s="315"/>
      <c r="C519" s="315"/>
      <c r="D519" s="315"/>
      <c r="E519" s="315"/>
      <c r="F519" s="315"/>
      <c r="G519" s="315"/>
      <c r="H519" s="317"/>
    </row>
    <row r="520" spans="2:9" ht="15" customHeight="1">
      <c r="B520" s="315"/>
      <c r="C520" s="315"/>
      <c r="D520" s="315"/>
      <c r="E520" s="315"/>
      <c r="F520" s="315"/>
      <c r="G520" s="315"/>
      <c r="H520" s="317"/>
    </row>
    <row r="521" spans="2:9" ht="15" customHeight="1">
      <c r="B521" s="315"/>
      <c r="C521" s="315"/>
      <c r="D521" s="315"/>
      <c r="E521" s="315"/>
      <c r="F521" s="315"/>
      <c r="G521" s="315"/>
      <c r="H521" s="317"/>
    </row>
    <row r="522" spans="2:9" ht="15" customHeight="1">
      <c r="B522" s="315"/>
      <c r="C522" s="315"/>
      <c r="D522" s="315"/>
      <c r="E522" s="315"/>
      <c r="F522" s="315"/>
      <c r="G522" s="315"/>
      <c r="H522" s="317"/>
    </row>
    <row r="523" spans="2:9" ht="15" customHeight="1">
      <c r="B523" s="315"/>
      <c r="C523" s="315"/>
      <c r="D523" s="315"/>
      <c r="E523" s="315"/>
      <c r="F523" s="315"/>
      <c r="G523" s="315"/>
      <c r="H523" s="317"/>
    </row>
    <row r="524" spans="2:9" ht="15" customHeight="1">
      <c r="B524" s="315"/>
      <c r="C524" s="315"/>
      <c r="D524" s="315"/>
      <c r="E524" s="315"/>
      <c r="F524" s="315"/>
      <c r="G524" s="315"/>
      <c r="H524" s="317"/>
      <c r="I524" s="234">
        <f>F523+F524</f>
        <v>0</v>
      </c>
    </row>
    <row r="525" spans="2:9" ht="15" customHeight="1">
      <c r="B525" s="315"/>
      <c r="C525" s="315"/>
      <c r="D525" s="315"/>
      <c r="E525" s="315"/>
      <c r="F525" s="315"/>
      <c r="G525" s="315"/>
      <c r="H525" s="317"/>
    </row>
    <row r="526" spans="2:9" ht="15" customHeight="1">
      <c r="B526" s="315"/>
      <c r="C526" s="315"/>
      <c r="D526" s="315"/>
      <c r="E526" s="315"/>
      <c r="F526" s="315"/>
      <c r="G526" s="315"/>
      <c r="H526" s="317"/>
    </row>
    <row r="527" spans="2:9" ht="15" customHeight="1">
      <c r="B527" s="315"/>
      <c r="C527" s="315"/>
      <c r="D527" s="315"/>
      <c r="E527" s="315"/>
      <c r="F527" s="315"/>
      <c r="G527" s="315"/>
      <c r="H527" s="317"/>
    </row>
    <row r="528" spans="2:9" ht="15" customHeight="1">
      <c r="B528" s="315"/>
      <c r="C528" s="315"/>
      <c r="D528" s="315"/>
      <c r="E528" s="315"/>
      <c r="F528" s="315"/>
      <c r="G528" s="315"/>
      <c r="H528" s="317"/>
    </row>
    <row r="529" spans="2:8" ht="15" customHeight="1">
      <c r="B529" s="315"/>
      <c r="C529" s="315"/>
      <c r="D529" s="315"/>
      <c r="E529" s="315"/>
      <c r="F529" s="315"/>
      <c r="G529" s="315"/>
      <c r="H529" s="317"/>
    </row>
    <row r="530" spans="2:8" ht="15" customHeight="1">
      <c r="B530" s="315"/>
      <c r="C530" s="315"/>
      <c r="D530" s="315"/>
      <c r="E530" s="315"/>
      <c r="F530" s="315"/>
      <c r="G530" s="315"/>
      <c r="H530" s="317"/>
    </row>
    <row r="531" spans="2:8" ht="15" customHeight="1">
      <c r="B531" s="315"/>
      <c r="C531" s="315"/>
      <c r="D531" s="315"/>
      <c r="E531" s="315"/>
      <c r="F531" s="315"/>
      <c r="G531" s="315"/>
      <c r="H531" s="317"/>
    </row>
    <row r="532" spans="2:8" ht="15" customHeight="1">
      <c r="B532" s="315"/>
      <c r="C532" s="315"/>
      <c r="D532" s="315"/>
      <c r="E532" s="315"/>
      <c r="F532" s="315"/>
      <c r="G532" s="315"/>
      <c r="H532" s="317"/>
    </row>
    <row r="533" spans="2:8" ht="15" customHeight="1">
      <c r="B533" s="315"/>
      <c r="C533" s="315"/>
      <c r="D533" s="315"/>
      <c r="E533" s="315"/>
      <c r="F533" s="315"/>
      <c r="G533" s="315"/>
      <c r="H533" s="317"/>
    </row>
    <row r="534" spans="2:8" ht="15" customHeight="1">
      <c r="B534" s="315"/>
      <c r="C534" s="315"/>
      <c r="D534" s="315"/>
      <c r="E534" s="315"/>
      <c r="F534" s="315"/>
      <c r="G534" s="315"/>
      <c r="H534" s="317"/>
    </row>
    <row r="535" spans="2:8" ht="15" customHeight="1">
      <c r="B535" s="315"/>
      <c r="C535" s="315"/>
      <c r="D535" s="315"/>
      <c r="E535" s="315"/>
      <c r="F535" s="315"/>
      <c r="G535" s="315"/>
      <c r="H535" s="317"/>
    </row>
    <row r="536" spans="2:8" ht="15" customHeight="1">
      <c r="B536" s="315"/>
      <c r="C536" s="315"/>
      <c r="D536" s="315"/>
      <c r="E536" s="315"/>
      <c r="F536" s="315"/>
      <c r="G536" s="315"/>
      <c r="H536" s="317"/>
    </row>
    <row r="537" spans="2:8" ht="15" customHeight="1">
      <c r="B537" s="315"/>
      <c r="C537" s="315"/>
      <c r="D537" s="315"/>
      <c r="E537" s="315"/>
      <c r="F537" s="315"/>
      <c r="G537" s="315"/>
      <c r="H537" s="317"/>
    </row>
    <row r="538" spans="2:8" ht="15" customHeight="1">
      <c r="B538" s="315"/>
      <c r="C538" s="315"/>
      <c r="D538" s="315"/>
      <c r="E538" s="315"/>
      <c r="F538" s="315"/>
      <c r="G538" s="315"/>
      <c r="H538" s="317"/>
    </row>
    <row r="539" spans="2:8" ht="15.75" customHeight="1">
      <c r="B539" s="315"/>
      <c r="C539" s="315"/>
      <c r="D539" s="315"/>
      <c r="E539" s="315"/>
      <c r="F539" s="315"/>
      <c r="G539" s="315"/>
      <c r="H539" s="317"/>
    </row>
    <row r="540" spans="2:8">
      <c r="B540" s="315"/>
      <c r="C540" s="315"/>
      <c r="D540" s="315"/>
      <c r="E540" s="315"/>
      <c r="F540" s="315"/>
      <c r="G540" s="315"/>
      <c r="H540" s="317"/>
    </row>
    <row r="541" spans="2:8">
      <c r="B541" s="315"/>
      <c r="C541" s="315"/>
      <c r="D541" s="315"/>
      <c r="E541" s="315"/>
      <c r="F541" s="315"/>
      <c r="G541" s="315"/>
      <c r="H541" s="317"/>
    </row>
    <row r="542" spans="2:8">
      <c r="B542" s="315"/>
      <c r="C542" s="315"/>
      <c r="D542" s="315"/>
      <c r="E542" s="315"/>
      <c r="F542" s="315"/>
      <c r="G542" s="315"/>
      <c r="H542" s="317"/>
    </row>
    <row r="543" spans="2:8">
      <c r="B543" s="315"/>
      <c r="C543" s="315"/>
      <c r="D543" s="315"/>
      <c r="E543" s="315"/>
      <c r="F543" s="315"/>
      <c r="G543" s="315"/>
      <c r="H543" s="317"/>
    </row>
    <row r="544" spans="2:8">
      <c r="B544" s="315"/>
      <c r="C544" s="315"/>
      <c r="D544" s="315"/>
      <c r="E544" s="315"/>
      <c r="F544" s="315"/>
      <c r="G544" s="315"/>
      <c r="H544" s="315"/>
    </row>
    <row r="545" spans="2:8">
      <c r="B545" s="315"/>
      <c r="C545" s="315"/>
      <c r="D545" s="315"/>
      <c r="E545" s="315"/>
      <c r="F545" s="315"/>
      <c r="G545" s="315"/>
      <c r="H545" s="315"/>
    </row>
    <row r="546" spans="2:8">
      <c r="B546" s="315"/>
      <c r="C546" s="315"/>
      <c r="D546" s="315"/>
      <c r="E546" s="315"/>
      <c r="F546" s="315"/>
      <c r="G546" s="315"/>
      <c r="H546" s="315"/>
    </row>
    <row r="547" spans="2:8">
      <c r="B547" s="315"/>
      <c r="C547" s="315"/>
      <c r="D547" s="315"/>
      <c r="E547" s="315"/>
      <c r="F547" s="315"/>
      <c r="G547" s="315"/>
      <c r="H547" s="315"/>
    </row>
    <row r="548" spans="2:8">
      <c r="B548" s="315"/>
      <c r="C548" s="315"/>
      <c r="D548" s="315"/>
      <c r="E548" s="315"/>
      <c r="F548" s="315"/>
      <c r="G548" s="315"/>
      <c r="H548" s="315"/>
    </row>
    <row r="549" spans="2:8">
      <c r="B549" s="315"/>
      <c r="C549" s="315"/>
      <c r="D549" s="315"/>
      <c r="E549" s="315"/>
      <c r="F549" s="315"/>
      <c r="G549" s="315"/>
      <c r="H549" s="315"/>
    </row>
    <row r="550" spans="2:8">
      <c r="B550" s="315"/>
      <c r="C550" s="315"/>
      <c r="D550" s="315"/>
      <c r="E550" s="315"/>
      <c r="F550" s="315"/>
      <c r="G550" s="315"/>
      <c r="H550" s="315"/>
    </row>
    <row r="551" spans="2:8">
      <c r="B551" s="315"/>
      <c r="C551" s="315"/>
      <c r="D551" s="315"/>
      <c r="E551" s="315"/>
      <c r="F551" s="315"/>
      <c r="G551" s="315"/>
      <c r="H551" s="315"/>
    </row>
    <row r="552" spans="2:8">
      <c r="B552" s="324"/>
      <c r="C552" s="324"/>
      <c r="D552" s="324"/>
      <c r="E552" s="324"/>
      <c r="F552" s="324"/>
      <c r="G552" s="324"/>
      <c r="H552" s="324"/>
    </row>
    <row r="553" spans="2:8">
      <c r="B553" s="296"/>
      <c r="C553" s="296"/>
      <c r="D553" s="296"/>
      <c r="E553" s="296"/>
      <c r="F553" s="296"/>
      <c r="G553" s="296"/>
      <c r="H553" s="296"/>
    </row>
    <row r="554" spans="2:8">
      <c r="B554" s="296"/>
      <c r="C554" s="296"/>
      <c r="D554" s="296"/>
      <c r="E554" s="296"/>
      <c r="F554" s="296"/>
      <c r="G554" s="296"/>
      <c r="H554" s="296"/>
    </row>
    <row r="555" spans="2:8">
      <c r="B555" s="296"/>
      <c r="C555" s="296"/>
      <c r="D555" s="296"/>
      <c r="E555" s="296"/>
      <c r="F555" s="296"/>
      <c r="G555" s="296"/>
      <c r="H555" s="296"/>
    </row>
    <row r="556" spans="2:8">
      <c r="B556" s="296"/>
      <c r="C556" s="296"/>
      <c r="D556" s="296"/>
      <c r="E556" s="296"/>
      <c r="F556" s="296"/>
      <c r="G556" s="296"/>
      <c r="H556" s="296"/>
    </row>
    <row r="557" spans="2:8">
      <c r="B557" s="296"/>
      <c r="C557" s="296"/>
      <c r="D557" s="296"/>
      <c r="E557" s="296"/>
      <c r="F557" s="296"/>
      <c r="G557" s="296"/>
      <c r="H557" s="296"/>
    </row>
    <row r="558" spans="2:8">
      <c r="B558" s="296"/>
      <c r="C558" s="296"/>
      <c r="D558" s="296"/>
      <c r="E558" s="296"/>
      <c r="F558" s="296"/>
      <c r="G558" s="296"/>
      <c r="H558" s="296"/>
    </row>
    <row r="559" spans="2:8">
      <c r="B559" s="296"/>
      <c r="C559" s="296"/>
      <c r="D559" s="296"/>
      <c r="E559" s="296"/>
      <c r="F559" s="296"/>
      <c r="G559" s="296"/>
      <c r="H559" s="296"/>
    </row>
    <row r="560" spans="2:8">
      <c r="B560" s="296"/>
      <c r="C560" s="296"/>
      <c r="D560" s="296"/>
      <c r="E560" s="296"/>
      <c r="F560" s="296"/>
      <c r="G560" s="296"/>
      <c r="H560" s="296"/>
    </row>
    <row r="561" spans="2:8">
      <c r="B561" s="296"/>
      <c r="C561" s="296"/>
      <c r="D561" s="296"/>
      <c r="E561" s="296"/>
      <c r="F561" s="296"/>
      <c r="G561" s="296"/>
      <c r="H561" s="296"/>
    </row>
    <row r="562" spans="2:8">
      <c r="B562" s="296"/>
      <c r="C562" s="296"/>
      <c r="D562" s="296"/>
      <c r="E562" s="296"/>
      <c r="F562" s="296"/>
      <c r="G562" s="296"/>
      <c r="H562" s="296"/>
    </row>
    <row r="563" spans="2:8">
      <c r="B563" s="296"/>
      <c r="C563" s="296"/>
      <c r="D563" s="296"/>
      <c r="E563" s="296"/>
      <c r="F563" s="296"/>
      <c r="G563" s="296"/>
      <c r="H563" s="296"/>
    </row>
    <row r="564" spans="2:8">
      <c r="B564" s="296"/>
      <c r="C564" s="296"/>
      <c r="D564" s="296"/>
      <c r="E564" s="296"/>
      <c r="F564" s="296"/>
      <c r="G564" s="296"/>
      <c r="H564" s="296"/>
    </row>
    <row r="565" spans="2:8">
      <c r="B565" s="296"/>
      <c r="C565" s="296"/>
      <c r="D565" s="296"/>
      <c r="E565" s="296"/>
      <c r="F565" s="296"/>
      <c r="G565" s="296"/>
      <c r="H565" s="296"/>
    </row>
    <row r="566" spans="2:8">
      <c r="B566" s="296"/>
      <c r="C566" s="296"/>
      <c r="D566" s="296"/>
      <c r="E566" s="296"/>
      <c r="F566" s="296"/>
      <c r="G566" s="296"/>
      <c r="H566" s="296"/>
    </row>
    <row r="567" spans="2:8">
      <c r="B567" s="296"/>
      <c r="C567" s="296"/>
      <c r="D567" s="296"/>
      <c r="E567" s="296"/>
      <c r="F567" s="296"/>
      <c r="G567" s="296"/>
      <c r="H567" s="296"/>
    </row>
    <row r="568" spans="2:8">
      <c r="B568" s="296"/>
      <c r="C568" s="296"/>
      <c r="D568" s="296"/>
      <c r="E568" s="296"/>
      <c r="F568" s="296"/>
      <c r="G568" s="296"/>
      <c r="H568" s="296"/>
    </row>
    <row r="569" spans="2:8">
      <c r="B569" s="296"/>
      <c r="C569" s="296"/>
      <c r="D569" s="296"/>
      <c r="E569" s="296"/>
      <c r="F569" s="296"/>
      <c r="G569" s="296"/>
      <c r="H569" s="296"/>
    </row>
    <row r="570" spans="2:8">
      <c r="B570" s="296"/>
      <c r="C570" s="296"/>
      <c r="D570" s="296"/>
      <c r="E570" s="296"/>
      <c r="F570" s="296"/>
      <c r="G570" s="296"/>
      <c r="H570" s="296"/>
    </row>
    <row r="571" spans="2:8">
      <c r="B571" s="296"/>
      <c r="C571" s="296"/>
      <c r="D571" s="296"/>
      <c r="E571" s="296"/>
      <c r="F571" s="296"/>
      <c r="G571" s="296"/>
      <c r="H571" s="296"/>
    </row>
    <row r="572" spans="2:8">
      <c r="B572" s="296"/>
      <c r="C572" s="296"/>
      <c r="D572" s="296"/>
      <c r="E572" s="296"/>
      <c r="F572" s="296"/>
      <c r="G572" s="296"/>
      <c r="H572" s="296"/>
    </row>
    <row r="573" spans="2:8">
      <c r="B573" s="296"/>
      <c r="C573" s="296"/>
      <c r="D573" s="296"/>
      <c r="E573" s="296"/>
      <c r="F573" s="296"/>
      <c r="G573" s="296"/>
      <c r="H573" s="296"/>
    </row>
    <row r="574" spans="2:8">
      <c r="B574" s="296"/>
      <c r="C574" s="296"/>
      <c r="D574" s="296"/>
      <c r="E574" s="296"/>
      <c r="F574" s="296"/>
      <c r="G574" s="296"/>
      <c r="H574" s="296"/>
    </row>
    <row r="575" spans="2:8">
      <c r="B575" s="325"/>
      <c r="C575" s="325"/>
      <c r="D575" s="325"/>
      <c r="E575" s="325"/>
      <c r="F575" s="325"/>
      <c r="G575" s="325"/>
      <c r="H575" s="325"/>
    </row>
    <row r="576" spans="2:8">
      <c r="B576" s="273"/>
      <c r="C576" s="273"/>
      <c r="D576" s="273"/>
      <c r="E576" s="273"/>
      <c r="F576" s="273"/>
      <c r="G576" s="273"/>
      <c r="H576" s="273"/>
    </row>
    <row r="577" spans="2:8">
      <c r="B577" s="273"/>
      <c r="C577" s="273"/>
      <c r="D577" s="273"/>
      <c r="E577" s="273"/>
      <c r="F577" s="273"/>
      <c r="G577" s="273"/>
      <c r="H577" s="273"/>
    </row>
    <row r="578" spans="2:8">
      <c r="B578" s="273"/>
      <c r="C578" s="273"/>
      <c r="D578" s="273"/>
      <c r="E578" s="273"/>
      <c r="F578" s="273"/>
      <c r="G578" s="273"/>
      <c r="H578" s="273"/>
    </row>
    <row r="579" spans="2:8">
      <c r="B579" s="273"/>
      <c r="C579" s="273"/>
      <c r="D579" s="273"/>
      <c r="E579" s="273"/>
      <c r="F579" s="273"/>
      <c r="G579" s="273"/>
      <c r="H579" s="273"/>
    </row>
    <row r="580" spans="2:8">
      <c r="B580" s="273"/>
      <c r="C580" s="273"/>
      <c r="D580" s="273"/>
      <c r="E580" s="273"/>
      <c r="F580" s="273"/>
      <c r="G580" s="273"/>
      <c r="H580" s="273"/>
    </row>
    <row r="581" spans="2:8">
      <c r="B581" s="273"/>
      <c r="C581" s="273"/>
      <c r="D581" s="273"/>
      <c r="E581" s="273"/>
      <c r="F581" s="273"/>
      <c r="G581" s="273"/>
      <c r="H581" s="273"/>
    </row>
    <row r="582" spans="2:8">
      <c r="B582" s="273"/>
      <c r="C582" s="273"/>
      <c r="D582" s="273"/>
      <c r="E582" s="273"/>
      <c r="F582" s="273"/>
      <c r="G582" s="273"/>
      <c r="H582" s="273"/>
    </row>
    <row r="583" spans="2:8">
      <c r="B583" s="273"/>
      <c r="C583" s="273"/>
      <c r="D583" s="273"/>
      <c r="E583" s="273"/>
      <c r="F583" s="273"/>
      <c r="G583" s="273"/>
      <c r="H583" s="273"/>
    </row>
    <row r="584" spans="2:8">
      <c r="B584" s="273"/>
      <c r="C584" s="273"/>
      <c r="D584" s="273"/>
      <c r="E584" s="273"/>
      <c r="F584" s="273"/>
      <c r="G584" s="273"/>
      <c r="H584" s="273"/>
    </row>
    <row r="585" spans="2:8">
      <c r="B585" s="273"/>
      <c r="C585" s="273"/>
      <c r="D585" s="273"/>
      <c r="E585" s="273"/>
      <c r="F585" s="273"/>
      <c r="G585" s="273"/>
      <c r="H585" s="273"/>
    </row>
    <row r="586" spans="2:8">
      <c r="B586" s="106"/>
      <c r="C586" s="106"/>
      <c r="D586" s="106"/>
      <c r="E586" s="106"/>
      <c r="F586" s="106"/>
      <c r="G586" s="106"/>
      <c r="H586" s="106"/>
    </row>
    <row r="587" spans="2:8">
      <c r="B587" s="106"/>
      <c r="C587" s="106"/>
      <c r="D587" s="106"/>
      <c r="E587" s="106"/>
      <c r="F587" s="106"/>
      <c r="G587" s="106"/>
      <c r="H587" s="106"/>
    </row>
    <row r="588" spans="2:8">
      <c r="B588" s="106"/>
      <c r="C588" s="106"/>
      <c r="D588" s="106"/>
      <c r="E588" s="106"/>
      <c r="F588" s="106"/>
      <c r="G588" s="106"/>
      <c r="H588" s="106"/>
    </row>
    <row r="589" spans="2:8">
      <c r="B589" s="106"/>
      <c r="C589" s="106"/>
      <c r="D589" s="106"/>
      <c r="E589" s="106"/>
      <c r="F589" s="106"/>
      <c r="G589" s="106"/>
      <c r="H589" s="106"/>
    </row>
    <row r="590" spans="2:8">
      <c r="B590" s="106"/>
      <c r="C590" s="106"/>
      <c r="D590" s="106"/>
      <c r="E590" s="106"/>
      <c r="F590" s="106"/>
      <c r="G590" s="106"/>
      <c r="H590" s="106"/>
    </row>
    <row r="591" spans="2:8">
      <c r="B591" s="106"/>
      <c r="C591" s="106"/>
      <c r="D591" s="106"/>
      <c r="E591" s="106"/>
      <c r="F591" s="106"/>
      <c r="G591" s="106"/>
      <c r="H591" s="106"/>
    </row>
    <row r="592" spans="2:8">
      <c r="B592" s="106"/>
      <c r="C592" s="106"/>
      <c r="D592" s="106"/>
      <c r="E592" s="106"/>
      <c r="F592" s="106"/>
      <c r="G592" s="106"/>
      <c r="H592" s="106"/>
    </row>
    <row r="593" spans="4:4">
      <c r="D593" s="106"/>
    </row>
  </sheetData>
  <autoFilter ref="B5:H546" xr:uid="{00000000-0009-0000-0000-000003000000}"/>
  <sortState xmlns:xlrd2="http://schemas.microsoft.com/office/spreadsheetml/2017/richdata2" ref="C119:D127">
    <sortCondition ref="D119:D127"/>
  </sortState>
  <mergeCells count="48">
    <mergeCell ref="H128:H134"/>
    <mergeCell ref="E119:E127"/>
    <mergeCell ref="G119:G127"/>
    <mergeCell ref="H119:H127"/>
    <mergeCell ref="A119:A127"/>
    <mergeCell ref="E128:E134"/>
    <mergeCell ref="A128:A134"/>
    <mergeCell ref="G128:G134"/>
    <mergeCell ref="A47:A86"/>
    <mergeCell ref="E47:E86"/>
    <mergeCell ref="G47:G86"/>
    <mergeCell ref="H47:H86"/>
    <mergeCell ref="A116:A118"/>
    <mergeCell ref="A87:A115"/>
    <mergeCell ref="E87:E115"/>
    <mergeCell ref="G87:G115"/>
    <mergeCell ref="H87:H115"/>
    <mergeCell ref="E116:E118"/>
    <mergeCell ref="G116:G118"/>
    <mergeCell ref="H116:H118"/>
    <mergeCell ref="H42:H46"/>
    <mergeCell ref="H32:H39"/>
    <mergeCell ref="H14:H22"/>
    <mergeCell ref="E11:E13"/>
    <mergeCell ref="G11:G13"/>
    <mergeCell ref="H11:H13"/>
    <mergeCell ref="B2:H2"/>
    <mergeCell ref="B3:H3"/>
    <mergeCell ref="B4:H4"/>
    <mergeCell ref="E8:E10"/>
    <mergeCell ref="G8:G10"/>
    <mergeCell ref="H8:H10"/>
    <mergeCell ref="A135:A137"/>
    <mergeCell ref="E135:E137"/>
    <mergeCell ref="G135:G137"/>
    <mergeCell ref="H135:H137"/>
    <mergeCell ref="A14:A22"/>
    <mergeCell ref="A23:A31"/>
    <mergeCell ref="A42:A46"/>
    <mergeCell ref="E42:E46"/>
    <mergeCell ref="G42:G46"/>
    <mergeCell ref="E14:E22"/>
    <mergeCell ref="G14:G22"/>
    <mergeCell ref="E23:E31"/>
    <mergeCell ref="G23:G31"/>
    <mergeCell ref="E32:E39"/>
    <mergeCell ref="G32:G39"/>
    <mergeCell ref="H23:H31"/>
  </mergeCells>
  <conditionalFormatting sqref="H1:H6 H42 H145 H191:H193 H226:H229 H231:H232 H316 H320 H357 H362 H367 H370 H373 H376 H378 H412 H414 H417 H460 H517 H521:H523 H525:H543 H547:H1048576">
    <cfRule type="cellIs" dxfId="7" priority="2" operator="greaterThan">
      <formula>0.99</formula>
    </cfRule>
    <cfRule type="cellIs" dxfId="6" priority="3" operator="greaterThan">
      <formula>99</formula>
    </cfRule>
    <cfRule type="cellIs" dxfId="5" priority="5" operator="greaterThan">
      <formula>1</formula>
    </cfRule>
  </conditionalFormatting>
  <conditionalFormatting sqref="H6:H8 H11:H47 H87:H11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{CF7653BA-00B5-4FAC-B2A7-56C6D770C89C}</x14:id>
        </ext>
      </extLst>
    </cfRule>
  </conditionalFormatting>
  <conditionalFormatting sqref="Q4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{D51371D0-1621-43B7-8A62-6F10B5B923F8}</x14:id>
        </ext>
      </extLst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7653BA-00B5-4FAC-B2A7-56C6D770C89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H6:H8 H11:H47 H87:H116</xm:sqref>
        </x14:conditionalFormatting>
        <x14:conditionalFormatting xmlns:xm="http://schemas.microsoft.com/office/excel/2006/main">
          <x14:cfRule type="dataBar" id="{D51371D0-1621-43B7-8A62-6F10B5B923F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093"/>
  <sheetViews>
    <sheetView showGridLines="0" topLeftCell="A3" zoomScale="110" zoomScaleNormal="110" workbookViewId="0">
      <pane ySplit="5" topLeftCell="A8" activePane="bottomLeft" state="frozen"/>
      <selection pane="bottomLeft" activeCell="B42" sqref="B42"/>
    </sheetView>
  </sheetViews>
  <sheetFormatPr baseColWidth="10" defaultColWidth="11.5" defaultRowHeight="14"/>
  <cols>
    <col min="1" max="1" width="6.5" style="178" customWidth="1"/>
    <col min="2" max="2" width="44" style="24" customWidth="1"/>
    <col min="3" max="3" width="13.6640625" style="33" bestFit="1" customWidth="1"/>
    <col min="4" max="4" width="16.83203125" style="178" bestFit="1" customWidth="1"/>
    <col min="5" max="5" width="27.6640625" style="34" bestFit="1" customWidth="1"/>
    <col min="6" max="6" width="8.6640625" style="34" bestFit="1" customWidth="1"/>
    <col min="7" max="7" width="25.1640625" style="34" bestFit="1" customWidth="1"/>
    <col min="8" max="8" width="18" style="33" bestFit="1" customWidth="1"/>
    <col min="9" max="9" width="23.5" style="34" bestFit="1" customWidth="1"/>
    <col min="10" max="10" width="15.83203125" style="178" bestFit="1" customWidth="1"/>
    <col min="11" max="11" width="17.5" style="178" bestFit="1" customWidth="1"/>
    <col min="12" max="16384" width="11.5" style="178"/>
  </cols>
  <sheetData>
    <row r="1" spans="2:13" ht="8" customHeight="1">
      <c r="B1" s="174"/>
      <c r="C1" s="175"/>
      <c r="D1" s="176"/>
      <c r="E1" s="177"/>
      <c r="F1" s="177"/>
      <c r="G1" s="177"/>
      <c r="H1" s="175"/>
      <c r="I1" s="177"/>
      <c r="J1" s="176"/>
      <c r="K1" s="176"/>
    </row>
    <row r="2" spans="2:13" ht="17.5" customHeight="1">
      <c r="B2" s="1072" t="s">
        <v>282</v>
      </c>
      <c r="C2" s="1073"/>
      <c r="D2" s="1073"/>
      <c r="E2" s="1073"/>
      <c r="F2" s="1073"/>
      <c r="G2" s="1073"/>
      <c r="H2" s="1073"/>
      <c r="I2" s="1073"/>
      <c r="J2" s="1073"/>
      <c r="K2" s="1074"/>
    </row>
    <row r="3" spans="2:13">
      <c r="B3" s="1075">
        <f>RESUMEN!B3</f>
        <v>46272</v>
      </c>
      <c r="C3" s="1076"/>
      <c r="D3" s="1076"/>
      <c r="E3" s="1076"/>
      <c r="F3" s="1076"/>
      <c r="G3" s="1076"/>
      <c r="H3" s="1076"/>
      <c r="I3" s="1076"/>
      <c r="J3" s="1076"/>
      <c r="K3" s="1077"/>
    </row>
    <row r="4" spans="2:13">
      <c r="B4" s="1078"/>
      <c r="C4" s="1078"/>
      <c r="D4" s="1078"/>
      <c r="E4" s="1078"/>
      <c r="F4" s="1078"/>
      <c r="G4" s="1078"/>
      <c r="H4" s="1078"/>
      <c r="I4" s="1078"/>
      <c r="J4" s="1078"/>
      <c r="K4" s="1078"/>
    </row>
    <row r="5" spans="2:13" ht="12" customHeight="1"/>
    <row r="6" spans="2:13" ht="13.5" customHeight="1"/>
    <row r="7" spans="2:13" ht="15">
      <c r="B7" s="170" t="s">
        <v>283</v>
      </c>
      <c r="C7" s="171" t="s">
        <v>284</v>
      </c>
      <c r="D7" s="171" t="s">
        <v>285</v>
      </c>
      <c r="E7" s="179" t="s">
        <v>286</v>
      </c>
      <c r="F7" s="180" t="s">
        <v>168</v>
      </c>
      <c r="G7" s="181" t="s">
        <v>287</v>
      </c>
      <c r="H7" s="182" t="s">
        <v>8</v>
      </c>
      <c r="I7" s="179" t="s">
        <v>53</v>
      </c>
      <c r="J7" s="183" t="s">
        <v>9</v>
      </c>
      <c r="K7" s="184" t="s">
        <v>10</v>
      </c>
    </row>
    <row r="8" spans="2:13" ht="14" customHeight="1">
      <c r="B8" s="353"/>
      <c r="C8" s="346"/>
      <c r="D8" s="356"/>
      <c r="E8" s="346"/>
      <c r="F8" s="346"/>
      <c r="G8" s="346"/>
      <c r="H8" s="346"/>
      <c r="I8" s="357"/>
      <c r="J8" s="357"/>
      <c r="K8" s="358"/>
      <c r="L8" s="326"/>
      <c r="M8" s="326"/>
    </row>
    <row r="9" spans="2:13" ht="14" customHeight="1">
      <c r="B9" s="353"/>
      <c r="C9" s="346"/>
      <c r="D9" s="356"/>
      <c r="E9" s="346"/>
      <c r="F9" s="346"/>
      <c r="G9" s="346"/>
      <c r="H9" s="346"/>
      <c r="I9" s="357"/>
      <c r="J9" s="357"/>
      <c r="K9" s="358"/>
      <c r="L9" s="326"/>
      <c r="M9" s="326"/>
    </row>
    <row r="10" spans="2:13" ht="14" customHeight="1">
      <c r="B10" s="353"/>
      <c r="C10" s="346"/>
      <c r="D10" s="356"/>
      <c r="E10" s="346"/>
      <c r="F10" s="346"/>
      <c r="G10" s="346"/>
      <c r="H10" s="346"/>
      <c r="I10" s="357"/>
      <c r="J10" s="357"/>
      <c r="K10" s="358"/>
      <c r="L10" s="326"/>
      <c r="M10" s="326"/>
    </row>
    <row r="11" spans="2:13" ht="14" customHeight="1">
      <c r="B11" s="353"/>
      <c r="C11" s="346"/>
      <c r="D11" s="356"/>
      <c r="E11" s="346"/>
      <c r="F11" s="346"/>
      <c r="G11" s="346"/>
      <c r="H11" s="346"/>
      <c r="I11" s="357"/>
      <c r="J11" s="357"/>
      <c r="K11" s="358"/>
      <c r="L11" s="326"/>
      <c r="M11" s="326"/>
    </row>
    <row r="12" spans="2:13" ht="14" customHeight="1">
      <c r="B12" s="353"/>
      <c r="C12" s="346"/>
      <c r="D12" s="356"/>
      <c r="E12" s="346"/>
      <c r="F12" s="346"/>
      <c r="G12" s="346"/>
      <c r="H12" s="346"/>
      <c r="I12" s="357"/>
      <c r="J12" s="357"/>
      <c r="K12" s="358"/>
      <c r="L12" s="326"/>
      <c r="M12" s="326"/>
    </row>
    <row r="13" spans="2:13" ht="14" customHeight="1">
      <c r="B13" s="353"/>
      <c r="C13" s="346"/>
      <c r="D13" s="356"/>
      <c r="E13" s="346"/>
      <c r="F13" s="346"/>
      <c r="G13" s="346"/>
      <c r="H13" s="346"/>
      <c r="I13" s="357"/>
      <c r="J13" s="357"/>
      <c r="K13" s="358"/>
      <c r="L13" s="326"/>
      <c r="M13" s="326"/>
    </row>
    <row r="14" spans="2:13" ht="14" customHeight="1">
      <c r="B14" s="353"/>
      <c r="C14" s="346"/>
      <c r="D14" s="356"/>
      <c r="E14" s="346"/>
      <c r="F14" s="346"/>
      <c r="G14" s="346"/>
      <c r="H14" s="346"/>
      <c r="I14" s="357"/>
      <c r="J14" s="357"/>
      <c r="K14" s="358"/>
      <c r="L14" s="327"/>
      <c r="M14" s="326"/>
    </row>
    <row r="15" spans="2:13" ht="14" customHeight="1">
      <c r="B15" s="353"/>
      <c r="C15" s="346"/>
      <c r="D15" s="356"/>
      <c r="E15" s="346"/>
      <c r="F15" s="346"/>
      <c r="G15" s="346"/>
      <c r="H15" s="346"/>
      <c r="I15" s="346"/>
      <c r="J15" s="346"/>
      <c r="K15" s="359"/>
      <c r="L15" s="327"/>
      <c r="M15" s="326"/>
    </row>
    <row r="16" spans="2:13" ht="15" customHeight="1">
      <c r="B16" s="353"/>
      <c r="C16" s="346"/>
      <c r="D16" s="356"/>
      <c r="E16" s="346"/>
      <c r="F16" s="346"/>
      <c r="G16" s="346"/>
      <c r="H16" s="346"/>
      <c r="I16" s="346"/>
      <c r="J16" s="346"/>
      <c r="K16" s="359"/>
      <c r="L16" s="327"/>
      <c r="M16" s="326"/>
    </row>
    <row r="17" spans="2:13" ht="15" customHeight="1">
      <c r="B17" s="353"/>
      <c r="C17" s="346"/>
      <c r="D17" s="356"/>
      <c r="E17" s="346"/>
      <c r="F17" s="346"/>
      <c r="G17" s="346"/>
      <c r="H17" s="346"/>
      <c r="I17" s="346"/>
      <c r="J17" s="346"/>
      <c r="K17" s="359"/>
      <c r="L17" s="326"/>
      <c r="M17" s="326"/>
    </row>
    <row r="18" spans="2:13" ht="15" customHeight="1">
      <c r="B18" s="353"/>
      <c r="C18" s="346"/>
      <c r="D18" s="356"/>
      <c r="E18" s="346"/>
      <c r="F18" s="346"/>
      <c r="G18" s="346"/>
      <c r="H18" s="346"/>
      <c r="I18" s="346"/>
      <c r="J18" s="346"/>
      <c r="K18" s="359"/>
      <c r="L18" s="326"/>
      <c r="M18" s="326"/>
    </row>
    <row r="19" spans="2:13" ht="15" customHeight="1">
      <c r="B19" s="353"/>
      <c r="C19" s="346"/>
      <c r="D19" s="356"/>
      <c r="E19" s="346"/>
      <c r="F19" s="346"/>
      <c r="G19" s="346"/>
      <c r="H19" s="346"/>
      <c r="I19" s="346"/>
      <c r="J19" s="346"/>
      <c r="K19" s="359"/>
      <c r="L19" s="326"/>
      <c r="M19" s="326"/>
    </row>
    <row r="20" spans="2:13" ht="15" customHeight="1">
      <c r="B20" s="353"/>
      <c r="C20" s="346"/>
      <c r="D20" s="356"/>
      <c r="E20" s="346"/>
      <c r="F20" s="346"/>
      <c r="G20" s="346"/>
      <c r="H20" s="346"/>
      <c r="I20" s="346"/>
      <c r="J20" s="346"/>
      <c r="K20" s="359"/>
      <c r="L20" s="326"/>
      <c r="M20" s="326"/>
    </row>
    <row r="21" spans="2:13" ht="15" customHeight="1">
      <c r="B21" s="353"/>
      <c r="C21" s="346"/>
      <c r="D21" s="356"/>
      <c r="E21" s="346"/>
      <c r="F21" s="346"/>
      <c r="G21" s="346"/>
      <c r="H21" s="346"/>
      <c r="I21" s="346"/>
      <c r="J21" s="346"/>
      <c r="K21" s="359"/>
      <c r="L21" s="326"/>
      <c r="M21" s="326"/>
    </row>
    <row r="22" spans="2:13" ht="15" customHeight="1">
      <c r="B22" s="353"/>
      <c r="C22" s="346"/>
      <c r="D22" s="356"/>
      <c r="E22" s="346"/>
      <c r="F22" s="346"/>
      <c r="G22" s="346"/>
      <c r="H22" s="346"/>
      <c r="I22" s="346"/>
      <c r="J22" s="346"/>
      <c r="K22" s="359"/>
      <c r="L22" s="326"/>
      <c r="M22" s="326"/>
    </row>
    <row r="23" spans="2:13" ht="15" customHeight="1">
      <c r="B23" s="353"/>
      <c r="C23" s="346"/>
      <c r="D23" s="356"/>
      <c r="E23" s="346"/>
      <c r="F23" s="346"/>
      <c r="G23" s="346"/>
      <c r="H23" s="346"/>
      <c r="I23" s="346"/>
      <c r="J23" s="346"/>
      <c r="K23" s="359"/>
      <c r="L23" s="326"/>
      <c r="M23" s="326"/>
    </row>
    <row r="24" spans="2:13" ht="15" customHeight="1">
      <c r="B24" s="353"/>
      <c r="C24" s="346"/>
      <c r="D24" s="356"/>
      <c r="E24" s="346"/>
      <c r="F24" s="346"/>
      <c r="G24" s="346"/>
      <c r="H24" s="346"/>
      <c r="I24" s="346"/>
      <c r="J24" s="346"/>
      <c r="K24" s="359"/>
      <c r="L24" s="326"/>
      <c r="M24" s="326"/>
    </row>
    <row r="25" spans="2:13" ht="14" customHeight="1">
      <c r="B25" s="353"/>
      <c r="C25" s="346"/>
      <c r="D25" s="356"/>
      <c r="E25" s="346"/>
      <c r="F25" s="346"/>
      <c r="G25" s="346"/>
      <c r="H25" s="346"/>
      <c r="I25" s="346"/>
      <c r="J25" s="346"/>
      <c r="K25" s="359"/>
      <c r="L25" s="326"/>
      <c r="M25" s="326"/>
    </row>
    <row r="26" spans="2:13" ht="14" customHeight="1">
      <c r="B26" s="353"/>
      <c r="C26" s="346"/>
      <c r="D26" s="356"/>
      <c r="E26" s="346"/>
      <c r="F26" s="346"/>
      <c r="G26" s="346"/>
      <c r="H26" s="346"/>
      <c r="I26" s="346"/>
      <c r="J26" s="346"/>
      <c r="K26" s="359"/>
      <c r="L26" s="326"/>
      <c r="M26" s="326"/>
    </row>
    <row r="27" spans="2:13" ht="14" customHeight="1">
      <c r="B27" s="353"/>
      <c r="C27" s="346"/>
      <c r="D27" s="356"/>
      <c r="E27" s="346"/>
      <c r="F27" s="346"/>
      <c r="G27" s="346"/>
      <c r="H27" s="346"/>
      <c r="I27" s="346"/>
      <c r="J27" s="346"/>
      <c r="K27" s="359"/>
      <c r="L27" s="326"/>
      <c r="M27" s="326"/>
    </row>
    <row r="28" spans="2:13" ht="14" customHeight="1">
      <c r="B28" s="353"/>
      <c r="C28" s="346"/>
      <c r="D28" s="356"/>
      <c r="E28" s="346"/>
      <c r="F28" s="346"/>
      <c r="G28" s="346"/>
      <c r="H28" s="346"/>
      <c r="I28" s="346"/>
      <c r="J28" s="346"/>
      <c r="K28" s="359"/>
      <c r="L28" s="326"/>
      <c r="M28" s="326"/>
    </row>
    <row r="29" spans="2:13" ht="14" customHeight="1">
      <c r="B29" s="353"/>
      <c r="C29" s="346"/>
      <c r="D29" s="356"/>
      <c r="E29" s="346"/>
      <c r="F29" s="346"/>
      <c r="G29" s="346"/>
      <c r="H29" s="346"/>
      <c r="I29" s="346"/>
      <c r="J29" s="346"/>
      <c r="K29" s="359"/>
      <c r="L29" s="326"/>
      <c r="M29" s="326"/>
    </row>
    <row r="30" spans="2:13" ht="14" customHeight="1">
      <c r="B30" s="353"/>
      <c r="C30" s="346"/>
      <c r="D30" s="356"/>
      <c r="E30" s="346"/>
      <c r="F30" s="346"/>
      <c r="G30" s="346"/>
      <c r="H30" s="346"/>
      <c r="I30" s="346"/>
      <c r="J30" s="346"/>
      <c r="K30" s="359"/>
      <c r="L30" s="326"/>
      <c r="M30" s="326"/>
    </row>
    <row r="31" spans="2:13" ht="14" customHeight="1">
      <c r="B31" s="353"/>
      <c r="C31" s="346"/>
      <c r="D31" s="356"/>
      <c r="E31" s="346"/>
      <c r="F31" s="346"/>
      <c r="G31" s="346"/>
      <c r="H31" s="346"/>
      <c r="I31" s="346"/>
      <c r="J31" s="346"/>
      <c r="K31" s="359"/>
      <c r="L31" s="326"/>
      <c r="M31" s="326"/>
    </row>
    <row r="32" spans="2:13" ht="14" customHeight="1">
      <c r="B32" s="353"/>
      <c r="C32" s="346"/>
      <c r="D32" s="356"/>
      <c r="E32" s="346"/>
      <c r="F32" s="346"/>
      <c r="G32" s="346"/>
      <c r="H32" s="346"/>
      <c r="I32" s="346"/>
      <c r="J32" s="346"/>
      <c r="K32" s="359"/>
      <c r="L32" s="326"/>
      <c r="M32" s="326"/>
    </row>
    <row r="33" spans="2:13" ht="14" customHeight="1">
      <c r="B33" s="353"/>
      <c r="C33" s="346"/>
      <c r="D33" s="356"/>
      <c r="E33" s="346"/>
      <c r="F33" s="346"/>
      <c r="G33" s="346"/>
      <c r="H33" s="346"/>
      <c r="I33" s="346"/>
      <c r="J33" s="346"/>
      <c r="K33" s="359"/>
      <c r="L33" s="326"/>
      <c r="M33" s="326"/>
    </row>
    <row r="34" spans="2:13">
      <c r="B34" s="360"/>
      <c r="C34" s="346"/>
      <c r="D34" s="356"/>
      <c r="E34" s="353"/>
      <c r="F34" s="353"/>
      <c r="G34" s="346"/>
      <c r="H34" s="346"/>
      <c r="I34" s="346"/>
      <c r="J34" s="346"/>
      <c r="K34" s="359"/>
      <c r="L34" s="326"/>
      <c r="M34" s="326"/>
    </row>
    <row r="35" spans="2:13">
      <c r="B35" s="360"/>
      <c r="C35" s="346"/>
      <c r="D35" s="356"/>
      <c r="E35" s="353"/>
      <c r="F35" s="353"/>
      <c r="G35" s="346"/>
      <c r="H35" s="346"/>
      <c r="I35" s="346"/>
      <c r="J35" s="346"/>
      <c r="K35" s="359"/>
      <c r="L35" s="326"/>
      <c r="M35" s="326"/>
    </row>
    <row r="36" spans="2:13">
      <c r="B36" s="360"/>
      <c r="C36" s="346"/>
      <c r="D36" s="356"/>
      <c r="E36" s="353"/>
      <c r="F36" s="353"/>
      <c r="G36" s="346"/>
      <c r="H36" s="346"/>
      <c r="I36" s="346"/>
      <c r="J36" s="346"/>
      <c r="K36" s="359"/>
      <c r="L36" s="326"/>
      <c r="M36" s="326"/>
    </row>
    <row r="37" spans="2:13">
      <c r="B37" s="360"/>
      <c r="C37" s="346"/>
      <c r="D37" s="356"/>
      <c r="E37" s="353"/>
      <c r="F37" s="353"/>
      <c r="G37" s="346"/>
      <c r="H37" s="346"/>
      <c r="I37" s="346"/>
      <c r="J37" s="346"/>
      <c r="K37" s="359"/>
      <c r="L37" s="326"/>
      <c r="M37" s="326"/>
    </row>
    <row r="38" spans="2:13">
      <c r="B38" s="360"/>
      <c r="C38" s="346"/>
      <c r="D38" s="356"/>
      <c r="E38" s="353"/>
      <c r="F38" s="353"/>
      <c r="G38" s="346"/>
      <c r="H38" s="346"/>
      <c r="I38" s="346"/>
      <c r="J38" s="346"/>
      <c r="K38" s="359"/>
      <c r="L38" s="326"/>
      <c r="M38" s="326"/>
    </row>
    <row r="39" spans="2:13">
      <c r="B39" s="360"/>
      <c r="C39" s="346"/>
      <c r="D39" s="356"/>
      <c r="E39" s="353"/>
      <c r="F39" s="353"/>
      <c r="G39" s="346"/>
      <c r="H39" s="346"/>
      <c r="I39" s="346"/>
      <c r="J39" s="346"/>
      <c r="K39" s="359"/>
      <c r="L39" s="326"/>
      <c r="M39" s="326"/>
    </row>
    <row r="40" spans="2:13">
      <c r="B40" s="360"/>
      <c r="C40" s="346"/>
      <c r="D40" s="356"/>
      <c r="E40" s="353"/>
      <c r="F40" s="353"/>
      <c r="G40" s="346"/>
      <c r="H40" s="346"/>
      <c r="I40" s="346"/>
      <c r="J40" s="346"/>
      <c r="K40" s="359"/>
      <c r="L40" s="326"/>
      <c r="M40" s="326"/>
    </row>
    <row r="41" spans="2:13">
      <c r="B41" s="360"/>
      <c r="C41" s="346"/>
      <c r="D41" s="356"/>
      <c r="E41" s="353"/>
      <c r="F41" s="353"/>
      <c r="G41" s="346"/>
      <c r="H41" s="346"/>
      <c r="I41" s="346"/>
      <c r="J41" s="346"/>
      <c r="K41" s="359"/>
      <c r="L41" s="326"/>
      <c r="M41" s="326"/>
    </row>
    <row r="42" spans="2:13">
      <c r="B42" s="360"/>
      <c r="C42" s="346"/>
      <c r="D42" s="356"/>
      <c r="E42" s="353"/>
      <c r="F42" s="353"/>
      <c r="G42" s="346"/>
      <c r="H42" s="346"/>
      <c r="I42" s="346"/>
      <c r="J42" s="346"/>
      <c r="K42" s="359"/>
      <c r="L42" s="326"/>
      <c r="M42" s="326"/>
    </row>
    <row r="43" spans="2:13" ht="14" customHeight="1">
      <c r="B43" s="353"/>
      <c r="C43" s="346"/>
      <c r="D43" s="356"/>
      <c r="E43" s="353"/>
      <c r="F43" s="353"/>
      <c r="G43" s="346"/>
      <c r="H43" s="346"/>
      <c r="I43" s="346"/>
      <c r="J43" s="346"/>
      <c r="K43" s="359"/>
      <c r="L43" s="326"/>
      <c r="M43" s="326"/>
    </row>
    <row r="44" spans="2:13" ht="14" customHeight="1">
      <c r="B44" s="353"/>
      <c r="C44" s="346"/>
      <c r="D44" s="356"/>
      <c r="E44" s="353"/>
      <c r="F44" s="353"/>
      <c r="G44" s="346"/>
      <c r="H44" s="346"/>
      <c r="I44" s="346"/>
      <c r="J44" s="346"/>
      <c r="K44" s="359"/>
      <c r="L44" s="326"/>
      <c r="M44" s="326"/>
    </row>
    <row r="45" spans="2:13" ht="14" customHeight="1">
      <c r="B45" s="353"/>
      <c r="C45" s="346"/>
      <c r="D45" s="356"/>
      <c r="E45" s="353"/>
      <c r="F45" s="353"/>
      <c r="G45" s="346"/>
      <c r="H45" s="346"/>
      <c r="I45" s="346"/>
      <c r="J45" s="346"/>
      <c r="K45" s="359"/>
      <c r="L45" s="326"/>
      <c r="M45" s="326"/>
    </row>
    <row r="46" spans="2:13" ht="14" customHeight="1">
      <c r="B46" s="353"/>
      <c r="C46" s="346"/>
      <c r="D46" s="356"/>
      <c r="E46" s="353"/>
      <c r="F46" s="353"/>
      <c r="G46" s="346"/>
      <c r="H46" s="346"/>
      <c r="I46" s="346"/>
      <c r="J46" s="346"/>
      <c r="K46" s="359"/>
      <c r="L46" s="326"/>
      <c r="M46" s="326"/>
    </row>
    <row r="47" spans="2:13" ht="14" customHeight="1">
      <c r="B47" s="353"/>
      <c r="C47" s="346"/>
      <c r="D47" s="356"/>
      <c r="E47" s="353"/>
      <c r="F47" s="353"/>
      <c r="G47" s="346"/>
      <c r="H47" s="346"/>
      <c r="I47" s="346"/>
      <c r="J47" s="346"/>
      <c r="K47" s="359"/>
      <c r="L47" s="326"/>
      <c r="M47" s="326"/>
    </row>
    <row r="48" spans="2:13" ht="14" customHeight="1">
      <c r="B48" s="353"/>
      <c r="C48" s="346"/>
      <c r="D48" s="356"/>
      <c r="E48" s="353"/>
      <c r="F48" s="353"/>
      <c r="G48" s="346"/>
      <c r="H48" s="346"/>
      <c r="I48" s="346"/>
      <c r="J48" s="346"/>
      <c r="K48" s="361"/>
      <c r="L48" s="326"/>
      <c r="M48" s="326"/>
    </row>
    <row r="49" spans="2:13" ht="14" customHeight="1">
      <c r="B49" s="353"/>
      <c r="C49" s="346"/>
      <c r="D49" s="356"/>
      <c r="E49" s="353"/>
      <c r="F49" s="353"/>
      <c r="G49" s="346"/>
      <c r="H49" s="346"/>
      <c r="I49" s="346"/>
      <c r="J49" s="346"/>
      <c r="K49" s="361"/>
      <c r="L49" s="326"/>
      <c r="M49" s="326"/>
    </row>
    <row r="50" spans="2:13" ht="14" customHeight="1">
      <c r="B50" s="353"/>
      <c r="C50" s="346"/>
      <c r="D50" s="356"/>
      <c r="E50" s="353"/>
      <c r="F50" s="353"/>
      <c r="G50" s="346"/>
      <c r="H50" s="346"/>
      <c r="I50" s="346"/>
      <c r="J50" s="346"/>
      <c r="K50" s="361"/>
      <c r="L50" s="326"/>
      <c r="M50" s="326"/>
    </row>
    <row r="51" spans="2:13" ht="14" customHeight="1">
      <c r="B51" s="353"/>
      <c r="C51" s="346"/>
      <c r="D51" s="356"/>
      <c r="E51" s="353"/>
      <c r="F51" s="353"/>
      <c r="G51" s="346"/>
      <c r="H51" s="346"/>
      <c r="I51" s="346"/>
      <c r="J51" s="346"/>
      <c r="K51" s="361"/>
      <c r="L51" s="326"/>
      <c r="M51" s="326"/>
    </row>
    <row r="52" spans="2:13" ht="14" customHeight="1">
      <c r="B52" s="353"/>
      <c r="C52" s="346"/>
      <c r="D52" s="356"/>
      <c r="E52" s="353"/>
      <c r="F52" s="353"/>
      <c r="G52" s="346"/>
      <c r="H52" s="346"/>
      <c r="I52" s="346"/>
      <c r="J52" s="346"/>
      <c r="K52" s="361"/>
      <c r="L52" s="326"/>
      <c r="M52" s="326"/>
    </row>
    <row r="53" spans="2:13" ht="14" customHeight="1">
      <c r="B53" s="353"/>
      <c r="C53" s="346"/>
      <c r="D53" s="356"/>
      <c r="E53" s="353"/>
      <c r="F53" s="353"/>
      <c r="G53" s="346"/>
      <c r="H53" s="346"/>
      <c r="I53" s="346"/>
      <c r="J53" s="346"/>
      <c r="K53" s="361"/>
      <c r="L53" s="326"/>
      <c r="M53" s="326"/>
    </row>
    <row r="54" spans="2:13" ht="14" customHeight="1">
      <c r="B54" s="353"/>
      <c r="C54" s="346"/>
      <c r="D54" s="356"/>
      <c r="E54" s="353"/>
      <c r="F54" s="353"/>
      <c r="G54" s="346"/>
      <c r="H54" s="346"/>
      <c r="I54" s="346"/>
      <c r="J54" s="346"/>
      <c r="K54" s="361"/>
      <c r="L54" s="326"/>
      <c r="M54" s="326"/>
    </row>
    <row r="55" spans="2:13" ht="14" customHeight="1">
      <c r="B55" s="353"/>
      <c r="C55" s="346"/>
      <c r="D55" s="356"/>
      <c r="E55" s="353"/>
      <c r="F55" s="353"/>
      <c r="G55" s="346"/>
      <c r="H55" s="346"/>
      <c r="I55" s="346"/>
      <c r="J55" s="346"/>
      <c r="K55" s="361"/>
      <c r="L55" s="326"/>
      <c r="M55" s="326"/>
    </row>
    <row r="56" spans="2:13" ht="14" customHeight="1">
      <c r="B56" s="353"/>
      <c r="C56" s="346"/>
      <c r="D56" s="356"/>
      <c r="E56" s="353"/>
      <c r="F56" s="353"/>
      <c r="G56" s="346"/>
      <c r="H56" s="346"/>
      <c r="I56" s="346"/>
      <c r="J56" s="346"/>
      <c r="K56" s="361"/>
      <c r="L56" s="326"/>
      <c r="M56" s="326"/>
    </row>
    <row r="57" spans="2:13" ht="14" customHeight="1">
      <c r="B57" s="353"/>
      <c r="C57" s="346"/>
      <c r="D57" s="356"/>
      <c r="E57" s="353"/>
      <c r="F57" s="353"/>
      <c r="G57" s="346"/>
      <c r="H57" s="346"/>
      <c r="I57" s="346"/>
      <c r="J57" s="346"/>
      <c r="K57" s="361"/>
      <c r="L57" s="326"/>
      <c r="M57" s="326"/>
    </row>
    <row r="58" spans="2:13" ht="14" customHeight="1">
      <c r="B58" s="353"/>
      <c r="C58" s="346"/>
      <c r="D58" s="356"/>
      <c r="E58" s="353"/>
      <c r="F58" s="353"/>
      <c r="G58" s="346"/>
      <c r="H58" s="346"/>
      <c r="I58" s="346"/>
      <c r="J58" s="346"/>
      <c r="K58" s="359"/>
      <c r="L58" s="326"/>
      <c r="M58" s="326"/>
    </row>
    <row r="59" spans="2:13" ht="14" customHeight="1">
      <c r="B59" s="353"/>
      <c r="C59" s="346"/>
      <c r="D59" s="356"/>
      <c r="E59" s="353"/>
      <c r="F59" s="353"/>
      <c r="G59" s="346"/>
      <c r="H59" s="346"/>
      <c r="I59" s="346"/>
      <c r="J59" s="346"/>
      <c r="K59" s="359"/>
      <c r="L59" s="326"/>
      <c r="M59" s="326"/>
    </row>
    <row r="60" spans="2:13" ht="14" customHeight="1">
      <c r="B60" s="353"/>
      <c r="C60" s="346"/>
      <c r="D60" s="356"/>
      <c r="E60" s="353"/>
      <c r="F60" s="353"/>
      <c r="G60" s="346"/>
      <c r="H60" s="346"/>
      <c r="I60" s="346"/>
      <c r="J60" s="346"/>
      <c r="K60" s="359"/>
      <c r="L60" s="326"/>
      <c r="M60" s="326"/>
    </row>
    <row r="61" spans="2:13" ht="14" customHeight="1">
      <c r="B61" s="353"/>
      <c r="C61" s="346"/>
      <c r="D61" s="356"/>
      <c r="E61" s="353"/>
      <c r="F61" s="353"/>
      <c r="G61" s="346"/>
      <c r="H61" s="346"/>
      <c r="I61" s="346"/>
      <c r="J61" s="346"/>
      <c r="K61" s="359"/>
      <c r="L61" s="326"/>
      <c r="M61" s="326"/>
    </row>
    <row r="62" spans="2:13" ht="14" customHeight="1">
      <c r="B62" s="353"/>
      <c r="C62" s="346"/>
      <c r="D62" s="356"/>
      <c r="E62" s="353"/>
      <c r="F62" s="353"/>
      <c r="G62" s="346"/>
      <c r="H62" s="346"/>
      <c r="I62" s="362"/>
      <c r="J62" s="362"/>
      <c r="K62" s="359"/>
      <c r="L62" s="326"/>
      <c r="M62" s="326"/>
    </row>
    <row r="63" spans="2:13" ht="14" customHeight="1">
      <c r="B63" s="353"/>
      <c r="C63" s="346"/>
      <c r="D63" s="356"/>
      <c r="E63" s="353"/>
      <c r="F63" s="353"/>
      <c r="G63" s="346"/>
      <c r="H63" s="346"/>
      <c r="I63" s="362"/>
      <c r="J63" s="346"/>
      <c r="K63" s="359"/>
      <c r="L63" s="326"/>
      <c r="M63" s="326"/>
    </row>
    <row r="64" spans="2:13" ht="14" customHeight="1">
      <c r="B64" s="353"/>
      <c r="C64" s="346"/>
      <c r="D64" s="356"/>
      <c r="E64" s="353"/>
      <c r="F64" s="353"/>
      <c r="G64" s="346"/>
      <c r="H64" s="346"/>
      <c r="I64" s="362"/>
      <c r="J64" s="346"/>
      <c r="K64" s="359"/>
      <c r="L64" s="326"/>
      <c r="M64" s="326"/>
    </row>
    <row r="65" spans="2:13" ht="14" customHeight="1">
      <c r="B65" s="353"/>
      <c r="C65" s="346"/>
      <c r="D65" s="356"/>
      <c r="E65" s="353"/>
      <c r="F65" s="353"/>
      <c r="G65" s="346"/>
      <c r="H65" s="346"/>
      <c r="I65" s="362"/>
      <c r="J65" s="362"/>
      <c r="K65" s="359"/>
      <c r="L65" s="326"/>
      <c r="M65" s="326"/>
    </row>
    <row r="66" spans="2:13" ht="15" customHeight="1">
      <c r="B66" s="353"/>
      <c r="C66" s="346"/>
      <c r="D66" s="356"/>
      <c r="E66" s="353"/>
      <c r="F66" s="353"/>
      <c r="G66" s="346"/>
      <c r="H66" s="346"/>
      <c r="I66" s="362"/>
      <c r="J66" s="362"/>
      <c r="K66" s="359"/>
      <c r="L66" s="326"/>
      <c r="M66" s="326"/>
    </row>
    <row r="67" spans="2:13" ht="15" customHeight="1">
      <c r="B67" s="353"/>
      <c r="C67" s="346"/>
      <c r="D67" s="356"/>
      <c r="E67" s="353"/>
      <c r="F67" s="353"/>
      <c r="G67" s="346"/>
      <c r="H67" s="346"/>
      <c r="I67" s="362"/>
      <c r="J67" s="362"/>
      <c r="K67" s="359"/>
      <c r="L67" s="326"/>
      <c r="M67" s="326"/>
    </row>
    <row r="68" spans="2:13" ht="15" customHeight="1">
      <c r="B68" s="353"/>
      <c r="C68" s="346"/>
      <c r="D68" s="356"/>
      <c r="E68" s="353"/>
      <c r="F68" s="353"/>
      <c r="G68" s="346"/>
      <c r="H68" s="346"/>
      <c r="I68" s="362"/>
      <c r="J68" s="362"/>
      <c r="K68" s="359"/>
      <c r="L68" s="326"/>
      <c r="M68" s="326"/>
    </row>
    <row r="69" spans="2:13" ht="15" customHeight="1">
      <c r="B69" s="353"/>
      <c r="C69" s="346"/>
      <c r="D69" s="356"/>
      <c r="E69" s="353"/>
      <c r="F69" s="353"/>
      <c r="G69" s="346"/>
      <c r="H69" s="346"/>
      <c r="I69" s="362"/>
      <c r="J69" s="362"/>
      <c r="K69" s="359"/>
      <c r="L69" s="326"/>
      <c r="M69" s="326"/>
    </row>
    <row r="70" spans="2:13" ht="15" customHeight="1">
      <c r="B70" s="353"/>
      <c r="C70" s="346"/>
      <c r="D70" s="356"/>
      <c r="E70" s="353"/>
      <c r="F70" s="353"/>
      <c r="G70" s="346"/>
      <c r="H70" s="346"/>
      <c r="I70" s="362"/>
      <c r="J70" s="362"/>
      <c r="K70" s="359"/>
      <c r="L70" s="326"/>
      <c r="M70" s="326"/>
    </row>
    <row r="71" spans="2:13" ht="15" customHeight="1">
      <c r="B71" s="353"/>
      <c r="C71" s="346"/>
      <c r="D71" s="356"/>
      <c r="E71" s="353"/>
      <c r="F71" s="353"/>
      <c r="G71" s="346"/>
      <c r="H71" s="346"/>
      <c r="I71" s="362"/>
      <c r="J71" s="362"/>
      <c r="K71" s="359"/>
      <c r="L71" s="326"/>
      <c r="M71" s="326"/>
    </row>
    <row r="72" spans="2:13" ht="15" customHeight="1">
      <c r="B72" s="353"/>
      <c r="C72" s="346"/>
      <c r="D72" s="356"/>
      <c r="E72" s="353"/>
      <c r="F72" s="353"/>
      <c r="G72" s="346"/>
      <c r="H72" s="346"/>
      <c r="I72" s="362"/>
      <c r="J72" s="362"/>
      <c r="K72" s="359"/>
      <c r="L72" s="326"/>
      <c r="M72" s="326"/>
    </row>
    <row r="73" spans="2:13" ht="15" customHeight="1">
      <c r="B73" s="353"/>
      <c r="C73" s="346"/>
      <c r="D73" s="356"/>
      <c r="E73" s="353"/>
      <c r="F73" s="353"/>
      <c r="G73" s="346"/>
      <c r="H73" s="346"/>
      <c r="I73" s="362"/>
      <c r="J73" s="362"/>
      <c r="K73" s="359"/>
      <c r="L73" s="326"/>
      <c r="M73" s="326"/>
    </row>
    <row r="74" spans="2:13" ht="14" customHeight="1">
      <c r="B74" s="353"/>
      <c r="C74" s="346"/>
      <c r="D74" s="356"/>
      <c r="E74" s="353"/>
      <c r="F74" s="353"/>
      <c r="G74" s="346"/>
      <c r="H74" s="346"/>
      <c r="I74" s="362"/>
      <c r="J74" s="362"/>
      <c r="K74" s="359"/>
      <c r="L74" s="326"/>
      <c r="M74" s="326"/>
    </row>
    <row r="75" spans="2:13" ht="15" customHeight="1">
      <c r="B75" s="353"/>
      <c r="C75" s="346"/>
      <c r="D75" s="356"/>
      <c r="E75" s="353"/>
      <c r="F75" s="353"/>
      <c r="G75" s="346"/>
      <c r="H75" s="346"/>
      <c r="I75" s="362"/>
      <c r="J75" s="346"/>
      <c r="K75" s="359"/>
      <c r="L75" s="326"/>
      <c r="M75" s="326"/>
    </row>
    <row r="76" spans="2:13" ht="15" customHeight="1">
      <c r="B76" s="353"/>
      <c r="C76" s="346"/>
      <c r="D76" s="356"/>
      <c r="E76" s="353"/>
      <c r="F76" s="353"/>
      <c r="G76" s="346"/>
      <c r="H76" s="346"/>
      <c r="I76" s="362"/>
      <c r="J76" s="346"/>
      <c r="K76" s="359"/>
      <c r="L76" s="326"/>
      <c r="M76" s="326"/>
    </row>
    <row r="77" spans="2:13" ht="15" customHeight="1">
      <c r="B77" s="353"/>
      <c r="C77" s="346"/>
      <c r="D77" s="356"/>
      <c r="E77" s="353"/>
      <c r="F77" s="353"/>
      <c r="G77" s="346"/>
      <c r="H77" s="346"/>
      <c r="I77" s="362"/>
      <c r="J77" s="346"/>
      <c r="K77" s="359"/>
      <c r="L77" s="326"/>
      <c r="M77" s="326"/>
    </row>
    <row r="78" spans="2:13" ht="15" customHeight="1">
      <c r="B78" s="353"/>
      <c r="C78" s="346"/>
      <c r="D78" s="356"/>
      <c r="E78" s="353"/>
      <c r="F78" s="353"/>
      <c r="G78" s="346"/>
      <c r="H78" s="346"/>
      <c r="I78" s="362"/>
      <c r="J78" s="346"/>
      <c r="K78" s="359"/>
      <c r="L78" s="326"/>
      <c r="M78" s="326"/>
    </row>
    <row r="79" spans="2:13" ht="14" customHeight="1">
      <c r="B79" s="353"/>
      <c r="C79" s="346"/>
      <c r="D79" s="356"/>
      <c r="E79" s="353"/>
      <c r="F79" s="353"/>
      <c r="G79" s="346"/>
      <c r="H79" s="346"/>
      <c r="I79" s="362"/>
      <c r="J79" s="362"/>
      <c r="K79" s="359"/>
      <c r="L79" s="326"/>
      <c r="M79" s="326"/>
    </row>
    <row r="80" spans="2:13" ht="14" customHeight="1">
      <c r="B80" s="353"/>
      <c r="C80" s="346"/>
      <c r="D80" s="356"/>
      <c r="E80" s="353"/>
      <c r="F80" s="353"/>
      <c r="G80" s="346"/>
      <c r="H80" s="346"/>
      <c r="I80" s="362"/>
      <c r="J80" s="362"/>
      <c r="K80" s="359"/>
      <c r="L80" s="326"/>
      <c r="M80" s="326"/>
    </row>
    <row r="81" spans="2:13" ht="14" customHeight="1">
      <c r="B81" s="353"/>
      <c r="C81" s="346"/>
      <c r="D81" s="356"/>
      <c r="E81" s="353"/>
      <c r="F81" s="353"/>
      <c r="G81" s="346"/>
      <c r="H81" s="346"/>
      <c r="I81" s="362"/>
      <c r="J81" s="362"/>
      <c r="K81" s="359"/>
      <c r="L81" s="326"/>
      <c r="M81" s="326"/>
    </row>
    <row r="82" spans="2:13" ht="14" customHeight="1">
      <c r="B82" s="353"/>
      <c r="C82" s="346"/>
      <c r="D82" s="356"/>
      <c r="E82" s="353"/>
      <c r="F82" s="353"/>
      <c r="G82" s="348"/>
      <c r="H82" s="346"/>
      <c r="I82" s="362"/>
      <c r="J82" s="362"/>
      <c r="K82" s="359"/>
      <c r="L82" s="326"/>
      <c r="M82" s="326"/>
    </row>
    <row r="83" spans="2:13" ht="14" customHeight="1">
      <c r="B83" s="353"/>
      <c r="C83" s="346"/>
      <c r="D83" s="356"/>
      <c r="E83" s="353"/>
      <c r="F83" s="353"/>
      <c r="G83" s="348"/>
      <c r="H83" s="346"/>
      <c r="I83" s="362"/>
      <c r="J83" s="362"/>
      <c r="K83" s="359"/>
      <c r="L83" s="326"/>
      <c r="M83" s="326"/>
    </row>
    <row r="84" spans="2:13" ht="14" customHeight="1">
      <c r="B84" s="353"/>
      <c r="C84" s="346"/>
      <c r="D84" s="356"/>
      <c r="E84" s="353"/>
      <c r="F84" s="353"/>
      <c r="G84" s="348"/>
      <c r="H84" s="346"/>
      <c r="I84" s="346"/>
      <c r="J84" s="346"/>
      <c r="K84" s="359"/>
      <c r="L84" s="326"/>
      <c r="M84" s="326"/>
    </row>
    <row r="85" spans="2:13" ht="15" customHeight="1">
      <c r="B85" s="353"/>
      <c r="C85" s="346"/>
      <c r="D85" s="356"/>
      <c r="E85" s="353"/>
      <c r="F85" s="353"/>
      <c r="G85" s="348"/>
      <c r="H85" s="346"/>
      <c r="I85" s="346"/>
      <c r="J85" s="346"/>
      <c r="K85" s="359"/>
      <c r="L85" s="326"/>
      <c r="M85" s="326"/>
    </row>
    <row r="86" spans="2:13" ht="15" customHeight="1">
      <c r="B86" s="353"/>
      <c r="C86" s="346"/>
      <c r="D86" s="356"/>
      <c r="E86" s="353"/>
      <c r="F86" s="353"/>
      <c r="G86" s="348"/>
      <c r="H86" s="346"/>
      <c r="I86" s="346"/>
      <c r="J86" s="346"/>
      <c r="K86" s="359"/>
      <c r="L86" s="326"/>
      <c r="M86" s="326"/>
    </row>
    <row r="87" spans="2:13" ht="14" customHeight="1">
      <c r="B87" s="353"/>
      <c r="C87" s="346"/>
      <c r="D87" s="356"/>
      <c r="E87" s="353"/>
      <c r="F87" s="353"/>
      <c r="G87" s="346"/>
      <c r="H87" s="346"/>
      <c r="I87" s="346"/>
      <c r="J87" s="346"/>
      <c r="K87" s="359"/>
      <c r="L87" s="326"/>
      <c r="M87" s="326"/>
    </row>
    <row r="88" spans="2:13" ht="15" customHeight="1">
      <c r="B88" s="353"/>
      <c r="C88" s="346"/>
      <c r="D88" s="356"/>
      <c r="E88" s="353"/>
      <c r="F88" s="353"/>
      <c r="G88" s="346"/>
      <c r="H88" s="346"/>
      <c r="I88" s="346"/>
      <c r="J88" s="346"/>
      <c r="K88" s="359"/>
      <c r="L88" s="326"/>
      <c r="M88" s="326"/>
    </row>
    <row r="89" spans="2:13" ht="15" customHeight="1">
      <c r="B89" s="353"/>
      <c r="C89" s="346"/>
      <c r="D89" s="356"/>
      <c r="E89" s="353"/>
      <c r="F89" s="353"/>
      <c r="G89" s="346"/>
      <c r="H89" s="346"/>
      <c r="I89" s="346"/>
      <c r="J89" s="346"/>
      <c r="K89" s="359"/>
      <c r="L89" s="326"/>
      <c r="M89" s="326"/>
    </row>
    <row r="90" spans="2:13" ht="15" customHeight="1">
      <c r="B90" s="353"/>
      <c r="C90" s="346"/>
      <c r="D90" s="356"/>
      <c r="E90" s="353"/>
      <c r="F90" s="353"/>
      <c r="G90" s="346"/>
      <c r="H90" s="346"/>
      <c r="I90" s="346"/>
      <c r="J90" s="346"/>
      <c r="K90" s="359"/>
      <c r="L90" s="326"/>
      <c r="M90" s="326"/>
    </row>
    <row r="91" spans="2:13" ht="15" customHeight="1">
      <c r="B91" s="353"/>
      <c r="C91" s="346"/>
      <c r="D91" s="356"/>
      <c r="E91" s="353"/>
      <c r="F91" s="353"/>
      <c r="G91" s="346"/>
      <c r="H91" s="346"/>
      <c r="I91" s="346"/>
      <c r="J91" s="346"/>
      <c r="K91" s="359"/>
      <c r="L91" s="326"/>
      <c r="M91" s="326"/>
    </row>
    <row r="92" spans="2:13" ht="15" customHeight="1">
      <c r="B92" s="353"/>
      <c r="C92" s="346"/>
      <c r="D92" s="356"/>
      <c r="E92" s="353"/>
      <c r="F92" s="353"/>
      <c r="G92" s="346"/>
      <c r="H92" s="346"/>
      <c r="I92" s="346"/>
      <c r="J92" s="346"/>
      <c r="K92" s="359"/>
      <c r="L92" s="326"/>
      <c r="M92" s="326"/>
    </row>
    <row r="93" spans="2:13" ht="15" customHeight="1">
      <c r="B93" s="353"/>
      <c r="C93" s="346"/>
      <c r="D93" s="356"/>
      <c r="E93" s="353"/>
      <c r="F93" s="353"/>
      <c r="G93" s="346"/>
      <c r="H93" s="346"/>
      <c r="I93" s="346"/>
      <c r="J93" s="346"/>
      <c r="K93" s="359"/>
      <c r="L93" s="326"/>
      <c r="M93" s="326"/>
    </row>
    <row r="94" spans="2:13" ht="15" customHeight="1">
      <c r="B94" s="353"/>
      <c r="C94" s="346"/>
      <c r="D94" s="356"/>
      <c r="E94" s="353"/>
      <c r="F94" s="353"/>
      <c r="G94" s="346"/>
      <c r="H94" s="346"/>
      <c r="I94" s="346"/>
      <c r="J94" s="346"/>
      <c r="K94" s="359"/>
      <c r="L94" s="326"/>
      <c r="M94" s="326"/>
    </row>
    <row r="95" spans="2:13" ht="15" customHeight="1">
      <c r="B95" s="353"/>
      <c r="C95" s="346"/>
      <c r="D95" s="356"/>
      <c r="E95" s="353"/>
      <c r="F95" s="353"/>
      <c r="G95" s="346"/>
      <c r="H95" s="346"/>
      <c r="I95" s="346"/>
      <c r="J95" s="346"/>
      <c r="K95" s="359"/>
      <c r="L95" s="326"/>
      <c r="M95" s="326"/>
    </row>
    <row r="96" spans="2:13" ht="14" customHeight="1">
      <c r="B96" s="353"/>
      <c r="C96" s="353"/>
      <c r="D96" s="354"/>
      <c r="E96" s="353"/>
      <c r="F96" s="353"/>
      <c r="G96" s="348"/>
      <c r="H96" s="346"/>
      <c r="I96" s="346"/>
      <c r="J96" s="346"/>
      <c r="K96" s="359"/>
      <c r="L96" s="326"/>
      <c r="M96" s="326"/>
    </row>
    <row r="97" spans="2:13" ht="15" customHeight="1">
      <c r="B97" s="353"/>
      <c r="C97" s="353"/>
      <c r="D97" s="354"/>
      <c r="E97" s="353"/>
      <c r="F97" s="353"/>
      <c r="G97" s="348"/>
      <c r="H97" s="346"/>
      <c r="I97" s="346"/>
      <c r="J97" s="346"/>
      <c r="K97" s="359"/>
      <c r="L97" s="326"/>
      <c r="M97" s="326"/>
    </row>
    <row r="98" spans="2:13" ht="15" customHeight="1">
      <c r="B98" s="353"/>
      <c r="C98" s="353"/>
      <c r="D98" s="354"/>
      <c r="E98" s="353"/>
      <c r="F98" s="353"/>
      <c r="G98" s="346"/>
      <c r="H98" s="346"/>
      <c r="I98" s="346"/>
      <c r="J98" s="346"/>
      <c r="K98" s="359"/>
      <c r="L98" s="326"/>
      <c r="M98" s="326"/>
    </row>
    <row r="99" spans="2:13" ht="15" customHeight="1">
      <c r="B99" s="353"/>
      <c r="C99" s="353"/>
      <c r="D99" s="354"/>
      <c r="E99" s="353"/>
      <c r="F99" s="353"/>
      <c r="G99" s="348"/>
      <c r="H99" s="346"/>
      <c r="I99" s="346"/>
      <c r="J99" s="346"/>
      <c r="K99" s="359"/>
      <c r="L99" s="326"/>
      <c r="M99" s="326"/>
    </row>
    <row r="100" spans="2:13" ht="15" customHeight="1">
      <c r="B100" s="353"/>
      <c r="C100" s="353"/>
      <c r="D100" s="354"/>
      <c r="E100" s="353"/>
      <c r="F100" s="353"/>
      <c r="G100" s="348"/>
      <c r="H100" s="346"/>
      <c r="I100" s="346"/>
      <c r="J100" s="346"/>
      <c r="K100" s="359"/>
      <c r="L100" s="326"/>
      <c r="M100" s="326"/>
    </row>
    <row r="101" spans="2:13" ht="15" customHeight="1">
      <c r="B101" s="353"/>
      <c r="C101" s="353"/>
      <c r="D101" s="354"/>
      <c r="E101" s="353"/>
      <c r="F101" s="353"/>
      <c r="G101" s="346"/>
      <c r="H101" s="346"/>
      <c r="I101" s="346"/>
      <c r="J101" s="346"/>
      <c r="K101" s="359"/>
      <c r="L101" s="326"/>
      <c r="M101" s="326"/>
    </row>
    <row r="102" spans="2:13" ht="15" customHeight="1">
      <c r="B102" s="353"/>
      <c r="C102" s="353"/>
      <c r="D102" s="354"/>
      <c r="E102" s="353"/>
      <c r="F102" s="353"/>
      <c r="G102" s="346"/>
      <c r="H102" s="346"/>
      <c r="I102" s="346"/>
      <c r="J102" s="346"/>
      <c r="K102" s="359"/>
      <c r="L102" s="326"/>
      <c r="M102" s="326"/>
    </row>
    <row r="103" spans="2:13" ht="14" customHeight="1">
      <c r="B103" s="353"/>
      <c r="C103" s="353"/>
      <c r="D103" s="354"/>
      <c r="E103" s="353"/>
      <c r="F103" s="353"/>
      <c r="G103" s="348"/>
      <c r="H103" s="346"/>
      <c r="I103" s="346"/>
      <c r="J103" s="346"/>
      <c r="K103" s="359"/>
      <c r="L103" s="326"/>
      <c r="M103" s="326"/>
    </row>
    <row r="104" spans="2:13" ht="14" customHeight="1">
      <c r="B104" s="353"/>
      <c r="C104" s="353"/>
      <c r="D104" s="354"/>
      <c r="E104" s="353"/>
      <c r="F104" s="353"/>
      <c r="G104" s="346"/>
      <c r="H104" s="346"/>
      <c r="I104" s="346"/>
      <c r="J104" s="346"/>
      <c r="K104" s="359"/>
      <c r="L104" s="326"/>
      <c r="M104" s="326"/>
    </row>
    <row r="105" spans="2:13" ht="14" customHeight="1">
      <c r="B105" s="353"/>
      <c r="C105" s="353"/>
      <c r="D105" s="354"/>
      <c r="E105" s="353"/>
      <c r="F105" s="353"/>
      <c r="G105" s="346"/>
      <c r="H105" s="346"/>
      <c r="I105" s="346"/>
      <c r="J105" s="346"/>
      <c r="K105" s="359"/>
      <c r="L105" s="326"/>
      <c r="M105" s="326"/>
    </row>
    <row r="106" spans="2:13" ht="14" customHeight="1">
      <c r="B106" s="353"/>
      <c r="C106" s="353"/>
      <c r="D106" s="354"/>
      <c r="E106" s="353"/>
      <c r="F106" s="353"/>
      <c r="G106" s="346"/>
      <c r="H106" s="346"/>
      <c r="I106" s="346"/>
      <c r="J106" s="346"/>
      <c r="K106" s="359"/>
      <c r="L106" s="326"/>
      <c r="M106" s="326"/>
    </row>
    <row r="107" spans="2:13" ht="15" customHeight="1">
      <c r="B107" s="353"/>
      <c r="C107" s="353"/>
      <c r="D107" s="354"/>
      <c r="E107" s="353"/>
      <c r="F107" s="353"/>
      <c r="G107" s="346"/>
      <c r="H107" s="346"/>
      <c r="I107" s="346"/>
      <c r="J107" s="346"/>
      <c r="K107" s="359"/>
      <c r="L107" s="326"/>
      <c r="M107" s="326"/>
    </row>
    <row r="108" spans="2:13" ht="15" customHeight="1">
      <c r="B108" s="353"/>
      <c r="C108" s="353"/>
      <c r="D108" s="354"/>
      <c r="E108" s="353"/>
      <c r="F108" s="353"/>
      <c r="G108" s="346"/>
      <c r="H108" s="346"/>
      <c r="I108" s="346"/>
      <c r="J108" s="346"/>
      <c r="K108" s="359"/>
      <c r="L108" s="326"/>
      <c r="M108" s="326"/>
    </row>
    <row r="109" spans="2:13" ht="15" customHeight="1">
      <c r="B109" s="353"/>
      <c r="C109" s="353"/>
      <c r="D109" s="354"/>
      <c r="E109" s="353"/>
      <c r="F109" s="353"/>
      <c r="G109" s="346"/>
      <c r="H109" s="346"/>
      <c r="I109" s="346"/>
      <c r="J109" s="346"/>
      <c r="K109" s="359"/>
      <c r="L109" s="326"/>
      <c r="M109" s="326"/>
    </row>
    <row r="110" spans="2:13" ht="15" customHeight="1">
      <c r="B110" s="353"/>
      <c r="C110" s="353"/>
      <c r="D110" s="354"/>
      <c r="E110" s="353"/>
      <c r="F110" s="353"/>
      <c r="G110" s="348"/>
      <c r="H110" s="346"/>
      <c r="I110" s="346"/>
      <c r="J110" s="346"/>
      <c r="K110" s="359"/>
      <c r="L110" s="326"/>
      <c r="M110" s="326"/>
    </row>
    <row r="111" spans="2:13" ht="15" customHeight="1">
      <c r="B111" s="353"/>
      <c r="C111" s="353"/>
      <c r="D111" s="354"/>
      <c r="E111" s="353"/>
      <c r="F111" s="353"/>
      <c r="G111" s="348"/>
      <c r="H111" s="346"/>
      <c r="I111" s="346"/>
      <c r="J111" s="346"/>
      <c r="K111" s="359"/>
      <c r="L111" s="326"/>
      <c r="M111" s="326"/>
    </row>
    <row r="112" spans="2:13" ht="15" customHeight="1">
      <c r="B112" s="353"/>
      <c r="C112" s="353"/>
      <c r="D112" s="354"/>
      <c r="E112" s="353"/>
      <c r="F112" s="353"/>
      <c r="G112" s="348"/>
      <c r="H112" s="346"/>
      <c r="I112" s="346"/>
      <c r="J112" s="346"/>
      <c r="K112" s="359"/>
      <c r="L112" s="326"/>
      <c r="M112" s="326"/>
    </row>
    <row r="113" spans="2:13" ht="15" customHeight="1">
      <c r="B113" s="353"/>
      <c r="C113" s="353"/>
      <c r="D113" s="354"/>
      <c r="E113" s="353"/>
      <c r="F113" s="353"/>
      <c r="G113" s="348"/>
      <c r="H113" s="346"/>
      <c r="I113" s="346"/>
      <c r="J113" s="346"/>
      <c r="K113" s="359"/>
      <c r="L113" s="326"/>
      <c r="M113" s="326"/>
    </row>
    <row r="114" spans="2:13" ht="15" customHeight="1">
      <c r="B114" s="353"/>
      <c r="C114" s="353"/>
      <c r="D114" s="354"/>
      <c r="E114" s="353"/>
      <c r="F114" s="353"/>
      <c r="G114" s="348"/>
      <c r="H114" s="346"/>
      <c r="I114" s="346"/>
      <c r="J114" s="346"/>
      <c r="K114" s="359"/>
      <c r="L114" s="326"/>
      <c r="M114" s="326"/>
    </row>
    <row r="115" spans="2:13" ht="15" customHeight="1">
      <c r="B115" s="353"/>
      <c r="C115" s="353"/>
      <c r="D115" s="354"/>
      <c r="E115" s="353"/>
      <c r="F115" s="353"/>
      <c r="G115" s="346"/>
      <c r="H115" s="346"/>
      <c r="I115" s="346"/>
      <c r="J115" s="346"/>
      <c r="K115" s="359"/>
      <c r="L115" s="326"/>
      <c r="M115" s="326"/>
    </row>
    <row r="116" spans="2:13" ht="15" customHeight="1">
      <c r="B116" s="353"/>
      <c r="C116" s="353"/>
      <c r="D116" s="354"/>
      <c r="E116" s="353"/>
      <c r="F116" s="353"/>
      <c r="G116" s="346"/>
      <c r="H116" s="346"/>
      <c r="I116" s="346"/>
      <c r="J116" s="346"/>
      <c r="K116" s="359"/>
      <c r="L116" s="326"/>
      <c r="M116" s="326"/>
    </row>
    <row r="117" spans="2:13" ht="15" customHeight="1">
      <c r="B117" s="353"/>
      <c r="C117" s="353"/>
      <c r="D117" s="354"/>
      <c r="E117" s="353"/>
      <c r="F117" s="353"/>
      <c r="G117" s="346"/>
      <c r="H117" s="346"/>
      <c r="I117" s="346"/>
      <c r="J117" s="346"/>
      <c r="K117" s="359"/>
      <c r="L117" s="326"/>
      <c r="M117" s="326"/>
    </row>
    <row r="118" spans="2:13" ht="15" customHeight="1">
      <c r="B118" s="353"/>
      <c r="C118" s="353"/>
      <c r="D118" s="354"/>
      <c r="E118" s="353"/>
      <c r="F118" s="353"/>
      <c r="G118" s="346"/>
      <c r="H118" s="346"/>
      <c r="I118" s="346"/>
      <c r="J118" s="346"/>
      <c r="K118" s="359"/>
      <c r="L118" s="326"/>
      <c r="M118" s="326"/>
    </row>
    <row r="119" spans="2:13" ht="15" customHeight="1">
      <c r="B119" s="353"/>
      <c r="C119" s="353"/>
      <c r="D119" s="354"/>
      <c r="E119" s="353"/>
      <c r="F119" s="353"/>
      <c r="G119" s="348"/>
      <c r="H119" s="346"/>
      <c r="I119" s="346"/>
      <c r="J119" s="346"/>
      <c r="K119" s="359"/>
      <c r="L119" s="326"/>
      <c r="M119" s="326"/>
    </row>
    <row r="120" spans="2:13" ht="15" customHeight="1">
      <c r="B120" s="353"/>
      <c r="C120" s="353"/>
      <c r="D120" s="354"/>
      <c r="E120" s="353"/>
      <c r="F120" s="353"/>
      <c r="G120" s="348"/>
      <c r="H120" s="346"/>
      <c r="I120" s="346"/>
      <c r="J120" s="346"/>
      <c r="K120" s="359"/>
      <c r="L120" s="326"/>
      <c r="M120" s="326"/>
    </row>
    <row r="121" spans="2:13" ht="15" customHeight="1">
      <c r="B121" s="353"/>
      <c r="C121" s="353"/>
      <c r="D121" s="354"/>
      <c r="E121" s="353"/>
      <c r="F121" s="353"/>
      <c r="G121" s="348"/>
      <c r="H121" s="346"/>
      <c r="I121" s="346"/>
      <c r="J121" s="346"/>
      <c r="K121" s="359"/>
      <c r="L121" s="326"/>
      <c r="M121" s="326"/>
    </row>
    <row r="122" spans="2:13" ht="15" customHeight="1">
      <c r="B122" s="353"/>
      <c r="C122" s="353"/>
      <c r="D122" s="354"/>
      <c r="E122" s="353"/>
      <c r="F122" s="353"/>
      <c r="G122" s="348"/>
      <c r="H122" s="346"/>
      <c r="I122" s="346"/>
      <c r="J122" s="346"/>
      <c r="K122" s="359"/>
      <c r="L122" s="326"/>
      <c r="M122" s="326"/>
    </row>
    <row r="123" spans="2:13" ht="15" customHeight="1">
      <c r="B123" s="353"/>
      <c r="C123" s="353"/>
      <c r="D123" s="354"/>
      <c r="E123" s="353"/>
      <c r="F123" s="353"/>
      <c r="G123" s="348"/>
      <c r="H123" s="346"/>
      <c r="I123" s="346"/>
      <c r="J123" s="346"/>
      <c r="K123" s="359"/>
      <c r="L123" s="326"/>
      <c r="M123" s="326"/>
    </row>
    <row r="124" spans="2:13" ht="15" customHeight="1">
      <c r="B124" s="353"/>
      <c r="C124" s="353"/>
      <c r="D124" s="354"/>
      <c r="E124" s="353"/>
      <c r="F124" s="353"/>
      <c r="G124" s="348"/>
      <c r="H124" s="346"/>
      <c r="I124" s="346"/>
      <c r="J124" s="346"/>
      <c r="K124" s="359"/>
      <c r="L124" s="326"/>
      <c r="M124" s="326"/>
    </row>
    <row r="125" spans="2:13" ht="15" customHeight="1">
      <c r="B125" s="353"/>
      <c r="C125" s="353"/>
      <c r="D125" s="354"/>
      <c r="E125" s="353"/>
      <c r="F125" s="353"/>
      <c r="G125" s="348"/>
      <c r="H125" s="346"/>
      <c r="I125" s="346"/>
      <c r="J125" s="346"/>
      <c r="K125" s="359"/>
      <c r="L125" s="326"/>
      <c r="M125" s="326"/>
    </row>
    <row r="126" spans="2:13" ht="15" customHeight="1">
      <c r="B126" s="353"/>
      <c r="C126" s="353"/>
      <c r="D126" s="354"/>
      <c r="E126" s="353"/>
      <c r="F126" s="353"/>
      <c r="G126" s="348"/>
      <c r="H126" s="346"/>
      <c r="I126" s="346"/>
      <c r="J126" s="346"/>
      <c r="K126" s="359"/>
      <c r="L126" s="326"/>
      <c r="M126" s="326"/>
    </row>
    <row r="127" spans="2:13" ht="15" customHeight="1">
      <c r="B127" s="353"/>
      <c r="C127" s="353"/>
      <c r="D127" s="354"/>
      <c r="E127" s="353"/>
      <c r="F127" s="353"/>
      <c r="G127" s="348"/>
      <c r="H127" s="346"/>
      <c r="I127" s="346"/>
      <c r="J127" s="346"/>
      <c r="K127" s="359"/>
      <c r="L127" s="326"/>
      <c r="M127" s="326"/>
    </row>
    <row r="128" spans="2:13" ht="15.75" customHeight="1">
      <c r="B128" s="353"/>
      <c r="C128" s="353"/>
      <c r="D128" s="354"/>
      <c r="E128" s="353"/>
      <c r="F128" s="353"/>
      <c r="G128" s="348"/>
      <c r="H128" s="346"/>
      <c r="I128" s="346"/>
      <c r="J128" s="346"/>
      <c r="K128" s="359"/>
      <c r="L128" s="326"/>
      <c r="M128" s="326"/>
    </row>
    <row r="129" spans="2:13" ht="15" customHeight="1">
      <c r="B129" s="353"/>
      <c r="C129" s="353"/>
      <c r="D129" s="354"/>
      <c r="E129" s="353"/>
      <c r="F129" s="363"/>
      <c r="G129" s="348"/>
      <c r="H129" s="346"/>
      <c r="I129" s="346"/>
      <c r="J129" s="346"/>
      <c r="K129" s="359"/>
      <c r="L129" s="326"/>
      <c r="M129" s="326"/>
    </row>
    <row r="130" spans="2:13" ht="15" customHeight="1">
      <c r="B130" s="353"/>
      <c r="C130" s="353"/>
      <c r="D130" s="354"/>
      <c r="E130" s="353"/>
      <c r="F130" s="363"/>
      <c r="G130" s="348"/>
      <c r="H130" s="346"/>
      <c r="I130" s="346"/>
      <c r="J130" s="346"/>
      <c r="K130" s="359"/>
      <c r="L130" s="326"/>
      <c r="M130" s="326"/>
    </row>
    <row r="131" spans="2:13" ht="15" customHeight="1">
      <c r="B131" s="353"/>
      <c r="C131" s="353"/>
      <c r="D131" s="354"/>
      <c r="E131" s="353"/>
      <c r="F131" s="363"/>
      <c r="G131" s="348"/>
      <c r="H131" s="346"/>
      <c r="I131" s="346"/>
      <c r="J131" s="346"/>
      <c r="K131" s="359"/>
      <c r="L131" s="326"/>
      <c r="M131" s="326"/>
    </row>
    <row r="132" spans="2:13" ht="15" customHeight="1">
      <c r="B132" s="353"/>
      <c r="C132" s="353"/>
      <c r="D132" s="354"/>
      <c r="E132" s="353"/>
      <c r="F132" s="363"/>
      <c r="G132" s="348"/>
      <c r="H132" s="346"/>
      <c r="I132" s="346"/>
      <c r="J132" s="346"/>
      <c r="K132" s="359"/>
      <c r="L132" s="326"/>
      <c r="M132" s="326"/>
    </row>
    <row r="133" spans="2:13" ht="15" customHeight="1">
      <c r="B133" s="353"/>
      <c r="C133" s="353"/>
      <c r="D133" s="354"/>
      <c r="E133" s="353"/>
      <c r="F133" s="363"/>
      <c r="G133" s="348"/>
      <c r="H133" s="346"/>
      <c r="I133" s="346"/>
      <c r="J133" s="346"/>
      <c r="K133" s="359"/>
      <c r="L133" s="326"/>
      <c r="M133" s="326"/>
    </row>
    <row r="134" spans="2:13" ht="15" customHeight="1">
      <c r="B134" s="353"/>
      <c r="C134" s="353"/>
      <c r="D134" s="354"/>
      <c r="E134" s="353"/>
      <c r="F134" s="363"/>
      <c r="G134" s="348"/>
      <c r="H134" s="346"/>
      <c r="I134" s="346"/>
      <c r="J134" s="346"/>
      <c r="K134" s="359"/>
      <c r="L134" s="326"/>
      <c r="M134" s="326"/>
    </row>
    <row r="135" spans="2:13" ht="15" customHeight="1">
      <c r="B135" s="353"/>
      <c r="C135" s="353"/>
      <c r="D135" s="354"/>
      <c r="E135" s="353"/>
      <c r="F135" s="363"/>
      <c r="G135" s="348"/>
      <c r="H135" s="346"/>
      <c r="I135" s="346"/>
      <c r="J135" s="346"/>
      <c r="K135" s="359"/>
      <c r="L135" s="326"/>
      <c r="M135" s="326"/>
    </row>
    <row r="136" spans="2:13" ht="15" customHeight="1">
      <c r="B136" s="353"/>
      <c r="C136" s="353"/>
      <c r="D136" s="354"/>
      <c r="E136" s="353"/>
      <c r="F136" s="363"/>
      <c r="G136" s="348"/>
      <c r="H136" s="346"/>
      <c r="I136" s="346"/>
      <c r="J136" s="346"/>
      <c r="K136" s="359"/>
      <c r="L136" s="326"/>
      <c r="M136" s="326"/>
    </row>
    <row r="137" spans="2:13" ht="15" customHeight="1">
      <c r="B137" s="353"/>
      <c r="C137" s="353"/>
      <c r="D137" s="354"/>
      <c r="E137" s="353"/>
      <c r="F137" s="363"/>
      <c r="G137" s="348"/>
      <c r="H137" s="346"/>
      <c r="I137" s="346"/>
      <c r="J137" s="346"/>
      <c r="K137" s="359"/>
      <c r="L137" s="326"/>
      <c r="M137" s="326"/>
    </row>
    <row r="138" spans="2:13" ht="15" customHeight="1">
      <c r="B138" s="353"/>
      <c r="C138" s="353"/>
      <c r="D138" s="354"/>
      <c r="E138" s="353"/>
      <c r="F138" s="363"/>
      <c r="G138" s="348"/>
      <c r="H138" s="346"/>
      <c r="I138" s="346"/>
      <c r="J138" s="346"/>
      <c r="K138" s="359"/>
      <c r="L138" s="326"/>
      <c r="M138" s="326"/>
    </row>
    <row r="139" spans="2:13" ht="15" customHeight="1">
      <c r="B139" s="353"/>
      <c r="C139" s="353"/>
      <c r="D139" s="354"/>
      <c r="E139" s="353"/>
      <c r="F139" s="363"/>
      <c r="G139" s="348"/>
      <c r="H139" s="346"/>
      <c r="I139" s="346"/>
      <c r="J139" s="346"/>
      <c r="K139" s="359"/>
      <c r="L139" s="326"/>
      <c r="M139" s="326"/>
    </row>
    <row r="140" spans="2:13" ht="15" customHeight="1">
      <c r="B140" s="353"/>
      <c r="C140" s="353"/>
      <c r="D140" s="354"/>
      <c r="E140" s="353"/>
      <c r="F140" s="348"/>
      <c r="G140" s="348"/>
      <c r="H140" s="346"/>
      <c r="I140" s="346"/>
      <c r="J140" s="346"/>
      <c r="K140" s="359"/>
      <c r="L140" s="326"/>
      <c r="M140" s="326"/>
    </row>
    <row r="141" spans="2:13" ht="15" customHeight="1">
      <c r="B141" s="353"/>
      <c r="C141" s="353"/>
      <c r="D141" s="354"/>
      <c r="E141" s="353"/>
      <c r="F141" s="348"/>
      <c r="G141" s="348"/>
      <c r="H141" s="346"/>
      <c r="I141" s="346"/>
      <c r="J141" s="346"/>
      <c r="K141" s="359"/>
      <c r="L141" s="326"/>
      <c r="M141" s="326"/>
    </row>
    <row r="142" spans="2:13" ht="15" customHeight="1">
      <c r="B142" s="353"/>
      <c r="C142" s="353"/>
      <c r="D142" s="354"/>
      <c r="E142" s="353"/>
      <c r="F142" s="348"/>
      <c r="G142" s="348"/>
      <c r="H142" s="346"/>
      <c r="I142" s="346"/>
      <c r="J142" s="346"/>
      <c r="K142" s="359"/>
      <c r="L142" s="326"/>
      <c r="M142" s="326"/>
    </row>
    <row r="143" spans="2:13" ht="15" customHeight="1">
      <c r="B143" s="353"/>
      <c r="C143" s="353"/>
      <c r="D143" s="354"/>
      <c r="E143" s="353"/>
      <c r="F143" s="348"/>
      <c r="G143" s="348"/>
      <c r="H143" s="346"/>
      <c r="I143" s="346"/>
      <c r="J143" s="346"/>
      <c r="K143" s="359"/>
      <c r="L143" s="326"/>
      <c r="M143" s="326"/>
    </row>
    <row r="144" spans="2:13" ht="15" customHeight="1">
      <c r="B144" s="353"/>
      <c r="C144" s="353"/>
      <c r="D144" s="354"/>
      <c r="E144" s="353"/>
      <c r="F144" s="348"/>
      <c r="G144" s="348"/>
      <c r="H144" s="346"/>
      <c r="I144" s="346"/>
      <c r="J144" s="346"/>
      <c r="K144" s="359"/>
      <c r="L144" s="326"/>
      <c r="M144" s="326"/>
    </row>
    <row r="145" spans="2:13" ht="15" customHeight="1">
      <c r="B145" s="353"/>
      <c r="C145" s="353"/>
      <c r="D145" s="354"/>
      <c r="E145" s="353"/>
      <c r="F145" s="348"/>
      <c r="G145" s="348"/>
      <c r="H145" s="346"/>
      <c r="I145" s="346"/>
      <c r="J145" s="346"/>
      <c r="K145" s="347"/>
      <c r="L145" s="326"/>
      <c r="M145" s="326"/>
    </row>
    <row r="146" spans="2:13" ht="15" customHeight="1">
      <c r="B146" s="353"/>
      <c r="C146" s="353"/>
      <c r="D146" s="354"/>
      <c r="E146" s="353"/>
      <c r="F146" s="348"/>
      <c r="G146" s="348"/>
      <c r="H146" s="346"/>
      <c r="I146" s="346"/>
      <c r="J146" s="346"/>
      <c r="K146" s="347"/>
      <c r="L146" s="326"/>
      <c r="M146" s="326"/>
    </row>
    <row r="147" spans="2:13" ht="15" customHeight="1">
      <c r="B147" s="353"/>
      <c r="C147" s="353"/>
      <c r="D147" s="354"/>
      <c r="E147" s="353"/>
      <c r="F147" s="348"/>
      <c r="G147" s="348"/>
      <c r="H147" s="346"/>
      <c r="I147" s="346"/>
      <c r="J147" s="346"/>
      <c r="K147" s="347"/>
      <c r="L147" s="326"/>
      <c r="M147" s="326"/>
    </row>
    <row r="148" spans="2:13" ht="15" customHeight="1">
      <c r="B148" s="353"/>
      <c r="C148" s="353"/>
      <c r="D148" s="354"/>
      <c r="E148" s="353"/>
      <c r="F148" s="348"/>
      <c r="G148" s="348"/>
      <c r="H148" s="346"/>
      <c r="I148" s="346"/>
      <c r="J148" s="346"/>
      <c r="K148" s="347"/>
      <c r="L148" s="326"/>
      <c r="M148" s="326"/>
    </row>
    <row r="149" spans="2:13" ht="15" customHeight="1">
      <c r="B149" s="353"/>
      <c r="C149" s="353"/>
      <c r="D149" s="354"/>
      <c r="E149" s="353"/>
      <c r="F149" s="348"/>
      <c r="G149" s="348"/>
      <c r="H149" s="346"/>
      <c r="I149" s="346"/>
      <c r="J149" s="346"/>
      <c r="K149" s="347"/>
      <c r="L149" s="326"/>
      <c r="M149" s="326"/>
    </row>
    <row r="150" spans="2:13" ht="15" customHeight="1">
      <c r="B150" s="353"/>
      <c r="C150" s="353"/>
      <c r="D150" s="354"/>
      <c r="E150" s="353"/>
      <c r="F150" s="348"/>
      <c r="G150" s="348"/>
      <c r="H150" s="346"/>
      <c r="I150" s="346"/>
      <c r="J150" s="346"/>
      <c r="K150" s="347"/>
      <c r="L150" s="326"/>
      <c r="M150" s="326"/>
    </row>
    <row r="151" spans="2:13" ht="15" customHeight="1">
      <c r="B151" s="353"/>
      <c r="C151" s="353"/>
      <c r="D151" s="354"/>
      <c r="E151" s="353"/>
      <c r="F151" s="348"/>
      <c r="G151" s="348"/>
      <c r="H151" s="346"/>
      <c r="I151" s="346"/>
      <c r="J151" s="346"/>
      <c r="K151" s="347"/>
      <c r="L151" s="326"/>
      <c r="M151" s="326"/>
    </row>
    <row r="152" spans="2:13" ht="15" customHeight="1">
      <c r="B152" s="353"/>
      <c r="C152" s="353"/>
      <c r="D152" s="354"/>
      <c r="E152" s="353"/>
      <c r="F152" s="348"/>
      <c r="G152" s="348"/>
      <c r="H152" s="346"/>
      <c r="I152" s="346"/>
      <c r="J152" s="346"/>
      <c r="K152" s="347"/>
      <c r="L152" s="326"/>
      <c r="M152" s="326"/>
    </row>
    <row r="153" spans="2:13" ht="15" customHeight="1">
      <c r="B153" s="353"/>
      <c r="C153" s="353"/>
      <c r="D153" s="354"/>
      <c r="E153" s="353"/>
      <c r="F153" s="348"/>
      <c r="G153" s="348"/>
      <c r="H153" s="346"/>
      <c r="I153" s="346"/>
      <c r="J153" s="346"/>
      <c r="K153" s="347"/>
      <c r="L153" s="326"/>
      <c r="M153" s="326"/>
    </row>
    <row r="154" spans="2:13" ht="15" customHeight="1">
      <c r="B154" s="353"/>
      <c r="C154" s="353"/>
      <c r="D154" s="354"/>
      <c r="E154" s="353"/>
      <c r="F154" s="348"/>
      <c r="G154" s="348"/>
      <c r="H154" s="346"/>
      <c r="I154" s="346"/>
      <c r="J154" s="346"/>
      <c r="K154" s="347"/>
      <c r="L154" s="326"/>
      <c r="M154" s="326"/>
    </row>
    <row r="155" spans="2:13" ht="15" customHeight="1">
      <c r="B155" s="353"/>
      <c r="C155" s="353"/>
      <c r="D155" s="354"/>
      <c r="E155" s="353"/>
      <c r="F155" s="348"/>
      <c r="G155" s="348"/>
      <c r="H155" s="346"/>
      <c r="I155" s="346"/>
      <c r="J155" s="346"/>
      <c r="K155" s="347"/>
      <c r="L155" s="326"/>
      <c r="M155" s="326"/>
    </row>
    <row r="156" spans="2:13" ht="15" customHeight="1">
      <c r="B156" s="353"/>
      <c r="C156" s="353"/>
      <c r="D156" s="354"/>
      <c r="E156" s="353"/>
      <c r="F156" s="348"/>
      <c r="G156" s="348"/>
      <c r="H156" s="346"/>
      <c r="I156" s="346"/>
      <c r="J156" s="346"/>
      <c r="K156" s="347"/>
      <c r="L156" s="326"/>
      <c r="M156" s="326"/>
    </row>
    <row r="157" spans="2:13" ht="15" customHeight="1">
      <c r="B157" s="353"/>
      <c r="C157" s="353"/>
      <c r="D157" s="354"/>
      <c r="E157" s="353"/>
      <c r="F157" s="348"/>
      <c r="G157" s="348"/>
      <c r="H157" s="346"/>
      <c r="I157" s="346"/>
      <c r="J157" s="346"/>
      <c r="K157" s="347"/>
      <c r="L157" s="326"/>
      <c r="M157" s="326"/>
    </row>
    <row r="158" spans="2:13" ht="15.75" customHeight="1">
      <c r="B158" s="353"/>
      <c r="C158" s="353"/>
      <c r="D158" s="354"/>
      <c r="E158" s="353"/>
      <c r="F158" s="348"/>
      <c r="G158" s="348"/>
      <c r="H158" s="346"/>
      <c r="I158" s="346"/>
      <c r="J158" s="346"/>
      <c r="K158" s="347"/>
      <c r="L158" s="326"/>
      <c r="M158" s="326"/>
    </row>
    <row r="159" spans="2:13" ht="15" customHeight="1">
      <c r="B159" s="353"/>
      <c r="C159" s="353"/>
      <c r="D159" s="354"/>
      <c r="E159" s="353"/>
      <c r="F159" s="348"/>
      <c r="G159" s="348"/>
      <c r="H159" s="346"/>
      <c r="I159" s="346"/>
      <c r="J159" s="346"/>
      <c r="K159" s="347"/>
      <c r="L159" s="326"/>
      <c r="M159" s="326"/>
    </row>
    <row r="160" spans="2:13" ht="15" customHeight="1">
      <c r="B160" s="353"/>
      <c r="C160" s="353"/>
      <c r="D160" s="354"/>
      <c r="E160" s="353"/>
      <c r="F160" s="348"/>
      <c r="G160" s="348"/>
      <c r="H160" s="346"/>
      <c r="I160" s="346"/>
      <c r="J160" s="346"/>
      <c r="K160" s="347"/>
      <c r="L160" s="326"/>
      <c r="M160" s="326"/>
    </row>
    <row r="161" spans="2:13" ht="15" customHeight="1">
      <c r="B161" s="353"/>
      <c r="C161" s="353"/>
      <c r="D161" s="354"/>
      <c r="E161" s="353"/>
      <c r="F161" s="348"/>
      <c r="G161" s="348"/>
      <c r="H161" s="346"/>
      <c r="I161" s="346"/>
      <c r="J161" s="346"/>
      <c r="K161" s="347"/>
      <c r="L161" s="326"/>
      <c r="M161" s="326"/>
    </row>
    <row r="162" spans="2:13" ht="15" customHeight="1">
      <c r="B162" s="353"/>
      <c r="C162" s="353"/>
      <c r="D162" s="354"/>
      <c r="E162" s="353"/>
      <c r="F162" s="348"/>
      <c r="G162" s="348"/>
      <c r="H162" s="346"/>
      <c r="I162" s="346"/>
      <c r="J162" s="346"/>
      <c r="K162" s="347"/>
      <c r="L162" s="326"/>
      <c r="M162" s="326"/>
    </row>
    <row r="163" spans="2:13" ht="15" customHeight="1">
      <c r="B163" s="353"/>
      <c r="C163" s="353"/>
      <c r="D163" s="354"/>
      <c r="E163" s="353"/>
      <c r="F163" s="348"/>
      <c r="G163" s="348"/>
      <c r="H163" s="346"/>
      <c r="I163" s="346"/>
      <c r="J163" s="346"/>
      <c r="K163" s="347"/>
      <c r="L163" s="326"/>
      <c r="M163" s="326"/>
    </row>
    <row r="164" spans="2:13" ht="15" customHeight="1">
      <c r="B164" s="353"/>
      <c r="C164" s="353"/>
      <c r="D164" s="354"/>
      <c r="E164" s="353"/>
      <c r="F164" s="348"/>
      <c r="G164" s="348"/>
      <c r="H164" s="346"/>
      <c r="I164" s="346"/>
      <c r="J164" s="346"/>
      <c r="K164" s="347"/>
      <c r="L164" s="326"/>
      <c r="M164" s="326"/>
    </row>
    <row r="165" spans="2:13" ht="15" customHeight="1">
      <c r="B165" s="353"/>
      <c r="C165" s="353"/>
      <c r="D165" s="354"/>
      <c r="E165" s="353"/>
      <c r="F165" s="348"/>
      <c r="G165" s="348"/>
      <c r="H165" s="346"/>
      <c r="I165" s="346"/>
      <c r="J165" s="346"/>
      <c r="K165" s="347"/>
      <c r="L165" s="326"/>
      <c r="M165" s="326"/>
    </row>
    <row r="166" spans="2:13" ht="15" customHeight="1">
      <c r="B166" s="353"/>
      <c r="C166" s="353"/>
      <c r="D166" s="354"/>
      <c r="E166" s="353"/>
      <c r="F166" s="348"/>
      <c r="G166" s="348"/>
      <c r="H166" s="346"/>
      <c r="I166" s="346"/>
      <c r="J166" s="346"/>
      <c r="K166" s="347"/>
      <c r="L166" s="326"/>
      <c r="M166" s="326"/>
    </row>
    <row r="167" spans="2:13" ht="15.75" customHeight="1">
      <c r="B167" s="353"/>
      <c r="C167" s="353"/>
      <c r="D167" s="354"/>
      <c r="E167" s="353"/>
      <c r="F167" s="348"/>
      <c r="G167" s="348"/>
      <c r="H167" s="346"/>
      <c r="I167" s="346"/>
      <c r="J167" s="346"/>
      <c r="K167" s="347"/>
      <c r="L167" s="326"/>
      <c r="M167" s="326"/>
    </row>
    <row r="168" spans="2:13" ht="15" customHeight="1">
      <c r="B168" s="353"/>
      <c r="C168" s="353"/>
      <c r="D168" s="354"/>
      <c r="E168" s="353"/>
      <c r="F168" s="348"/>
      <c r="G168" s="348"/>
      <c r="H168" s="346"/>
      <c r="I168" s="346"/>
      <c r="J168" s="346"/>
      <c r="K168" s="347"/>
      <c r="L168" s="326"/>
      <c r="M168" s="326"/>
    </row>
    <row r="169" spans="2:13" ht="15" customHeight="1">
      <c r="B169" s="353"/>
      <c r="C169" s="353"/>
      <c r="D169" s="354"/>
      <c r="E169" s="353"/>
      <c r="F169" s="348"/>
      <c r="G169" s="348"/>
      <c r="H169" s="346"/>
      <c r="I169" s="346"/>
      <c r="J169" s="346"/>
      <c r="K169" s="347"/>
      <c r="L169" s="326"/>
      <c r="M169" s="326"/>
    </row>
    <row r="170" spans="2:13" ht="15" customHeight="1">
      <c r="B170" s="353"/>
      <c r="C170" s="353"/>
      <c r="D170" s="354"/>
      <c r="E170" s="353"/>
      <c r="F170" s="348"/>
      <c r="G170" s="348"/>
      <c r="H170" s="346"/>
      <c r="I170" s="346"/>
      <c r="J170" s="346"/>
      <c r="K170" s="347"/>
      <c r="L170" s="326"/>
      <c r="M170" s="326"/>
    </row>
    <row r="171" spans="2:13" ht="15" customHeight="1">
      <c r="B171" s="353"/>
      <c r="C171" s="353"/>
      <c r="D171" s="354"/>
      <c r="E171" s="353"/>
      <c r="F171" s="348"/>
      <c r="G171" s="348"/>
      <c r="H171" s="346"/>
      <c r="I171" s="346"/>
      <c r="J171" s="346"/>
      <c r="K171" s="347"/>
      <c r="L171" s="326"/>
      <c r="M171" s="326"/>
    </row>
    <row r="172" spans="2:13" ht="15" customHeight="1">
      <c r="B172" s="353"/>
      <c r="C172" s="353"/>
      <c r="D172" s="354"/>
      <c r="E172" s="353"/>
      <c r="F172" s="348"/>
      <c r="G172" s="348"/>
      <c r="H172" s="346"/>
      <c r="I172" s="346"/>
      <c r="J172" s="346"/>
      <c r="K172" s="347"/>
      <c r="L172" s="326"/>
      <c r="M172" s="326"/>
    </row>
    <row r="173" spans="2:13" ht="15" customHeight="1">
      <c r="B173" s="353"/>
      <c r="C173" s="353"/>
      <c r="D173" s="354"/>
      <c r="E173" s="353"/>
      <c r="F173" s="348"/>
      <c r="G173" s="348"/>
      <c r="H173" s="346"/>
      <c r="I173" s="346"/>
      <c r="J173" s="346"/>
      <c r="K173" s="347"/>
      <c r="L173" s="326"/>
      <c r="M173" s="326"/>
    </row>
    <row r="174" spans="2:13" ht="15" customHeight="1">
      <c r="B174" s="353"/>
      <c r="C174" s="353"/>
      <c r="D174" s="354"/>
      <c r="E174" s="353"/>
      <c r="F174" s="348"/>
      <c r="G174" s="348"/>
      <c r="H174" s="346"/>
      <c r="I174" s="346"/>
      <c r="J174" s="346"/>
      <c r="K174" s="347"/>
      <c r="L174" s="326"/>
      <c r="M174" s="326"/>
    </row>
    <row r="175" spans="2:13" ht="15" customHeight="1">
      <c r="B175" s="353"/>
      <c r="C175" s="353"/>
      <c r="D175" s="354"/>
      <c r="E175" s="353"/>
      <c r="F175" s="348"/>
      <c r="G175" s="348"/>
      <c r="H175" s="346"/>
      <c r="I175" s="346"/>
      <c r="J175" s="346"/>
      <c r="K175" s="347"/>
      <c r="L175" s="326"/>
      <c r="M175" s="326"/>
    </row>
    <row r="176" spans="2:13" ht="15" customHeight="1">
      <c r="B176" s="353"/>
      <c r="C176" s="353"/>
      <c r="D176" s="354"/>
      <c r="E176" s="353"/>
      <c r="F176" s="348"/>
      <c r="G176" s="348"/>
      <c r="H176" s="346"/>
      <c r="I176" s="346"/>
      <c r="J176" s="346"/>
      <c r="K176" s="347"/>
      <c r="L176" s="326"/>
      <c r="M176" s="326"/>
    </row>
    <row r="177" spans="2:13" ht="15" customHeight="1">
      <c r="B177" s="353"/>
      <c r="C177" s="353"/>
      <c r="D177" s="354"/>
      <c r="E177" s="353"/>
      <c r="F177" s="348"/>
      <c r="G177" s="348"/>
      <c r="H177" s="346"/>
      <c r="I177" s="346"/>
      <c r="J177" s="346"/>
      <c r="K177" s="347"/>
      <c r="L177" s="326"/>
      <c r="M177" s="326"/>
    </row>
    <row r="178" spans="2:13" ht="15" customHeight="1">
      <c r="B178" s="353"/>
      <c r="C178" s="353"/>
      <c r="D178" s="354"/>
      <c r="E178" s="353"/>
      <c r="F178" s="348"/>
      <c r="G178" s="348"/>
      <c r="H178" s="346"/>
      <c r="I178" s="346"/>
      <c r="J178" s="346"/>
      <c r="K178" s="347"/>
      <c r="L178" s="326"/>
      <c r="M178" s="326"/>
    </row>
    <row r="179" spans="2:13" ht="15" customHeight="1">
      <c r="B179" s="353"/>
      <c r="C179" s="353"/>
      <c r="D179" s="354"/>
      <c r="E179" s="353"/>
      <c r="F179" s="348"/>
      <c r="G179" s="348"/>
      <c r="H179" s="346"/>
      <c r="I179" s="346"/>
      <c r="J179" s="346"/>
      <c r="K179" s="347"/>
      <c r="L179" s="326"/>
      <c r="M179" s="326"/>
    </row>
    <row r="180" spans="2:13" ht="15" customHeight="1">
      <c r="B180" s="353"/>
      <c r="C180" s="353"/>
      <c r="D180" s="354"/>
      <c r="E180" s="353"/>
      <c r="F180" s="348"/>
      <c r="G180" s="348"/>
      <c r="H180" s="346"/>
      <c r="I180" s="346"/>
      <c r="J180" s="346"/>
      <c r="K180" s="347"/>
      <c r="L180" s="326"/>
      <c r="M180" s="326"/>
    </row>
    <row r="181" spans="2:13" ht="15" customHeight="1">
      <c r="B181" s="353"/>
      <c r="C181" s="353"/>
      <c r="D181" s="354"/>
      <c r="E181" s="353"/>
      <c r="F181" s="348"/>
      <c r="G181" s="348"/>
      <c r="H181" s="346"/>
      <c r="I181" s="346"/>
      <c r="J181" s="346"/>
      <c r="K181" s="347"/>
      <c r="L181" s="326"/>
      <c r="M181" s="326"/>
    </row>
    <row r="182" spans="2:13" ht="15" customHeight="1">
      <c r="B182" s="353"/>
      <c r="C182" s="353"/>
      <c r="D182" s="354"/>
      <c r="E182" s="353"/>
      <c r="F182" s="348"/>
      <c r="G182" s="348"/>
      <c r="H182" s="346"/>
      <c r="I182" s="346"/>
      <c r="J182" s="346"/>
      <c r="K182" s="347"/>
      <c r="L182" s="326"/>
      <c r="M182" s="326"/>
    </row>
    <row r="183" spans="2:13" ht="15" customHeight="1">
      <c r="B183" s="353"/>
      <c r="C183" s="353"/>
      <c r="D183" s="354"/>
      <c r="E183" s="353"/>
      <c r="F183" s="348"/>
      <c r="G183" s="348"/>
      <c r="H183" s="346"/>
      <c r="I183" s="346"/>
      <c r="J183" s="346"/>
      <c r="K183" s="347"/>
      <c r="L183" s="326"/>
      <c r="M183" s="326"/>
    </row>
    <row r="184" spans="2:13" ht="15" customHeight="1">
      <c r="B184" s="353"/>
      <c r="C184" s="353"/>
      <c r="D184" s="354"/>
      <c r="E184" s="353"/>
      <c r="F184" s="348"/>
      <c r="G184" s="348"/>
      <c r="H184" s="346"/>
      <c r="I184" s="346"/>
      <c r="J184" s="346"/>
      <c r="K184" s="347"/>
      <c r="L184" s="326"/>
      <c r="M184" s="326"/>
    </row>
    <row r="185" spans="2:13" ht="15" customHeight="1">
      <c r="B185" s="353"/>
      <c r="C185" s="353"/>
      <c r="D185" s="354"/>
      <c r="E185" s="353"/>
      <c r="F185" s="348"/>
      <c r="G185" s="348"/>
      <c r="H185" s="346"/>
      <c r="I185" s="346"/>
      <c r="J185" s="346"/>
      <c r="K185" s="347"/>
      <c r="L185" s="326"/>
      <c r="M185" s="326"/>
    </row>
    <row r="186" spans="2:13" ht="15" customHeight="1">
      <c r="B186" s="353"/>
      <c r="C186" s="353"/>
      <c r="D186" s="354"/>
      <c r="E186" s="353"/>
      <c r="F186" s="348"/>
      <c r="G186" s="348"/>
      <c r="H186" s="346"/>
      <c r="I186" s="346"/>
      <c r="J186" s="346"/>
      <c r="K186" s="347"/>
      <c r="L186" s="326"/>
      <c r="M186" s="326"/>
    </row>
    <row r="187" spans="2:13" ht="15" customHeight="1">
      <c r="B187" s="353"/>
      <c r="C187" s="353"/>
      <c r="D187" s="354"/>
      <c r="E187" s="353"/>
      <c r="F187" s="348"/>
      <c r="G187" s="348"/>
      <c r="H187" s="346"/>
      <c r="I187" s="346"/>
      <c r="J187" s="346"/>
      <c r="K187" s="347"/>
      <c r="L187" s="326"/>
      <c r="M187" s="326"/>
    </row>
    <row r="188" spans="2:13" ht="15" customHeight="1">
      <c r="B188" s="353"/>
      <c r="C188" s="353"/>
      <c r="D188" s="354"/>
      <c r="E188" s="353"/>
      <c r="F188" s="348"/>
      <c r="G188" s="348"/>
      <c r="H188" s="346"/>
      <c r="I188" s="346"/>
      <c r="J188" s="346"/>
      <c r="K188" s="347"/>
      <c r="L188" s="326"/>
      <c r="M188" s="326"/>
    </row>
    <row r="189" spans="2:13" ht="15" customHeight="1">
      <c r="B189" s="353"/>
      <c r="C189" s="353"/>
      <c r="D189" s="354"/>
      <c r="E189" s="353"/>
      <c r="F189" s="348"/>
      <c r="G189" s="348"/>
      <c r="H189" s="346"/>
      <c r="I189" s="346"/>
      <c r="J189" s="346"/>
      <c r="K189" s="347"/>
      <c r="L189" s="326"/>
      <c r="M189" s="326"/>
    </row>
    <row r="190" spans="2:13" ht="15" customHeight="1">
      <c r="B190" s="353"/>
      <c r="C190" s="353"/>
      <c r="D190" s="354"/>
      <c r="E190" s="346"/>
      <c r="F190" s="348"/>
      <c r="G190" s="348"/>
      <c r="H190" s="346"/>
      <c r="I190" s="346"/>
      <c r="J190" s="346"/>
      <c r="K190" s="364"/>
      <c r="L190" s="326"/>
      <c r="M190" s="326"/>
    </row>
    <row r="191" spans="2:13" ht="15" customHeight="1">
      <c r="B191" s="353"/>
      <c r="C191" s="353"/>
      <c r="D191" s="354"/>
      <c r="E191" s="346"/>
      <c r="F191" s="348"/>
      <c r="G191" s="348"/>
      <c r="H191" s="346"/>
      <c r="I191" s="346"/>
      <c r="J191" s="346"/>
      <c r="K191" s="364"/>
      <c r="L191" s="326"/>
      <c r="M191" s="326"/>
    </row>
    <row r="192" spans="2:13" ht="15.75" customHeight="1">
      <c r="B192" s="353"/>
      <c r="C192" s="353"/>
      <c r="D192" s="354"/>
      <c r="E192" s="346"/>
      <c r="F192" s="348"/>
      <c r="G192" s="348"/>
      <c r="H192" s="346"/>
      <c r="I192" s="346"/>
      <c r="J192" s="346"/>
      <c r="K192" s="364"/>
      <c r="L192" s="326"/>
      <c r="M192" s="326"/>
    </row>
    <row r="193" spans="2:13" ht="15" customHeight="1">
      <c r="B193" s="353"/>
      <c r="C193" s="353"/>
      <c r="D193" s="354"/>
      <c r="E193" s="346"/>
      <c r="F193" s="348"/>
      <c r="G193" s="348"/>
      <c r="H193" s="346"/>
      <c r="I193" s="346"/>
      <c r="J193" s="346"/>
      <c r="K193" s="364"/>
      <c r="L193" s="326"/>
      <c r="M193" s="326"/>
    </row>
    <row r="194" spans="2:13" ht="15" customHeight="1">
      <c r="B194" s="353"/>
      <c r="C194" s="353"/>
      <c r="D194" s="354"/>
      <c r="E194" s="346"/>
      <c r="F194" s="348"/>
      <c r="G194" s="348"/>
      <c r="H194" s="346"/>
      <c r="I194" s="346"/>
      <c r="J194" s="346"/>
      <c r="K194" s="364"/>
      <c r="L194" s="326"/>
      <c r="M194" s="326"/>
    </row>
    <row r="195" spans="2:13" ht="15" customHeight="1">
      <c r="B195" s="353"/>
      <c r="C195" s="353"/>
      <c r="D195" s="354"/>
      <c r="E195" s="346"/>
      <c r="F195" s="348"/>
      <c r="G195" s="348"/>
      <c r="H195" s="346"/>
      <c r="I195" s="346"/>
      <c r="J195" s="346"/>
      <c r="K195" s="364"/>
      <c r="L195" s="326"/>
      <c r="M195" s="326"/>
    </row>
    <row r="196" spans="2:13" ht="15" customHeight="1">
      <c r="B196" s="353"/>
      <c r="C196" s="353"/>
      <c r="D196" s="354"/>
      <c r="E196" s="346"/>
      <c r="F196" s="348"/>
      <c r="G196" s="348"/>
      <c r="H196" s="346"/>
      <c r="I196" s="346"/>
      <c r="J196" s="346"/>
      <c r="K196" s="364"/>
      <c r="L196" s="326"/>
      <c r="M196" s="326"/>
    </row>
    <row r="197" spans="2:13" ht="15" customHeight="1">
      <c r="B197" s="353"/>
      <c r="C197" s="353"/>
      <c r="D197" s="354"/>
      <c r="E197" s="346"/>
      <c r="F197" s="348"/>
      <c r="G197" s="348"/>
      <c r="H197" s="346"/>
      <c r="I197" s="346"/>
      <c r="J197" s="346"/>
      <c r="K197" s="364"/>
      <c r="L197" s="368"/>
      <c r="M197" s="326"/>
    </row>
    <row r="198" spans="2:13" ht="15" customHeight="1">
      <c r="B198" s="353"/>
      <c r="C198" s="353"/>
      <c r="D198" s="354"/>
      <c r="E198" s="346"/>
      <c r="F198" s="348"/>
      <c r="G198" s="348"/>
      <c r="H198" s="346"/>
      <c r="I198" s="346"/>
      <c r="J198" s="346"/>
      <c r="K198" s="364"/>
      <c r="L198" s="336"/>
      <c r="M198" s="326"/>
    </row>
    <row r="199" spans="2:13" ht="15" customHeight="1">
      <c r="B199" s="353"/>
      <c r="C199" s="353"/>
      <c r="D199" s="354"/>
      <c r="E199" s="346"/>
      <c r="F199" s="348"/>
      <c r="G199" s="348"/>
      <c r="H199" s="346"/>
      <c r="I199" s="346"/>
      <c r="J199" s="346"/>
      <c r="K199" s="364"/>
      <c r="L199" s="336"/>
      <c r="M199" s="326"/>
    </row>
    <row r="200" spans="2:13" ht="15" customHeight="1">
      <c r="B200" s="353"/>
      <c r="C200" s="353"/>
      <c r="D200" s="354"/>
      <c r="E200" s="346"/>
      <c r="F200" s="348"/>
      <c r="G200" s="348"/>
      <c r="H200" s="346"/>
      <c r="I200" s="346"/>
      <c r="J200" s="346"/>
      <c r="K200" s="364"/>
      <c r="L200" s="336"/>
      <c r="M200" s="326"/>
    </row>
    <row r="201" spans="2:13" ht="15" customHeight="1">
      <c r="B201" s="353"/>
      <c r="C201" s="353"/>
      <c r="D201" s="354"/>
      <c r="E201" s="346"/>
      <c r="F201" s="348"/>
      <c r="G201" s="348"/>
      <c r="H201" s="346"/>
      <c r="I201" s="346"/>
      <c r="J201" s="346"/>
      <c r="K201" s="364"/>
      <c r="L201" s="336"/>
      <c r="M201" s="326"/>
    </row>
    <row r="202" spans="2:13" ht="15" customHeight="1">
      <c r="B202" s="353"/>
      <c r="C202" s="353"/>
      <c r="D202" s="354"/>
      <c r="E202" s="346"/>
      <c r="F202" s="348"/>
      <c r="G202" s="348"/>
      <c r="H202" s="346"/>
      <c r="I202" s="346"/>
      <c r="J202" s="346"/>
      <c r="K202" s="364"/>
      <c r="L202" s="336"/>
      <c r="M202" s="326"/>
    </row>
    <row r="203" spans="2:13" ht="15" customHeight="1">
      <c r="B203" s="353"/>
      <c r="C203" s="353"/>
      <c r="D203" s="354"/>
      <c r="E203" s="346"/>
      <c r="F203" s="348"/>
      <c r="G203" s="348"/>
      <c r="H203" s="346"/>
      <c r="I203" s="346"/>
      <c r="J203" s="346"/>
      <c r="K203" s="364"/>
      <c r="L203" s="336"/>
      <c r="M203" s="326"/>
    </row>
    <row r="204" spans="2:13" ht="15" customHeight="1">
      <c r="B204" s="353"/>
      <c r="C204" s="353"/>
      <c r="D204" s="354"/>
      <c r="E204" s="346"/>
      <c r="F204" s="355"/>
      <c r="G204" s="355"/>
      <c r="H204" s="346"/>
      <c r="I204" s="346"/>
      <c r="J204" s="346"/>
      <c r="K204" s="364"/>
      <c r="L204" s="336"/>
      <c r="M204" s="326"/>
    </row>
    <row r="205" spans="2:13" ht="15" customHeight="1">
      <c r="B205" s="353"/>
      <c r="C205" s="353"/>
      <c r="D205" s="354"/>
      <c r="E205" s="346"/>
      <c r="F205" s="348"/>
      <c r="G205" s="348"/>
      <c r="H205" s="346"/>
      <c r="I205" s="346"/>
      <c r="J205" s="346"/>
      <c r="K205" s="364"/>
      <c r="L205" s="336"/>
      <c r="M205" s="326"/>
    </row>
    <row r="206" spans="2:13" ht="15" customHeight="1">
      <c r="B206" s="353"/>
      <c r="C206" s="353"/>
      <c r="D206" s="354"/>
      <c r="E206" s="346"/>
      <c r="F206" s="348"/>
      <c r="G206" s="348"/>
      <c r="H206" s="346"/>
      <c r="I206" s="346"/>
      <c r="J206" s="346"/>
      <c r="K206" s="364"/>
      <c r="L206" s="336"/>
      <c r="M206" s="326"/>
    </row>
    <row r="207" spans="2:13" ht="15" customHeight="1">
      <c r="B207" s="353"/>
      <c r="C207" s="353"/>
      <c r="D207" s="354"/>
      <c r="E207" s="346"/>
      <c r="F207" s="348"/>
      <c r="G207" s="348"/>
      <c r="H207" s="346"/>
      <c r="I207" s="346"/>
      <c r="J207" s="346"/>
      <c r="K207" s="364"/>
      <c r="L207" s="336"/>
      <c r="M207" s="326"/>
    </row>
    <row r="208" spans="2:13" ht="15" customHeight="1">
      <c r="B208" s="353"/>
      <c r="C208" s="353"/>
      <c r="D208" s="354"/>
      <c r="E208" s="346"/>
      <c r="F208" s="348"/>
      <c r="G208" s="348"/>
      <c r="H208" s="346"/>
      <c r="I208" s="346"/>
      <c r="J208" s="346"/>
      <c r="K208" s="364"/>
      <c r="L208" s="336"/>
      <c r="M208" s="326"/>
    </row>
    <row r="209" spans="2:13" ht="15" customHeight="1">
      <c r="B209" s="353"/>
      <c r="C209" s="353"/>
      <c r="D209" s="354"/>
      <c r="E209" s="346"/>
      <c r="F209" s="348"/>
      <c r="G209" s="348"/>
      <c r="H209" s="346"/>
      <c r="I209" s="346"/>
      <c r="J209" s="346"/>
      <c r="K209" s="364"/>
      <c r="L209" s="336"/>
      <c r="M209" s="326"/>
    </row>
    <row r="210" spans="2:13" ht="15" customHeight="1">
      <c r="B210" s="353"/>
      <c r="C210" s="353"/>
      <c r="D210" s="354"/>
      <c r="E210" s="346"/>
      <c r="F210" s="348"/>
      <c r="G210" s="348"/>
      <c r="H210" s="346"/>
      <c r="I210" s="346"/>
      <c r="J210" s="346"/>
      <c r="K210" s="364"/>
      <c r="L210" s="336"/>
      <c r="M210" s="326"/>
    </row>
    <row r="211" spans="2:13" ht="15" customHeight="1">
      <c r="B211" s="353"/>
      <c r="C211" s="353"/>
      <c r="D211" s="354"/>
      <c r="E211" s="346"/>
      <c r="F211" s="348"/>
      <c r="G211" s="348"/>
      <c r="H211" s="346"/>
      <c r="I211" s="346"/>
      <c r="J211" s="346"/>
      <c r="K211" s="364"/>
      <c r="L211" s="336"/>
      <c r="M211" s="326"/>
    </row>
    <row r="212" spans="2:13" ht="15.75" customHeight="1">
      <c r="B212" s="353"/>
      <c r="C212" s="353"/>
      <c r="D212" s="354"/>
      <c r="E212" s="346"/>
      <c r="F212" s="348"/>
      <c r="G212" s="348"/>
      <c r="H212" s="346"/>
      <c r="I212" s="346"/>
      <c r="J212" s="346"/>
      <c r="K212" s="364"/>
      <c r="L212" s="336"/>
      <c r="M212" s="326"/>
    </row>
    <row r="213" spans="2:13" ht="14" customHeight="1">
      <c r="B213" s="353"/>
      <c r="C213" s="353"/>
      <c r="D213" s="354"/>
      <c r="E213" s="346"/>
      <c r="F213" s="348"/>
      <c r="G213" s="348"/>
      <c r="H213" s="346"/>
      <c r="I213" s="346"/>
      <c r="J213" s="346"/>
      <c r="K213" s="364"/>
      <c r="L213" s="336"/>
      <c r="M213" s="326"/>
    </row>
    <row r="214" spans="2:13" ht="15" customHeight="1">
      <c r="B214" s="353"/>
      <c r="C214" s="353"/>
      <c r="D214" s="354"/>
      <c r="E214" s="346"/>
      <c r="F214" s="348"/>
      <c r="G214" s="348"/>
      <c r="H214" s="346"/>
      <c r="I214" s="346"/>
      <c r="J214" s="346"/>
      <c r="K214" s="364"/>
      <c r="L214" s="336"/>
      <c r="M214" s="326"/>
    </row>
    <row r="215" spans="2:13" ht="15" customHeight="1">
      <c r="B215" s="353"/>
      <c r="C215" s="353"/>
      <c r="D215" s="354"/>
      <c r="E215" s="346"/>
      <c r="F215" s="348"/>
      <c r="G215" s="348"/>
      <c r="H215" s="346"/>
      <c r="I215" s="346"/>
      <c r="J215" s="346"/>
      <c r="K215" s="364"/>
      <c r="L215" s="336"/>
      <c r="M215" s="326"/>
    </row>
    <row r="216" spans="2:13" ht="15" customHeight="1">
      <c r="B216" s="353"/>
      <c r="C216" s="353"/>
      <c r="D216" s="354"/>
      <c r="E216" s="346"/>
      <c r="F216" s="348"/>
      <c r="G216" s="348"/>
      <c r="H216" s="346"/>
      <c r="I216" s="346"/>
      <c r="J216" s="346"/>
      <c r="K216" s="364"/>
      <c r="L216" s="336"/>
      <c r="M216" s="326"/>
    </row>
    <row r="217" spans="2:13" ht="15" customHeight="1">
      <c r="B217" s="353"/>
      <c r="C217" s="353"/>
      <c r="D217" s="354"/>
      <c r="E217" s="346"/>
      <c r="F217" s="348"/>
      <c r="G217" s="348"/>
      <c r="H217" s="346"/>
      <c r="I217" s="346"/>
      <c r="J217" s="346"/>
      <c r="K217" s="364"/>
      <c r="L217" s="336"/>
      <c r="M217" s="326"/>
    </row>
    <row r="218" spans="2:13" ht="15" customHeight="1">
      <c r="B218" s="353"/>
      <c r="C218" s="353"/>
      <c r="D218" s="354"/>
      <c r="E218" s="346"/>
      <c r="F218" s="348"/>
      <c r="G218" s="348"/>
      <c r="H218" s="346"/>
      <c r="I218" s="346"/>
      <c r="J218" s="346"/>
      <c r="K218" s="364"/>
      <c r="L218" s="336"/>
      <c r="M218" s="326"/>
    </row>
    <row r="219" spans="2:13" ht="15" customHeight="1">
      <c r="B219" s="353"/>
      <c r="C219" s="353"/>
      <c r="D219" s="354"/>
      <c r="E219" s="346"/>
      <c r="F219" s="348"/>
      <c r="G219" s="348"/>
      <c r="H219" s="346"/>
      <c r="I219" s="346"/>
      <c r="J219" s="346"/>
      <c r="K219" s="364"/>
      <c r="L219" s="336"/>
      <c r="M219" s="326"/>
    </row>
    <row r="220" spans="2:13" ht="15" customHeight="1">
      <c r="B220" s="353"/>
      <c r="C220" s="353"/>
      <c r="D220" s="354"/>
      <c r="E220" s="346"/>
      <c r="F220" s="348"/>
      <c r="G220" s="348"/>
      <c r="H220" s="346"/>
      <c r="I220" s="346"/>
      <c r="J220" s="346"/>
      <c r="K220" s="364"/>
      <c r="L220" s="336"/>
      <c r="M220" s="326"/>
    </row>
    <row r="221" spans="2:13" ht="15" customHeight="1">
      <c r="B221" s="353"/>
      <c r="C221" s="353"/>
      <c r="D221" s="354"/>
      <c r="E221" s="346"/>
      <c r="F221" s="348"/>
      <c r="G221" s="348"/>
      <c r="H221" s="346"/>
      <c r="I221" s="346"/>
      <c r="J221" s="346"/>
      <c r="K221" s="364"/>
      <c r="L221" s="336"/>
      <c r="M221" s="326"/>
    </row>
    <row r="222" spans="2:13" ht="15" customHeight="1">
      <c r="B222" s="353"/>
      <c r="C222" s="353"/>
      <c r="D222" s="354"/>
      <c r="E222" s="346"/>
      <c r="F222" s="348"/>
      <c r="G222" s="348"/>
      <c r="H222" s="346"/>
      <c r="I222" s="346"/>
      <c r="J222" s="346"/>
      <c r="K222" s="364"/>
      <c r="L222" s="336"/>
      <c r="M222" s="326"/>
    </row>
    <row r="223" spans="2:13" ht="15" customHeight="1">
      <c r="B223" s="353"/>
      <c r="C223" s="353"/>
      <c r="D223" s="354"/>
      <c r="E223" s="346"/>
      <c r="F223" s="348"/>
      <c r="G223" s="348"/>
      <c r="H223" s="346"/>
      <c r="I223" s="346"/>
      <c r="J223" s="346"/>
      <c r="K223" s="364"/>
      <c r="L223" s="336"/>
      <c r="M223" s="326"/>
    </row>
    <row r="224" spans="2:13" ht="15" customHeight="1">
      <c r="B224" s="353"/>
      <c r="C224" s="353"/>
      <c r="D224" s="354"/>
      <c r="E224" s="346"/>
      <c r="F224" s="348"/>
      <c r="G224" s="348"/>
      <c r="H224" s="346"/>
      <c r="I224" s="346"/>
      <c r="J224" s="346"/>
      <c r="K224" s="364"/>
      <c r="L224" s="336"/>
      <c r="M224" s="326"/>
    </row>
    <row r="225" spans="2:14" ht="15" customHeight="1">
      <c r="B225" s="353"/>
      <c r="C225" s="353"/>
      <c r="D225" s="354"/>
      <c r="E225" s="346"/>
      <c r="F225" s="348"/>
      <c r="G225" s="348"/>
      <c r="H225" s="346"/>
      <c r="I225" s="346"/>
      <c r="J225" s="346"/>
      <c r="K225" s="364"/>
      <c r="L225" s="336"/>
      <c r="M225" s="326"/>
    </row>
    <row r="226" spans="2:14" ht="15" customHeight="1">
      <c r="B226" s="353"/>
      <c r="C226" s="353"/>
      <c r="D226" s="354"/>
      <c r="E226" s="346"/>
      <c r="F226" s="348"/>
      <c r="G226" s="348"/>
      <c r="H226" s="346"/>
      <c r="I226" s="346"/>
      <c r="J226" s="346"/>
      <c r="K226" s="364"/>
      <c r="L226" s="336"/>
      <c r="M226" s="326"/>
    </row>
    <row r="227" spans="2:14" ht="15" customHeight="1">
      <c r="B227" s="353"/>
      <c r="C227" s="353"/>
      <c r="D227" s="354"/>
      <c r="E227" s="346"/>
      <c r="F227" s="348"/>
      <c r="G227" s="348"/>
      <c r="H227" s="346"/>
      <c r="I227" s="346"/>
      <c r="J227" s="346"/>
      <c r="K227" s="364"/>
      <c r="L227" s="336"/>
      <c r="M227" s="326"/>
    </row>
    <row r="228" spans="2:14" ht="15" customHeight="1">
      <c r="B228" s="353"/>
      <c r="C228" s="353"/>
      <c r="D228" s="354"/>
      <c r="E228" s="346"/>
      <c r="F228" s="348"/>
      <c r="G228" s="348"/>
      <c r="H228" s="346"/>
      <c r="I228" s="346"/>
      <c r="J228" s="346"/>
      <c r="K228" s="364"/>
      <c r="L228" s="336"/>
      <c r="M228" s="326"/>
    </row>
    <row r="229" spans="2:14" ht="15" customHeight="1">
      <c r="B229" s="353"/>
      <c r="C229" s="353"/>
      <c r="D229" s="354"/>
      <c r="E229" s="346"/>
      <c r="F229" s="348"/>
      <c r="G229" s="348"/>
      <c r="H229" s="346"/>
      <c r="I229" s="346"/>
      <c r="J229" s="346"/>
      <c r="K229" s="364"/>
      <c r="L229" s="336"/>
      <c r="M229" s="326"/>
    </row>
    <row r="230" spans="2:14" ht="15" customHeight="1">
      <c r="B230" s="353"/>
      <c r="C230" s="353"/>
      <c r="D230" s="354"/>
      <c r="E230" s="346"/>
      <c r="F230" s="348"/>
      <c r="G230" s="348"/>
      <c r="H230" s="346"/>
      <c r="I230" s="346"/>
      <c r="J230" s="346"/>
      <c r="K230" s="364"/>
      <c r="L230" s="336"/>
      <c r="M230" s="326"/>
    </row>
    <row r="231" spans="2:14" ht="15" customHeight="1">
      <c r="B231" s="353"/>
      <c r="C231" s="353"/>
      <c r="D231" s="354"/>
      <c r="E231" s="346"/>
      <c r="F231" s="348"/>
      <c r="G231" s="348"/>
      <c r="H231" s="346"/>
      <c r="I231" s="346"/>
      <c r="J231" s="346"/>
      <c r="K231" s="364"/>
      <c r="L231" s="336"/>
      <c r="M231" s="326"/>
    </row>
    <row r="232" spans="2:14" ht="15" customHeight="1">
      <c r="B232" s="353"/>
      <c r="C232" s="353"/>
      <c r="D232" s="354"/>
      <c r="E232" s="346"/>
      <c r="F232" s="348"/>
      <c r="G232" s="348"/>
      <c r="H232" s="346"/>
      <c r="I232" s="346"/>
      <c r="J232" s="346"/>
      <c r="K232" s="364"/>
      <c r="L232" s="336"/>
      <c r="M232" s="326"/>
    </row>
    <row r="233" spans="2:14" ht="15" customHeight="1">
      <c r="B233" s="353"/>
      <c r="C233" s="353"/>
      <c r="D233" s="354"/>
      <c r="E233" s="346"/>
      <c r="F233" s="348"/>
      <c r="G233" s="348"/>
      <c r="H233" s="346"/>
      <c r="I233" s="346"/>
      <c r="J233" s="346"/>
      <c r="K233" s="364"/>
      <c r="L233" s="336"/>
      <c r="M233" s="326"/>
    </row>
    <row r="234" spans="2:14" ht="15" customHeight="1">
      <c r="B234" s="353"/>
      <c r="C234" s="353"/>
      <c r="D234" s="354"/>
      <c r="E234" s="346"/>
      <c r="F234" s="348"/>
      <c r="G234" s="348"/>
      <c r="H234" s="346"/>
      <c r="I234" s="346"/>
      <c r="J234" s="346"/>
      <c r="K234" s="364"/>
      <c r="L234" s="336"/>
      <c r="M234" s="326"/>
    </row>
    <row r="235" spans="2:14" ht="15" customHeight="1">
      <c r="B235" s="353"/>
      <c r="C235" s="353"/>
      <c r="D235" s="354"/>
      <c r="E235" s="346"/>
      <c r="F235" s="348"/>
      <c r="G235" s="348"/>
      <c r="H235" s="346"/>
      <c r="I235" s="346"/>
      <c r="J235" s="346"/>
      <c r="K235" s="364"/>
      <c r="L235" s="336"/>
      <c r="M235" s="326"/>
    </row>
    <row r="236" spans="2:14" ht="15" customHeight="1">
      <c r="B236" s="353"/>
      <c r="C236" s="353"/>
      <c r="D236" s="354"/>
      <c r="E236" s="346"/>
      <c r="F236" s="348"/>
      <c r="G236" s="348"/>
      <c r="H236" s="346"/>
      <c r="I236" s="346"/>
      <c r="J236" s="346"/>
      <c r="K236" s="364"/>
      <c r="L236" s="369"/>
      <c r="M236" s="326"/>
    </row>
    <row r="237" spans="2:14" ht="15" customHeight="1">
      <c r="B237" s="353"/>
      <c r="C237" s="353"/>
      <c r="D237" s="354"/>
      <c r="E237" s="346"/>
      <c r="F237" s="348"/>
      <c r="G237" s="348"/>
      <c r="H237" s="346"/>
      <c r="I237" s="346"/>
      <c r="J237" s="346"/>
      <c r="K237" s="364"/>
      <c r="L237" s="330"/>
      <c r="M237" s="326"/>
    </row>
    <row r="238" spans="2:14" ht="15" customHeight="1">
      <c r="B238" s="353"/>
      <c r="C238" s="353"/>
      <c r="D238" s="354"/>
      <c r="E238" s="346"/>
      <c r="F238" s="348"/>
      <c r="G238" s="348"/>
      <c r="H238" s="346"/>
      <c r="I238" s="346"/>
      <c r="J238" s="346"/>
      <c r="K238" s="364"/>
      <c r="L238" s="331"/>
      <c r="M238" s="326"/>
      <c r="N238" s="178">
        <f>M238+M239</f>
        <v>0</v>
      </c>
    </row>
    <row r="239" spans="2:14" ht="15" customHeight="1">
      <c r="B239" s="353"/>
      <c r="C239" s="353"/>
      <c r="D239" s="354"/>
      <c r="E239" s="346"/>
      <c r="F239" s="348"/>
      <c r="G239" s="348"/>
      <c r="H239" s="346"/>
      <c r="I239" s="346"/>
      <c r="J239" s="346"/>
      <c r="K239" s="364"/>
      <c r="L239" s="331"/>
      <c r="M239" s="326"/>
    </row>
    <row r="240" spans="2:14" ht="15" customHeight="1">
      <c r="B240" s="353"/>
      <c r="C240" s="353"/>
      <c r="D240" s="354"/>
      <c r="E240" s="346"/>
      <c r="F240" s="348"/>
      <c r="G240" s="348"/>
      <c r="H240" s="346"/>
      <c r="I240" s="346"/>
      <c r="J240" s="346"/>
      <c r="K240" s="364"/>
      <c r="L240" s="331"/>
      <c r="M240" s="326"/>
    </row>
    <row r="241" spans="2:13" ht="15" customHeight="1">
      <c r="B241" s="353"/>
      <c r="C241" s="353"/>
      <c r="D241" s="354"/>
      <c r="E241" s="346"/>
      <c r="F241" s="348"/>
      <c r="G241" s="348"/>
      <c r="H241" s="346"/>
      <c r="I241" s="346"/>
      <c r="J241" s="346"/>
      <c r="K241" s="364"/>
      <c r="L241" s="331"/>
      <c r="M241" s="326"/>
    </row>
    <row r="242" spans="2:13" ht="15" customHeight="1">
      <c r="B242" s="353"/>
      <c r="C242" s="353"/>
      <c r="D242" s="354"/>
      <c r="E242" s="346"/>
      <c r="F242" s="348"/>
      <c r="G242" s="348"/>
      <c r="H242" s="346"/>
      <c r="I242" s="346"/>
      <c r="J242" s="346"/>
      <c r="K242" s="364"/>
      <c r="L242" s="331"/>
      <c r="M242" s="326"/>
    </row>
    <row r="243" spans="2:13" ht="15" customHeight="1">
      <c r="B243" s="353"/>
      <c r="C243" s="353"/>
      <c r="D243" s="354"/>
      <c r="E243" s="346"/>
      <c r="F243" s="348"/>
      <c r="G243" s="348"/>
      <c r="H243" s="346"/>
      <c r="I243" s="346"/>
      <c r="J243" s="346"/>
      <c r="K243" s="364"/>
      <c r="L243" s="331"/>
      <c r="M243" s="326"/>
    </row>
    <row r="244" spans="2:13" ht="15" customHeight="1">
      <c r="B244" s="353"/>
      <c r="C244" s="353"/>
      <c r="D244" s="354"/>
      <c r="E244" s="346"/>
      <c r="F244" s="348"/>
      <c r="G244" s="348"/>
      <c r="H244" s="346"/>
      <c r="I244" s="346"/>
      <c r="J244" s="346"/>
      <c r="K244" s="364"/>
      <c r="L244" s="331"/>
      <c r="M244" s="326"/>
    </row>
    <row r="245" spans="2:13" ht="15" customHeight="1">
      <c r="B245" s="353"/>
      <c r="C245" s="353"/>
      <c r="D245" s="354"/>
      <c r="E245" s="346"/>
      <c r="F245" s="348"/>
      <c r="G245" s="348"/>
      <c r="H245" s="346"/>
      <c r="I245" s="346"/>
      <c r="J245" s="346"/>
      <c r="K245" s="364"/>
      <c r="L245" s="331"/>
      <c r="M245" s="326"/>
    </row>
    <row r="246" spans="2:13" ht="15" customHeight="1">
      <c r="B246" s="353"/>
      <c r="C246" s="353"/>
      <c r="D246" s="354"/>
      <c r="E246" s="346"/>
      <c r="F246" s="348"/>
      <c r="G246" s="348"/>
      <c r="H246" s="346"/>
      <c r="I246" s="346"/>
      <c r="J246" s="346"/>
      <c r="K246" s="364"/>
      <c r="L246" s="331"/>
      <c r="M246" s="326"/>
    </row>
    <row r="247" spans="2:13" ht="15" customHeight="1">
      <c r="B247" s="353"/>
      <c r="C247" s="353"/>
      <c r="D247" s="354"/>
      <c r="E247" s="346"/>
      <c r="F247" s="348"/>
      <c r="G247" s="348"/>
      <c r="H247" s="346"/>
      <c r="I247" s="346"/>
      <c r="J247" s="346"/>
      <c r="K247" s="364"/>
      <c r="L247" s="331"/>
      <c r="M247" s="326"/>
    </row>
    <row r="248" spans="2:13" ht="15" customHeight="1">
      <c r="B248" s="353"/>
      <c r="C248" s="353"/>
      <c r="D248" s="354"/>
      <c r="E248" s="346"/>
      <c r="F248" s="348"/>
      <c r="G248" s="348"/>
      <c r="H248" s="346"/>
      <c r="I248" s="346"/>
      <c r="J248" s="346"/>
      <c r="K248" s="364"/>
      <c r="L248" s="331"/>
      <c r="M248" s="326"/>
    </row>
    <row r="249" spans="2:13" ht="15" customHeight="1">
      <c r="B249" s="353"/>
      <c r="C249" s="353"/>
      <c r="D249" s="354"/>
      <c r="E249" s="346"/>
      <c r="F249" s="348"/>
      <c r="G249" s="348"/>
      <c r="H249" s="346"/>
      <c r="I249" s="346"/>
      <c r="J249" s="346"/>
      <c r="K249" s="364"/>
      <c r="L249" s="331"/>
      <c r="M249" s="326"/>
    </row>
    <row r="250" spans="2:13" ht="15" customHeight="1">
      <c r="B250" s="353"/>
      <c r="C250" s="353"/>
      <c r="D250" s="354"/>
      <c r="E250" s="346"/>
      <c r="F250" s="348"/>
      <c r="G250" s="348"/>
      <c r="H250" s="346"/>
      <c r="I250" s="346"/>
      <c r="J250" s="346"/>
      <c r="K250" s="364"/>
      <c r="L250" s="331"/>
      <c r="M250" s="326"/>
    </row>
    <row r="251" spans="2:13" ht="15" customHeight="1">
      <c r="B251" s="353"/>
      <c r="C251" s="353"/>
      <c r="D251" s="354"/>
      <c r="E251" s="346"/>
      <c r="F251" s="348"/>
      <c r="G251" s="348"/>
      <c r="H251" s="346"/>
      <c r="I251" s="346"/>
      <c r="J251" s="346"/>
      <c r="K251" s="364"/>
      <c r="L251" s="331"/>
      <c r="M251" s="326"/>
    </row>
    <row r="252" spans="2:13" ht="15" customHeight="1">
      <c r="B252" s="353"/>
      <c r="C252" s="353"/>
      <c r="D252" s="354"/>
      <c r="E252" s="346"/>
      <c r="F252" s="348"/>
      <c r="G252" s="348"/>
      <c r="H252" s="346"/>
      <c r="I252" s="346"/>
      <c r="J252" s="346"/>
      <c r="K252" s="364"/>
      <c r="L252" s="331"/>
      <c r="M252" s="326"/>
    </row>
    <row r="253" spans="2:13" ht="15" customHeight="1">
      <c r="B253" s="353"/>
      <c r="C253" s="353"/>
      <c r="D253" s="354"/>
      <c r="E253" s="346"/>
      <c r="F253" s="348"/>
      <c r="G253" s="348"/>
      <c r="H253" s="346"/>
      <c r="I253" s="346"/>
      <c r="J253" s="346"/>
      <c r="K253" s="364"/>
      <c r="L253" s="331"/>
      <c r="M253" s="326"/>
    </row>
    <row r="254" spans="2:13" ht="15" customHeight="1">
      <c r="B254" s="353"/>
      <c r="C254" s="353"/>
      <c r="D254" s="354"/>
      <c r="E254" s="346"/>
      <c r="F254" s="348"/>
      <c r="G254" s="348"/>
      <c r="H254" s="346"/>
      <c r="I254" s="346"/>
      <c r="J254" s="346"/>
      <c r="K254" s="364"/>
      <c r="L254" s="331"/>
      <c r="M254" s="326"/>
    </row>
    <row r="255" spans="2:13" ht="15" customHeight="1">
      <c r="B255" s="353"/>
      <c r="C255" s="353"/>
      <c r="D255" s="354"/>
      <c r="E255" s="346"/>
      <c r="F255" s="348"/>
      <c r="G255" s="348"/>
      <c r="H255" s="346"/>
      <c r="I255" s="346"/>
      <c r="J255" s="346"/>
      <c r="K255" s="364"/>
      <c r="L255" s="331"/>
      <c r="M255" s="326"/>
    </row>
    <row r="256" spans="2:13" ht="15" customHeight="1">
      <c r="B256" s="353"/>
      <c r="C256" s="353"/>
      <c r="D256" s="354"/>
      <c r="E256" s="346"/>
      <c r="F256" s="348"/>
      <c r="G256" s="348"/>
      <c r="H256" s="346"/>
      <c r="I256" s="346"/>
      <c r="J256" s="346"/>
      <c r="K256" s="364"/>
      <c r="L256" s="331"/>
      <c r="M256" s="326"/>
    </row>
    <row r="257" spans="2:14" ht="15" customHeight="1">
      <c r="B257" s="353"/>
      <c r="C257" s="353"/>
      <c r="D257" s="354"/>
      <c r="E257" s="346"/>
      <c r="F257" s="348"/>
      <c r="G257" s="348"/>
      <c r="H257" s="346"/>
      <c r="I257" s="346"/>
      <c r="J257" s="346"/>
      <c r="K257" s="364"/>
      <c r="L257" s="331"/>
      <c r="M257" s="326"/>
    </row>
    <row r="258" spans="2:14" ht="15" customHeight="1">
      <c r="B258" s="353"/>
      <c r="C258" s="353"/>
      <c r="D258" s="354"/>
      <c r="E258" s="346"/>
      <c r="F258" s="348"/>
      <c r="G258" s="348"/>
      <c r="H258" s="346"/>
      <c r="I258" s="346"/>
      <c r="J258" s="346"/>
      <c r="K258" s="364"/>
      <c r="L258" s="331"/>
      <c r="M258" s="326"/>
    </row>
    <row r="259" spans="2:14" ht="15" customHeight="1">
      <c r="B259" s="353"/>
      <c r="C259" s="353"/>
      <c r="D259" s="354"/>
      <c r="E259" s="346"/>
      <c r="F259" s="348"/>
      <c r="G259" s="348"/>
      <c r="H259" s="346"/>
      <c r="I259" s="346"/>
      <c r="J259" s="346"/>
      <c r="K259" s="364"/>
      <c r="L259" s="331"/>
      <c r="M259" s="326"/>
    </row>
    <row r="260" spans="2:14" ht="15" customHeight="1">
      <c r="B260" s="353"/>
      <c r="C260" s="353"/>
      <c r="D260" s="354"/>
      <c r="E260" s="346"/>
      <c r="F260" s="348"/>
      <c r="G260" s="348"/>
      <c r="H260" s="346"/>
      <c r="I260" s="346"/>
      <c r="J260" s="346"/>
      <c r="K260" s="364"/>
      <c r="L260" s="331"/>
      <c r="M260" s="326"/>
    </row>
    <row r="261" spans="2:14" ht="15" customHeight="1">
      <c r="B261" s="353"/>
      <c r="C261" s="353"/>
      <c r="D261" s="354"/>
      <c r="E261" s="346"/>
      <c r="F261" s="348"/>
      <c r="G261" s="348"/>
      <c r="H261" s="346"/>
      <c r="I261" s="346"/>
      <c r="J261" s="346"/>
      <c r="K261" s="364"/>
      <c r="L261" s="331"/>
      <c r="M261" s="326"/>
    </row>
    <row r="262" spans="2:14" ht="15" customHeight="1">
      <c r="B262" s="353"/>
      <c r="C262" s="353"/>
      <c r="D262" s="354"/>
      <c r="E262" s="346"/>
      <c r="F262" s="348"/>
      <c r="G262" s="348"/>
      <c r="H262" s="346"/>
      <c r="I262" s="346"/>
      <c r="J262" s="346"/>
      <c r="K262" s="364"/>
      <c r="L262" s="331"/>
      <c r="M262" s="326"/>
    </row>
    <row r="263" spans="2:14" ht="15" customHeight="1">
      <c r="B263" s="353"/>
      <c r="C263" s="353"/>
      <c r="D263" s="354"/>
      <c r="E263" s="346"/>
      <c r="F263" s="348"/>
      <c r="G263" s="348"/>
      <c r="H263" s="346"/>
      <c r="I263" s="346"/>
      <c r="J263" s="346"/>
      <c r="K263" s="364"/>
      <c r="L263" s="332"/>
      <c r="M263" s="326"/>
    </row>
    <row r="264" spans="2:14" ht="15" customHeight="1">
      <c r="B264" s="353"/>
      <c r="C264" s="353"/>
      <c r="D264" s="354"/>
      <c r="E264" s="346"/>
      <c r="F264" s="348"/>
      <c r="G264" s="348"/>
      <c r="H264" s="346"/>
      <c r="I264" s="346"/>
      <c r="J264" s="346"/>
      <c r="K264" s="364"/>
      <c r="L264" s="331"/>
      <c r="M264" s="326"/>
    </row>
    <row r="265" spans="2:14" ht="15" customHeight="1">
      <c r="B265" s="353"/>
      <c r="C265" s="353"/>
      <c r="D265" s="354"/>
      <c r="E265" s="346"/>
      <c r="F265" s="348"/>
      <c r="G265" s="348"/>
      <c r="H265" s="346"/>
      <c r="I265" s="346"/>
      <c r="J265" s="346"/>
      <c r="K265" s="364"/>
      <c r="L265" s="331"/>
      <c r="M265" s="326"/>
    </row>
    <row r="266" spans="2:14" ht="15" customHeight="1">
      <c r="B266" s="353"/>
      <c r="C266" s="353"/>
      <c r="D266" s="354"/>
      <c r="E266" s="346"/>
      <c r="F266" s="348"/>
      <c r="G266" s="348"/>
      <c r="H266" s="346"/>
      <c r="I266" s="346"/>
      <c r="J266" s="346"/>
      <c r="K266" s="364"/>
      <c r="L266" s="331"/>
      <c r="M266" s="326"/>
    </row>
    <row r="267" spans="2:14" ht="15" customHeight="1">
      <c r="B267" s="353"/>
      <c r="C267" s="353"/>
      <c r="D267" s="354"/>
      <c r="E267" s="346"/>
      <c r="F267" s="348"/>
      <c r="G267" s="348"/>
      <c r="H267" s="346"/>
      <c r="I267" s="346"/>
      <c r="J267" s="346"/>
      <c r="K267" s="364"/>
      <c r="L267" s="331"/>
      <c r="M267" s="326"/>
    </row>
    <row r="268" spans="2:14" ht="15" customHeight="1">
      <c r="B268" s="360"/>
      <c r="C268" s="353"/>
      <c r="D268" s="365"/>
      <c r="E268" s="346"/>
      <c r="F268" s="348"/>
      <c r="G268" s="348"/>
      <c r="H268" s="346"/>
      <c r="I268" s="346"/>
      <c r="J268" s="346"/>
      <c r="K268" s="347"/>
      <c r="L268" s="333"/>
      <c r="M268" s="334"/>
    </row>
    <row r="269" spans="2:14" ht="15" customHeight="1">
      <c r="B269" s="360"/>
      <c r="C269" s="353"/>
      <c r="D269" s="365"/>
      <c r="E269" s="346"/>
      <c r="F269" s="348"/>
      <c r="G269" s="348"/>
      <c r="H269" s="346"/>
      <c r="I269" s="346"/>
      <c r="J269" s="346"/>
      <c r="K269" s="347"/>
      <c r="L269" s="333"/>
      <c r="M269" s="333"/>
    </row>
    <row r="270" spans="2:14" ht="15" customHeight="1">
      <c r="B270" s="360"/>
      <c r="C270" s="353"/>
      <c r="D270" s="365"/>
      <c r="E270" s="346"/>
      <c r="F270" s="346"/>
      <c r="G270" s="346"/>
      <c r="H270" s="346"/>
      <c r="I270" s="346"/>
      <c r="J270" s="346"/>
      <c r="K270" s="347"/>
      <c r="L270" s="335"/>
      <c r="M270" s="333"/>
      <c r="N270" s="230">
        <f>I268</f>
        <v>0</v>
      </c>
    </row>
    <row r="271" spans="2:14" ht="15" customHeight="1">
      <c r="B271" s="360"/>
      <c r="C271" s="353"/>
      <c r="D271" s="365"/>
      <c r="E271" s="346"/>
      <c r="F271" s="348"/>
      <c r="G271" s="348"/>
      <c r="H271" s="346"/>
      <c r="I271" s="346"/>
      <c r="J271" s="346"/>
      <c r="K271" s="347"/>
      <c r="L271" s="333"/>
      <c r="M271" s="333"/>
      <c r="N271" s="230">
        <f>J268</f>
        <v>0</v>
      </c>
    </row>
    <row r="272" spans="2:14" ht="15" customHeight="1">
      <c r="B272" s="360"/>
      <c r="C272" s="353"/>
      <c r="D272" s="365"/>
      <c r="E272" s="346"/>
      <c r="F272" s="348"/>
      <c r="G272" s="348"/>
      <c r="H272" s="346"/>
      <c r="I272" s="346"/>
      <c r="J272" s="346"/>
      <c r="K272" s="347"/>
      <c r="L272" s="336"/>
      <c r="M272" s="333"/>
      <c r="N272" s="231">
        <f>K268</f>
        <v>0</v>
      </c>
    </row>
    <row r="273" spans="2:13" ht="15" customHeight="1">
      <c r="B273" s="360"/>
      <c r="C273" s="353"/>
      <c r="D273" s="365"/>
      <c r="E273" s="346"/>
      <c r="F273" s="348"/>
      <c r="G273" s="348"/>
      <c r="H273" s="346"/>
      <c r="I273" s="346"/>
      <c r="J273" s="346"/>
      <c r="K273" s="347"/>
      <c r="L273" s="336"/>
      <c r="M273" s="333"/>
    </row>
    <row r="274" spans="2:13" ht="15" customHeight="1">
      <c r="B274" s="360"/>
      <c r="C274" s="353"/>
      <c r="D274" s="365"/>
      <c r="E274" s="346"/>
      <c r="F274" s="348"/>
      <c r="G274" s="348"/>
      <c r="H274" s="346"/>
      <c r="I274" s="346"/>
      <c r="J274" s="346"/>
      <c r="K274" s="347"/>
      <c r="L274" s="333"/>
      <c r="M274" s="333"/>
    </row>
    <row r="275" spans="2:13" ht="15" customHeight="1">
      <c r="B275" s="360"/>
      <c r="C275" s="353"/>
      <c r="D275" s="365"/>
      <c r="E275" s="346"/>
      <c r="F275" s="348"/>
      <c r="G275" s="348"/>
      <c r="H275" s="346"/>
      <c r="I275" s="346"/>
      <c r="J275" s="346"/>
      <c r="K275" s="347"/>
      <c r="L275" s="333"/>
      <c r="M275" s="333"/>
    </row>
    <row r="276" spans="2:13" ht="15" customHeight="1">
      <c r="B276" s="360"/>
      <c r="C276" s="353"/>
      <c r="D276" s="365"/>
      <c r="E276" s="346"/>
      <c r="F276" s="348"/>
      <c r="G276" s="348"/>
      <c r="H276" s="346"/>
      <c r="I276" s="346"/>
      <c r="J276" s="346"/>
      <c r="K276" s="347"/>
      <c r="L276" s="333"/>
      <c r="M276" s="333"/>
    </row>
    <row r="277" spans="2:13" ht="15" customHeight="1">
      <c r="B277" s="360"/>
      <c r="C277" s="353"/>
      <c r="D277" s="365"/>
      <c r="E277" s="346"/>
      <c r="F277" s="348"/>
      <c r="G277" s="348"/>
      <c r="H277" s="346"/>
      <c r="I277" s="346"/>
      <c r="J277" s="346"/>
      <c r="K277" s="347"/>
      <c r="L277" s="333"/>
      <c r="M277" s="333"/>
    </row>
    <row r="278" spans="2:13" ht="15" customHeight="1">
      <c r="B278" s="360"/>
      <c r="C278" s="353"/>
      <c r="D278" s="365"/>
      <c r="E278" s="346"/>
      <c r="F278" s="348"/>
      <c r="G278" s="348"/>
      <c r="H278" s="346"/>
      <c r="I278" s="346"/>
      <c r="J278" s="346"/>
      <c r="K278" s="347"/>
      <c r="L278" s="333"/>
      <c r="M278" s="333"/>
    </row>
    <row r="279" spans="2:13" ht="15" customHeight="1">
      <c r="B279" s="360"/>
      <c r="C279" s="353"/>
      <c r="D279" s="365"/>
      <c r="E279" s="346"/>
      <c r="F279" s="348"/>
      <c r="G279" s="348"/>
      <c r="H279" s="346"/>
      <c r="I279" s="346"/>
      <c r="J279" s="346"/>
      <c r="K279" s="347"/>
      <c r="L279" s="333"/>
      <c r="M279" s="333"/>
    </row>
    <row r="280" spans="2:13" ht="15" customHeight="1">
      <c r="B280" s="360"/>
      <c r="C280" s="353"/>
      <c r="D280" s="365"/>
      <c r="E280" s="346"/>
      <c r="F280" s="348"/>
      <c r="G280" s="348"/>
      <c r="H280" s="346"/>
      <c r="I280" s="346"/>
      <c r="J280" s="346"/>
      <c r="K280" s="347"/>
      <c r="L280" s="333"/>
      <c r="M280" s="333"/>
    </row>
    <row r="281" spans="2:13" ht="15" customHeight="1">
      <c r="B281" s="360"/>
      <c r="C281" s="353"/>
      <c r="D281" s="365"/>
      <c r="E281" s="346"/>
      <c r="F281" s="348"/>
      <c r="G281" s="348"/>
      <c r="H281" s="346"/>
      <c r="I281" s="346"/>
      <c r="J281" s="346"/>
      <c r="K281" s="347"/>
      <c r="L281" s="336"/>
      <c r="M281" s="333"/>
    </row>
    <row r="282" spans="2:13" ht="15" customHeight="1">
      <c r="B282" s="360"/>
      <c r="C282" s="353"/>
      <c r="D282" s="365"/>
      <c r="E282" s="346"/>
      <c r="F282" s="348"/>
      <c r="G282" s="348"/>
      <c r="H282" s="346"/>
      <c r="I282" s="346"/>
      <c r="J282" s="346"/>
      <c r="K282" s="347"/>
      <c r="L282" s="336"/>
      <c r="M282" s="333"/>
    </row>
    <row r="283" spans="2:13" ht="15" customHeight="1">
      <c r="B283" s="360"/>
      <c r="C283" s="353"/>
      <c r="D283" s="365"/>
      <c r="E283" s="346"/>
      <c r="F283" s="348"/>
      <c r="G283" s="348"/>
      <c r="H283" s="346"/>
      <c r="I283" s="346"/>
      <c r="J283" s="346"/>
      <c r="K283" s="347"/>
      <c r="L283" s="336"/>
      <c r="M283" s="333"/>
    </row>
    <row r="284" spans="2:13" ht="15" customHeight="1">
      <c r="B284" s="360"/>
      <c r="C284" s="353"/>
      <c r="D284" s="365"/>
      <c r="E284" s="346"/>
      <c r="F284" s="348"/>
      <c r="G284" s="348"/>
      <c r="H284" s="346"/>
      <c r="I284" s="346"/>
      <c r="J284" s="346"/>
      <c r="K284" s="347"/>
      <c r="L284" s="336"/>
      <c r="M284" s="333"/>
    </row>
    <row r="285" spans="2:13" ht="15" customHeight="1">
      <c r="B285" s="360"/>
      <c r="C285" s="353"/>
      <c r="D285" s="365"/>
      <c r="E285" s="346"/>
      <c r="F285" s="348"/>
      <c r="G285" s="348"/>
      <c r="H285" s="346"/>
      <c r="I285" s="346"/>
      <c r="J285" s="346"/>
      <c r="K285" s="347"/>
      <c r="L285" s="336"/>
      <c r="M285" s="333"/>
    </row>
    <row r="286" spans="2:13" ht="15" customHeight="1">
      <c r="B286" s="360"/>
      <c r="C286" s="353"/>
      <c r="D286" s="365"/>
      <c r="E286" s="346"/>
      <c r="F286" s="348"/>
      <c r="G286" s="348"/>
      <c r="H286" s="346"/>
      <c r="I286" s="346"/>
      <c r="J286" s="346"/>
      <c r="K286" s="347"/>
      <c r="L286" s="336"/>
      <c r="M286" s="333"/>
    </row>
    <row r="287" spans="2:13" ht="15" customHeight="1">
      <c r="B287" s="360"/>
      <c r="C287" s="353"/>
      <c r="D287" s="365"/>
      <c r="E287" s="346"/>
      <c r="F287" s="348"/>
      <c r="G287" s="348"/>
      <c r="H287" s="346"/>
      <c r="I287" s="346"/>
      <c r="J287" s="346"/>
      <c r="K287" s="347"/>
      <c r="L287" s="336"/>
      <c r="M287" s="333"/>
    </row>
    <row r="288" spans="2:13" ht="15" customHeight="1">
      <c r="B288" s="360"/>
      <c r="C288" s="353"/>
      <c r="D288" s="365"/>
      <c r="E288" s="346"/>
      <c r="F288" s="348"/>
      <c r="G288" s="348"/>
      <c r="H288" s="346"/>
      <c r="I288" s="346"/>
      <c r="J288" s="346"/>
      <c r="K288" s="347"/>
      <c r="L288" s="336"/>
      <c r="M288" s="333"/>
    </row>
    <row r="289" spans="2:13" ht="15" customHeight="1">
      <c r="B289" s="360"/>
      <c r="C289" s="353"/>
      <c r="D289" s="365"/>
      <c r="E289" s="346"/>
      <c r="F289" s="348"/>
      <c r="G289" s="348"/>
      <c r="H289" s="346"/>
      <c r="I289" s="346"/>
      <c r="J289" s="346"/>
      <c r="K289" s="347"/>
      <c r="L289" s="336"/>
      <c r="M289" s="333"/>
    </row>
    <row r="290" spans="2:13" ht="15" customHeight="1">
      <c r="B290" s="360"/>
      <c r="C290" s="353"/>
      <c r="D290" s="365"/>
      <c r="E290" s="346"/>
      <c r="F290" s="348"/>
      <c r="G290" s="348"/>
      <c r="H290" s="346"/>
      <c r="I290" s="346"/>
      <c r="J290" s="346"/>
      <c r="K290" s="347"/>
      <c r="L290" s="336"/>
      <c r="M290" s="333"/>
    </row>
    <row r="291" spans="2:13" ht="15" customHeight="1">
      <c r="B291" s="360"/>
      <c r="C291" s="353"/>
      <c r="D291" s="365"/>
      <c r="E291" s="346"/>
      <c r="F291" s="348"/>
      <c r="G291" s="348"/>
      <c r="H291" s="346"/>
      <c r="I291" s="346"/>
      <c r="J291" s="346"/>
      <c r="K291" s="347"/>
      <c r="L291" s="336"/>
      <c r="M291" s="333"/>
    </row>
    <row r="292" spans="2:13" ht="15" customHeight="1">
      <c r="B292" s="360"/>
      <c r="C292" s="353"/>
      <c r="D292" s="365"/>
      <c r="E292" s="346"/>
      <c r="F292" s="348"/>
      <c r="G292" s="348"/>
      <c r="H292" s="346"/>
      <c r="I292" s="346"/>
      <c r="J292" s="346"/>
      <c r="K292" s="347"/>
      <c r="L292" s="336"/>
      <c r="M292" s="333"/>
    </row>
    <row r="293" spans="2:13" ht="15" customHeight="1">
      <c r="B293" s="360"/>
      <c r="C293" s="353"/>
      <c r="D293" s="365"/>
      <c r="E293" s="346"/>
      <c r="F293" s="348"/>
      <c r="G293" s="348"/>
      <c r="H293" s="346"/>
      <c r="I293" s="346"/>
      <c r="J293" s="346"/>
      <c r="K293" s="347"/>
      <c r="L293" s="336"/>
      <c r="M293" s="333"/>
    </row>
    <row r="294" spans="2:13" ht="15" customHeight="1">
      <c r="B294" s="360"/>
      <c r="C294" s="353"/>
      <c r="D294" s="365"/>
      <c r="E294" s="346"/>
      <c r="F294" s="348"/>
      <c r="G294" s="348"/>
      <c r="H294" s="346"/>
      <c r="I294" s="346"/>
      <c r="J294" s="346"/>
      <c r="K294" s="347"/>
      <c r="L294" s="336"/>
      <c r="M294" s="333"/>
    </row>
    <row r="295" spans="2:13" ht="15" customHeight="1">
      <c r="B295" s="360"/>
      <c r="C295" s="353"/>
      <c r="D295" s="365"/>
      <c r="E295" s="346"/>
      <c r="F295" s="348"/>
      <c r="G295" s="348"/>
      <c r="H295" s="346"/>
      <c r="I295" s="346"/>
      <c r="J295" s="346"/>
      <c r="K295" s="347"/>
      <c r="L295" s="336"/>
      <c r="M295" s="333"/>
    </row>
    <row r="296" spans="2:13" ht="15" customHeight="1">
      <c r="B296" s="360"/>
      <c r="C296" s="353"/>
      <c r="D296" s="365"/>
      <c r="E296" s="346"/>
      <c r="F296" s="348"/>
      <c r="G296" s="348"/>
      <c r="H296" s="346"/>
      <c r="I296" s="346"/>
      <c r="J296" s="346"/>
      <c r="K296" s="347"/>
      <c r="L296" s="336"/>
      <c r="M296" s="333"/>
    </row>
    <row r="297" spans="2:13" ht="15" customHeight="1">
      <c r="B297" s="360"/>
      <c r="C297" s="353"/>
      <c r="D297" s="365"/>
      <c r="E297" s="346"/>
      <c r="F297" s="348"/>
      <c r="G297" s="348"/>
      <c r="H297" s="346"/>
      <c r="I297" s="346"/>
      <c r="J297" s="346"/>
      <c r="K297" s="347"/>
      <c r="L297" s="336"/>
      <c r="M297" s="333"/>
    </row>
    <row r="298" spans="2:13" ht="15" customHeight="1">
      <c r="B298" s="360"/>
      <c r="C298" s="353"/>
      <c r="D298" s="365"/>
      <c r="E298" s="346"/>
      <c r="F298" s="348"/>
      <c r="G298" s="348"/>
      <c r="H298" s="346"/>
      <c r="I298" s="346"/>
      <c r="J298" s="346"/>
      <c r="K298" s="347"/>
      <c r="L298" s="336"/>
      <c r="M298" s="333"/>
    </row>
    <row r="299" spans="2:13" ht="15" customHeight="1">
      <c r="B299" s="360"/>
      <c r="C299" s="353"/>
      <c r="D299" s="365"/>
      <c r="E299" s="346"/>
      <c r="F299" s="348"/>
      <c r="G299" s="348"/>
      <c r="H299" s="346"/>
      <c r="I299" s="346"/>
      <c r="J299" s="346"/>
      <c r="K299" s="347"/>
      <c r="L299" s="336"/>
      <c r="M299" s="333"/>
    </row>
    <row r="300" spans="2:13" ht="15" customHeight="1">
      <c r="B300" s="360"/>
      <c r="C300" s="353"/>
      <c r="D300" s="365"/>
      <c r="E300" s="346"/>
      <c r="F300" s="348"/>
      <c r="G300" s="348"/>
      <c r="H300" s="346"/>
      <c r="I300" s="346"/>
      <c r="J300" s="346"/>
      <c r="K300" s="347"/>
      <c r="L300" s="336"/>
      <c r="M300" s="333"/>
    </row>
    <row r="301" spans="2:13" ht="15" customHeight="1">
      <c r="B301" s="360"/>
      <c r="C301" s="353"/>
      <c r="D301" s="365"/>
      <c r="E301" s="346"/>
      <c r="F301" s="348"/>
      <c r="G301" s="348"/>
      <c r="H301" s="346"/>
      <c r="I301" s="346"/>
      <c r="J301" s="346"/>
      <c r="K301" s="347"/>
      <c r="L301" s="336"/>
      <c r="M301" s="333"/>
    </row>
    <row r="302" spans="2:13" ht="15" customHeight="1">
      <c r="B302" s="360"/>
      <c r="C302" s="353"/>
      <c r="D302" s="365"/>
      <c r="E302" s="346"/>
      <c r="F302" s="348"/>
      <c r="G302" s="348"/>
      <c r="H302" s="346"/>
      <c r="I302" s="346"/>
      <c r="J302" s="346"/>
      <c r="K302" s="347"/>
      <c r="L302" s="336"/>
      <c r="M302" s="333"/>
    </row>
    <row r="303" spans="2:13" ht="15" customHeight="1">
      <c r="B303" s="360"/>
      <c r="C303" s="353"/>
      <c r="D303" s="365"/>
      <c r="E303" s="346"/>
      <c r="F303" s="348"/>
      <c r="G303" s="348"/>
      <c r="H303" s="346"/>
      <c r="I303" s="346"/>
      <c r="J303" s="346"/>
      <c r="K303" s="347"/>
      <c r="L303" s="336"/>
      <c r="M303" s="333"/>
    </row>
    <row r="304" spans="2:13" ht="15" customHeight="1">
      <c r="B304" s="360"/>
      <c r="C304" s="353"/>
      <c r="D304" s="365"/>
      <c r="E304" s="346"/>
      <c r="F304" s="348"/>
      <c r="G304" s="348"/>
      <c r="H304" s="346"/>
      <c r="I304" s="346"/>
      <c r="J304" s="346"/>
      <c r="K304" s="347"/>
      <c r="L304" s="336"/>
      <c r="M304" s="333"/>
    </row>
    <row r="305" spans="2:13" ht="15" customHeight="1">
      <c r="B305" s="360"/>
      <c r="C305" s="353"/>
      <c r="D305" s="365"/>
      <c r="E305" s="346"/>
      <c r="F305" s="348"/>
      <c r="G305" s="348"/>
      <c r="H305" s="346"/>
      <c r="I305" s="346"/>
      <c r="J305" s="346"/>
      <c r="K305" s="347"/>
      <c r="L305" s="333"/>
      <c r="M305" s="333"/>
    </row>
    <row r="306" spans="2:13" ht="15" customHeight="1">
      <c r="B306" s="360"/>
      <c r="C306" s="353"/>
      <c r="D306" s="365"/>
      <c r="E306" s="346"/>
      <c r="F306" s="348"/>
      <c r="G306" s="348"/>
      <c r="H306" s="346"/>
      <c r="I306" s="346"/>
      <c r="J306" s="346"/>
      <c r="K306" s="347"/>
      <c r="L306" s="333"/>
      <c r="M306" s="333"/>
    </row>
    <row r="307" spans="2:13" ht="15" customHeight="1">
      <c r="B307" s="360"/>
      <c r="C307" s="353"/>
      <c r="D307" s="365"/>
      <c r="E307" s="346"/>
      <c r="F307" s="348"/>
      <c r="G307" s="348"/>
      <c r="H307" s="346"/>
      <c r="I307" s="346"/>
      <c r="J307" s="346"/>
      <c r="K307" s="347"/>
      <c r="L307" s="333"/>
      <c r="M307" s="333"/>
    </row>
    <row r="308" spans="2:13" ht="15" customHeight="1">
      <c r="B308" s="360"/>
      <c r="C308" s="353"/>
      <c r="D308" s="365"/>
      <c r="E308" s="346"/>
      <c r="F308" s="348"/>
      <c r="G308" s="348"/>
      <c r="H308" s="346"/>
      <c r="I308" s="346"/>
      <c r="J308" s="346"/>
      <c r="K308" s="347"/>
      <c r="L308" s="333"/>
      <c r="M308" s="333"/>
    </row>
    <row r="309" spans="2:13" ht="15" customHeight="1">
      <c r="B309" s="360"/>
      <c r="C309" s="353"/>
      <c r="D309" s="365"/>
      <c r="E309" s="346"/>
      <c r="F309" s="348"/>
      <c r="G309" s="348"/>
      <c r="H309" s="346"/>
      <c r="I309" s="346"/>
      <c r="J309" s="346"/>
      <c r="K309" s="347"/>
      <c r="L309" s="333"/>
      <c r="M309" s="333"/>
    </row>
    <row r="310" spans="2:13" ht="15" customHeight="1">
      <c r="B310" s="360"/>
      <c r="C310" s="353"/>
      <c r="D310" s="365"/>
      <c r="E310" s="346"/>
      <c r="F310" s="348"/>
      <c r="G310" s="348"/>
      <c r="H310" s="346"/>
      <c r="I310" s="346"/>
      <c r="J310" s="346"/>
      <c r="K310" s="347"/>
      <c r="L310" s="333"/>
      <c r="M310" s="333"/>
    </row>
    <row r="311" spans="2:13" ht="15" customHeight="1">
      <c r="B311" s="360"/>
      <c r="C311" s="353"/>
      <c r="D311" s="365"/>
      <c r="E311" s="346"/>
      <c r="F311" s="346"/>
      <c r="G311" s="346"/>
      <c r="H311" s="346"/>
      <c r="I311" s="346"/>
      <c r="J311" s="346"/>
      <c r="K311" s="347"/>
      <c r="L311" s="333"/>
      <c r="M311" s="333"/>
    </row>
    <row r="312" spans="2:13" ht="15" customHeight="1">
      <c r="B312" s="360"/>
      <c r="C312" s="353"/>
      <c r="D312" s="365"/>
      <c r="E312" s="346"/>
      <c r="F312" s="348"/>
      <c r="G312" s="348"/>
      <c r="H312" s="346"/>
      <c r="I312" s="346"/>
      <c r="J312" s="346"/>
      <c r="K312" s="347"/>
      <c r="L312" s="333"/>
      <c r="M312" s="333"/>
    </row>
    <row r="313" spans="2:13" ht="15" customHeight="1">
      <c r="B313" s="360"/>
      <c r="C313" s="353"/>
      <c r="D313" s="365"/>
      <c r="E313" s="346"/>
      <c r="F313" s="348"/>
      <c r="G313" s="348"/>
      <c r="H313" s="346"/>
      <c r="I313" s="346"/>
      <c r="J313" s="346"/>
      <c r="K313" s="347"/>
      <c r="L313" s="333"/>
      <c r="M313" s="333"/>
    </row>
    <row r="314" spans="2:13" ht="15" customHeight="1">
      <c r="B314" s="360"/>
      <c r="C314" s="353"/>
      <c r="D314" s="365"/>
      <c r="E314" s="346"/>
      <c r="F314" s="348"/>
      <c r="G314" s="348"/>
      <c r="H314" s="346"/>
      <c r="I314" s="346"/>
      <c r="J314" s="346"/>
      <c r="K314" s="347"/>
      <c r="L314" s="333"/>
      <c r="M314" s="333"/>
    </row>
    <row r="315" spans="2:13" ht="15" customHeight="1">
      <c r="B315" s="360"/>
      <c r="C315" s="353"/>
      <c r="D315" s="365"/>
      <c r="E315" s="346"/>
      <c r="F315" s="348"/>
      <c r="G315" s="348"/>
      <c r="H315" s="346"/>
      <c r="I315" s="346"/>
      <c r="J315" s="346"/>
      <c r="K315" s="347"/>
      <c r="L315" s="333"/>
      <c r="M315" s="333"/>
    </row>
    <row r="316" spans="2:13" ht="15" customHeight="1">
      <c r="B316" s="360"/>
      <c r="C316" s="353"/>
      <c r="D316" s="365"/>
      <c r="E316" s="346"/>
      <c r="F316" s="348"/>
      <c r="G316" s="348"/>
      <c r="H316" s="346"/>
      <c r="I316" s="346"/>
      <c r="J316" s="346"/>
      <c r="K316" s="347"/>
      <c r="L316" s="333"/>
      <c r="M316" s="333"/>
    </row>
    <row r="317" spans="2:13" ht="15" customHeight="1">
      <c r="B317" s="360"/>
      <c r="C317" s="353"/>
      <c r="D317" s="365"/>
      <c r="E317" s="346"/>
      <c r="F317" s="348"/>
      <c r="G317" s="348"/>
      <c r="H317" s="346"/>
      <c r="I317" s="346"/>
      <c r="J317" s="346"/>
      <c r="K317" s="347"/>
      <c r="L317" s="333"/>
      <c r="M317" s="333"/>
    </row>
    <row r="318" spans="2:13" ht="15" customHeight="1">
      <c r="B318" s="360"/>
      <c r="C318" s="353"/>
      <c r="D318" s="365"/>
      <c r="E318" s="346"/>
      <c r="F318" s="348"/>
      <c r="G318" s="348"/>
      <c r="H318" s="346"/>
      <c r="I318" s="346"/>
      <c r="J318" s="346"/>
      <c r="K318" s="347"/>
      <c r="L318" s="333"/>
      <c r="M318" s="333"/>
    </row>
    <row r="319" spans="2:13" ht="15" customHeight="1">
      <c r="B319" s="360"/>
      <c r="C319" s="353"/>
      <c r="D319" s="365"/>
      <c r="E319" s="346"/>
      <c r="F319" s="348"/>
      <c r="G319" s="348"/>
      <c r="H319" s="346"/>
      <c r="I319" s="346"/>
      <c r="J319" s="346"/>
      <c r="K319" s="347"/>
      <c r="L319" s="333"/>
      <c r="M319" s="333"/>
    </row>
    <row r="320" spans="2:13" ht="15" customHeight="1">
      <c r="B320" s="360"/>
      <c r="C320" s="353"/>
      <c r="D320" s="365"/>
      <c r="E320" s="346"/>
      <c r="F320" s="348"/>
      <c r="G320" s="348"/>
      <c r="H320" s="346"/>
      <c r="I320" s="346"/>
      <c r="J320" s="346"/>
      <c r="K320" s="347"/>
      <c r="L320" s="333"/>
      <c r="M320" s="333"/>
    </row>
    <row r="321" spans="2:13" ht="15" customHeight="1">
      <c r="B321" s="360"/>
      <c r="C321" s="353"/>
      <c r="D321" s="365"/>
      <c r="E321" s="346"/>
      <c r="F321" s="348"/>
      <c r="G321" s="348"/>
      <c r="H321" s="346"/>
      <c r="I321" s="346"/>
      <c r="J321" s="346"/>
      <c r="K321" s="347"/>
      <c r="L321" s="333"/>
      <c r="M321" s="333"/>
    </row>
    <row r="322" spans="2:13" ht="15" customHeight="1">
      <c r="B322" s="360"/>
      <c r="C322" s="353"/>
      <c r="D322" s="365"/>
      <c r="E322" s="346"/>
      <c r="F322" s="348"/>
      <c r="G322" s="348"/>
      <c r="H322" s="346"/>
      <c r="I322" s="346"/>
      <c r="J322" s="346"/>
      <c r="K322" s="347"/>
      <c r="L322" s="333"/>
      <c r="M322" s="333"/>
    </row>
    <row r="323" spans="2:13" ht="15" customHeight="1">
      <c r="B323" s="360"/>
      <c r="C323" s="353"/>
      <c r="D323" s="365"/>
      <c r="E323" s="346"/>
      <c r="F323" s="348"/>
      <c r="G323" s="348"/>
      <c r="H323" s="346"/>
      <c r="I323" s="346"/>
      <c r="J323" s="346"/>
      <c r="K323" s="347"/>
      <c r="L323" s="333"/>
      <c r="M323" s="333"/>
    </row>
    <row r="324" spans="2:13" ht="15" customHeight="1">
      <c r="B324" s="360"/>
      <c r="C324" s="353"/>
      <c r="D324" s="365"/>
      <c r="E324" s="346"/>
      <c r="F324" s="348"/>
      <c r="G324" s="348"/>
      <c r="H324" s="346"/>
      <c r="I324" s="346"/>
      <c r="J324" s="346"/>
      <c r="K324" s="347"/>
      <c r="L324" s="333"/>
      <c r="M324" s="333"/>
    </row>
    <row r="325" spans="2:13" ht="15" customHeight="1">
      <c r="B325" s="360"/>
      <c r="C325" s="353"/>
      <c r="D325" s="365"/>
      <c r="E325" s="346"/>
      <c r="F325" s="348"/>
      <c r="G325" s="348"/>
      <c r="H325" s="346"/>
      <c r="I325" s="346"/>
      <c r="J325" s="346"/>
      <c r="K325" s="347"/>
      <c r="L325" s="333"/>
      <c r="M325" s="333"/>
    </row>
    <row r="326" spans="2:13" ht="15" customHeight="1">
      <c r="B326" s="360"/>
      <c r="C326" s="353"/>
      <c r="D326" s="365"/>
      <c r="E326" s="346"/>
      <c r="F326" s="348"/>
      <c r="G326" s="348"/>
      <c r="H326" s="346"/>
      <c r="I326" s="346"/>
      <c r="J326" s="346"/>
      <c r="K326" s="347"/>
      <c r="L326" s="333"/>
      <c r="M326" s="333"/>
    </row>
    <row r="327" spans="2:13" ht="15" customHeight="1">
      <c r="B327" s="360"/>
      <c r="C327" s="353"/>
      <c r="D327" s="365"/>
      <c r="E327" s="346"/>
      <c r="F327" s="348"/>
      <c r="G327" s="348"/>
      <c r="H327" s="346"/>
      <c r="I327" s="346"/>
      <c r="J327" s="346"/>
      <c r="K327" s="347"/>
      <c r="L327" s="333"/>
      <c r="M327" s="333"/>
    </row>
    <row r="328" spans="2:13" ht="15" customHeight="1">
      <c r="B328" s="360"/>
      <c r="C328" s="353"/>
      <c r="D328" s="365"/>
      <c r="E328" s="346"/>
      <c r="F328" s="348"/>
      <c r="G328" s="348"/>
      <c r="H328" s="346"/>
      <c r="I328" s="346"/>
      <c r="J328" s="346"/>
      <c r="K328" s="347"/>
      <c r="L328" s="333"/>
      <c r="M328" s="333"/>
    </row>
    <row r="329" spans="2:13" ht="15" customHeight="1">
      <c r="B329" s="360"/>
      <c r="C329" s="353"/>
      <c r="D329" s="365"/>
      <c r="E329" s="346"/>
      <c r="F329" s="348"/>
      <c r="G329" s="348"/>
      <c r="H329" s="346"/>
      <c r="I329" s="346"/>
      <c r="J329" s="346"/>
      <c r="K329" s="347"/>
      <c r="L329" s="333"/>
      <c r="M329" s="333"/>
    </row>
    <row r="330" spans="2:13" ht="15" customHeight="1">
      <c r="B330" s="360"/>
      <c r="C330" s="353"/>
      <c r="D330" s="365"/>
      <c r="E330" s="346"/>
      <c r="F330" s="348"/>
      <c r="G330" s="348"/>
      <c r="H330" s="346"/>
      <c r="I330" s="346"/>
      <c r="J330" s="346"/>
      <c r="K330" s="347"/>
      <c r="L330" s="333"/>
      <c r="M330" s="333"/>
    </row>
    <row r="331" spans="2:13" ht="15" customHeight="1">
      <c r="B331" s="360"/>
      <c r="C331" s="353"/>
      <c r="D331" s="365"/>
      <c r="E331" s="346"/>
      <c r="F331" s="348"/>
      <c r="G331" s="348"/>
      <c r="H331" s="346"/>
      <c r="I331" s="346"/>
      <c r="J331" s="346"/>
      <c r="K331" s="347"/>
      <c r="L331" s="333"/>
      <c r="M331" s="333"/>
    </row>
    <row r="332" spans="2:13" ht="15" customHeight="1">
      <c r="B332" s="360"/>
      <c r="C332" s="353"/>
      <c r="D332" s="365"/>
      <c r="E332" s="346"/>
      <c r="F332" s="348"/>
      <c r="G332" s="348"/>
      <c r="H332" s="346"/>
      <c r="I332" s="346"/>
      <c r="J332" s="346"/>
      <c r="K332" s="347"/>
      <c r="L332" s="333"/>
      <c r="M332" s="333"/>
    </row>
    <row r="333" spans="2:13" ht="15" customHeight="1">
      <c r="B333" s="360"/>
      <c r="C333" s="353"/>
      <c r="D333" s="365"/>
      <c r="E333" s="346"/>
      <c r="F333" s="348"/>
      <c r="G333" s="348"/>
      <c r="H333" s="346"/>
      <c r="I333" s="346"/>
      <c r="J333" s="346"/>
      <c r="K333" s="347"/>
      <c r="L333" s="333"/>
      <c r="M333" s="333"/>
    </row>
    <row r="334" spans="2:13" ht="15" customHeight="1">
      <c r="B334" s="360"/>
      <c r="C334" s="353"/>
      <c r="D334" s="365"/>
      <c r="E334" s="346"/>
      <c r="F334" s="348"/>
      <c r="G334" s="348"/>
      <c r="H334" s="346"/>
      <c r="I334" s="346"/>
      <c r="J334" s="346"/>
      <c r="K334" s="347"/>
      <c r="L334" s="333"/>
      <c r="M334" s="333"/>
    </row>
    <row r="335" spans="2:13" ht="15" customHeight="1">
      <c r="B335" s="360"/>
      <c r="C335" s="353"/>
      <c r="D335" s="365"/>
      <c r="E335" s="346"/>
      <c r="F335" s="348"/>
      <c r="G335" s="348"/>
      <c r="H335" s="346"/>
      <c r="I335" s="346"/>
      <c r="J335" s="346"/>
      <c r="K335" s="347"/>
      <c r="L335" s="333"/>
      <c r="M335" s="333"/>
    </row>
    <row r="336" spans="2:13" ht="15" customHeight="1">
      <c r="B336" s="360"/>
      <c r="C336" s="353"/>
      <c r="D336" s="365"/>
      <c r="E336" s="346"/>
      <c r="F336" s="348"/>
      <c r="G336" s="348"/>
      <c r="H336" s="346"/>
      <c r="I336" s="346"/>
      <c r="J336" s="346"/>
      <c r="K336" s="347"/>
      <c r="L336" s="333"/>
      <c r="M336" s="333"/>
    </row>
    <row r="337" spans="2:13" ht="15" customHeight="1">
      <c r="B337" s="360"/>
      <c r="C337" s="353"/>
      <c r="D337" s="365"/>
      <c r="E337" s="346"/>
      <c r="F337" s="348"/>
      <c r="G337" s="348"/>
      <c r="H337" s="346"/>
      <c r="I337" s="346"/>
      <c r="J337" s="346"/>
      <c r="K337" s="347"/>
      <c r="L337" s="333"/>
      <c r="M337" s="333"/>
    </row>
    <row r="338" spans="2:13" ht="15" customHeight="1">
      <c r="B338" s="360"/>
      <c r="C338" s="353"/>
      <c r="D338" s="365"/>
      <c r="E338" s="346"/>
      <c r="F338" s="348"/>
      <c r="G338" s="348"/>
      <c r="H338" s="346"/>
      <c r="I338" s="346"/>
      <c r="J338" s="346"/>
      <c r="K338" s="347"/>
      <c r="L338" s="333"/>
      <c r="M338" s="333"/>
    </row>
    <row r="339" spans="2:13" ht="15" customHeight="1">
      <c r="B339" s="360"/>
      <c r="C339" s="353"/>
      <c r="D339" s="365"/>
      <c r="E339" s="346"/>
      <c r="F339" s="348"/>
      <c r="G339" s="348"/>
      <c r="H339" s="346"/>
      <c r="I339" s="346"/>
      <c r="J339" s="346"/>
      <c r="K339" s="347"/>
      <c r="L339" s="333"/>
      <c r="M339" s="333"/>
    </row>
    <row r="340" spans="2:13" ht="15" customHeight="1">
      <c r="B340" s="360"/>
      <c r="C340" s="353"/>
      <c r="D340" s="365"/>
      <c r="E340" s="346"/>
      <c r="F340" s="348"/>
      <c r="G340" s="348"/>
      <c r="H340" s="346"/>
      <c r="I340" s="346"/>
      <c r="J340" s="346"/>
      <c r="K340" s="347"/>
      <c r="L340" s="333"/>
      <c r="M340" s="333"/>
    </row>
    <row r="341" spans="2:13" ht="15" customHeight="1">
      <c r="B341" s="360"/>
      <c r="C341" s="353"/>
      <c r="D341" s="365"/>
      <c r="E341" s="346"/>
      <c r="F341" s="348"/>
      <c r="G341" s="348"/>
      <c r="H341" s="346"/>
      <c r="I341" s="346"/>
      <c r="J341" s="346"/>
      <c r="K341" s="347"/>
      <c r="L341" s="333"/>
      <c r="M341" s="333"/>
    </row>
    <row r="342" spans="2:13" ht="15" customHeight="1">
      <c r="B342" s="360"/>
      <c r="C342" s="353"/>
      <c r="D342" s="365"/>
      <c r="E342" s="346"/>
      <c r="F342" s="348"/>
      <c r="G342" s="348"/>
      <c r="H342" s="346"/>
      <c r="I342" s="346"/>
      <c r="J342" s="346"/>
      <c r="K342" s="347"/>
      <c r="L342" s="333"/>
      <c r="M342" s="333"/>
    </row>
    <row r="343" spans="2:13" ht="15" customHeight="1">
      <c r="B343" s="360"/>
      <c r="C343" s="353"/>
      <c r="D343" s="365"/>
      <c r="E343" s="346"/>
      <c r="F343" s="348"/>
      <c r="G343" s="348"/>
      <c r="H343" s="346"/>
      <c r="I343" s="346"/>
      <c r="J343" s="346"/>
      <c r="K343" s="347"/>
      <c r="L343" s="333"/>
      <c r="M343" s="333"/>
    </row>
    <row r="344" spans="2:13" ht="15" customHeight="1">
      <c r="B344" s="360"/>
      <c r="C344" s="353"/>
      <c r="D344" s="365"/>
      <c r="E344" s="346"/>
      <c r="F344" s="348"/>
      <c r="G344" s="348"/>
      <c r="H344" s="346"/>
      <c r="I344" s="346"/>
      <c r="J344" s="346"/>
      <c r="K344" s="347"/>
      <c r="L344" s="333"/>
      <c r="M344" s="333"/>
    </row>
    <row r="345" spans="2:13" ht="15" customHeight="1">
      <c r="B345" s="360"/>
      <c r="C345" s="353"/>
      <c r="D345" s="365"/>
      <c r="E345" s="346"/>
      <c r="F345" s="348"/>
      <c r="G345" s="348"/>
      <c r="H345" s="346"/>
      <c r="I345" s="346"/>
      <c r="J345" s="346"/>
      <c r="K345" s="347"/>
      <c r="L345" s="333"/>
      <c r="M345" s="333"/>
    </row>
    <row r="346" spans="2:13" ht="15" customHeight="1">
      <c r="B346" s="360"/>
      <c r="C346" s="353"/>
      <c r="D346" s="365"/>
      <c r="E346" s="346"/>
      <c r="F346" s="348"/>
      <c r="G346" s="348"/>
      <c r="H346" s="346"/>
      <c r="I346" s="346"/>
      <c r="J346" s="346"/>
      <c r="K346" s="347"/>
      <c r="L346" s="333"/>
      <c r="M346" s="333"/>
    </row>
    <row r="347" spans="2:13" ht="15" customHeight="1">
      <c r="B347" s="360"/>
      <c r="C347" s="353"/>
      <c r="D347" s="365"/>
      <c r="E347" s="346"/>
      <c r="F347" s="348"/>
      <c r="G347" s="348"/>
      <c r="H347" s="346"/>
      <c r="I347" s="346"/>
      <c r="J347" s="346"/>
      <c r="K347" s="347"/>
      <c r="L347" s="333"/>
      <c r="M347" s="333"/>
    </row>
    <row r="348" spans="2:13" ht="15" customHeight="1">
      <c r="B348" s="360"/>
      <c r="C348" s="353"/>
      <c r="D348" s="365"/>
      <c r="E348" s="346"/>
      <c r="F348" s="348"/>
      <c r="G348" s="348"/>
      <c r="H348" s="346"/>
      <c r="I348" s="346"/>
      <c r="J348" s="346"/>
      <c r="K348" s="347"/>
      <c r="L348" s="333"/>
      <c r="M348" s="333"/>
    </row>
    <row r="349" spans="2:13" ht="15" customHeight="1">
      <c r="B349" s="360"/>
      <c r="C349" s="353"/>
      <c r="D349" s="365"/>
      <c r="E349" s="346"/>
      <c r="F349" s="348"/>
      <c r="G349" s="348"/>
      <c r="H349" s="346"/>
      <c r="I349" s="346"/>
      <c r="J349" s="346"/>
      <c r="K349" s="347"/>
      <c r="L349" s="333"/>
      <c r="M349" s="333"/>
    </row>
    <row r="350" spans="2:13" ht="15" customHeight="1">
      <c r="B350" s="360"/>
      <c r="C350" s="353"/>
      <c r="D350" s="365"/>
      <c r="E350" s="346"/>
      <c r="F350" s="348"/>
      <c r="G350" s="348"/>
      <c r="H350" s="346"/>
      <c r="I350" s="346"/>
      <c r="J350" s="346"/>
      <c r="K350" s="347"/>
      <c r="L350" s="333"/>
      <c r="M350" s="333"/>
    </row>
    <row r="351" spans="2:13" ht="15" customHeight="1">
      <c r="B351" s="360"/>
      <c r="C351" s="353"/>
      <c r="D351" s="365"/>
      <c r="E351" s="346"/>
      <c r="F351" s="348"/>
      <c r="G351" s="348"/>
      <c r="H351" s="346"/>
      <c r="I351" s="346"/>
      <c r="J351" s="346"/>
      <c r="K351" s="347"/>
      <c r="L351" s="333"/>
      <c r="M351" s="333"/>
    </row>
    <row r="352" spans="2:13" ht="15" customHeight="1">
      <c r="B352" s="360"/>
      <c r="C352" s="353"/>
      <c r="D352" s="365"/>
      <c r="E352" s="346"/>
      <c r="F352" s="348"/>
      <c r="G352" s="348"/>
      <c r="H352" s="346"/>
      <c r="I352" s="346"/>
      <c r="J352" s="346"/>
      <c r="K352" s="347"/>
      <c r="L352" s="333"/>
      <c r="M352" s="333"/>
    </row>
    <row r="353" spans="2:13" ht="15" customHeight="1">
      <c r="B353" s="360"/>
      <c r="C353" s="353"/>
      <c r="D353" s="365"/>
      <c r="E353" s="346"/>
      <c r="F353" s="348"/>
      <c r="G353" s="348"/>
      <c r="H353" s="346"/>
      <c r="I353" s="346"/>
      <c r="J353" s="346"/>
      <c r="K353" s="347"/>
      <c r="L353" s="333"/>
      <c r="M353" s="333"/>
    </row>
    <row r="354" spans="2:13" ht="15" customHeight="1">
      <c r="B354" s="360"/>
      <c r="C354" s="353"/>
      <c r="D354" s="365"/>
      <c r="E354" s="346"/>
      <c r="F354" s="348"/>
      <c r="G354" s="348"/>
      <c r="H354" s="346"/>
      <c r="I354" s="346"/>
      <c r="J354" s="346"/>
      <c r="K354" s="347"/>
      <c r="L354" s="333"/>
      <c r="M354" s="333"/>
    </row>
    <row r="355" spans="2:13" ht="15" customHeight="1">
      <c r="B355" s="360"/>
      <c r="C355" s="353"/>
      <c r="D355" s="365"/>
      <c r="E355" s="346"/>
      <c r="F355" s="348"/>
      <c r="G355" s="348"/>
      <c r="H355" s="346"/>
      <c r="I355" s="346"/>
      <c r="J355" s="346"/>
      <c r="K355" s="347"/>
      <c r="L355" s="333"/>
      <c r="M355" s="333"/>
    </row>
    <row r="356" spans="2:13" ht="15" customHeight="1">
      <c r="B356" s="360"/>
      <c r="C356" s="353"/>
      <c r="D356" s="365"/>
      <c r="E356" s="346"/>
      <c r="F356" s="348"/>
      <c r="G356" s="348"/>
      <c r="H356" s="346"/>
      <c r="I356" s="346"/>
      <c r="J356" s="346"/>
      <c r="K356" s="347"/>
      <c r="L356" s="333"/>
      <c r="M356" s="333"/>
    </row>
    <row r="357" spans="2:13" ht="15" customHeight="1">
      <c r="B357" s="360"/>
      <c r="C357" s="353"/>
      <c r="D357" s="365"/>
      <c r="E357" s="346"/>
      <c r="F357" s="348"/>
      <c r="G357" s="348"/>
      <c r="H357" s="346"/>
      <c r="I357" s="346"/>
      <c r="J357" s="346"/>
      <c r="K357" s="347"/>
      <c r="L357" s="333"/>
      <c r="M357" s="333"/>
    </row>
    <row r="358" spans="2:13" ht="15" customHeight="1">
      <c r="B358" s="360"/>
      <c r="C358" s="353"/>
      <c r="D358" s="365"/>
      <c r="E358" s="346"/>
      <c r="F358" s="348"/>
      <c r="G358" s="348"/>
      <c r="H358" s="346"/>
      <c r="I358" s="346"/>
      <c r="J358" s="346"/>
      <c r="K358" s="347"/>
      <c r="L358" s="333"/>
      <c r="M358" s="337"/>
    </row>
    <row r="359" spans="2:13" ht="15" customHeight="1">
      <c r="B359" s="360"/>
      <c r="C359" s="353"/>
      <c r="D359" s="365"/>
      <c r="E359" s="346"/>
      <c r="F359" s="348"/>
      <c r="G359" s="348"/>
      <c r="H359" s="346"/>
      <c r="I359" s="346"/>
      <c r="J359" s="346"/>
      <c r="K359" s="347"/>
      <c r="L359" s="333"/>
      <c r="M359" s="337"/>
    </row>
    <row r="360" spans="2:13" ht="15" customHeight="1">
      <c r="B360" s="360"/>
      <c r="C360" s="353"/>
      <c r="D360" s="365"/>
      <c r="E360" s="346"/>
      <c r="F360" s="348"/>
      <c r="G360" s="348"/>
      <c r="H360" s="346"/>
      <c r="I360" s="346"/>
      <c r="J360" s="346"/>
      <c r="K360" s="347"/>
      <c r="L360" s="333"/>
      <c r="M360" s="337"/>
    </row>
    <row r="361" spans="2:13" ht="15" customHeight="1">
      <c r="B361" s="360"/>
      <c r="C361" s="353"/>
      <c r="D361" s="365"/>
      <c r="E361" s="346"/>
      <c r="F361" s="348"/>
      <c r="G361" s="348"/>
      <c r="H361" s="346"/>
      <c r="I361" s="346"/>
      <c r="J361" s="346"/>
      <c r="K361" s="347"/>
      <c r="L361" s="333"/>
      <c r="M361" s="337"/>
    </row>
    <row r="362" spans="2:13" ht="15" customHeight="1">
      <c r="B362" s="360"/>
      <c r="C362" s="353"/>
      <c r="D362" s="365"/>
      <c r="E362" s="346"/>
      <c r="F362" s="348"/>
      <c r="G362" s="348"/>
      <c r="H362" s="346"/>
      <c r="I362" s="346"/>
      <c r="J362" s="346"/>
      <c r="K362" s="347"/>
      <c r="L362" s="333"/>
      <c r="M362" s="337"/>
    </row>
    <row r="363" spans="2:13" ht="15" customHeight="1">
      <c r="B363" s="360"/>
      <c r="C363" s="353"/>
      <c r="D363" s="365"/>
      <c r="E363" s="346"/>
      <c r="F363" s="348"/>
      <c r="G363" s="348"/>
      <c r="H363" s="346"/>
      <c r="I363" s="346"/>
      <c r="J363" s="346"/>
      <c r="K363" s="347"/>
      <c r="L363" s="333"/>
      <c r="M363" s="337"/>
    </row>
    <row r="364" spans="2:13" ht="15" customHeight="1">
      <c r="B364" s="360"/>
      <c r="C364" s="353"/>
      <c r="D364" s="365"/>
      <c r="E364" s="346"/>
      <c r="F364" s="348"/>
      <c r="G364" s="348"/>
      <c r="H364" s="346"/>
      <c r="I364" s="346"/>
      <c r="J364" s="346"/>
      <c r="K364" s="347"/>
      <c r="L364" s="333"/>
      <c r="M364" s="337"/>
    </row>
    <row r="365" spans="2:13" ht="15" customHeight="1">
      <c r="B365" s="360"/>
      <c r="C365" s="353"/>
      <c r="D365" s="365"/>
      <c r="E365" s="346"/>
      <c r="F365" s="348"/>
      <c r="G365" s="348"/>
      <c r="H365" s="346"/>
      <c r="I365" s="346"/>
      <c r="J365" s="346"/>
      <c r="K365" s="347"/>
      <c r="L365" s="333"/>
      <c r="M365" s="337"/>
    </row>
    <row r="366" spans="2:13" ht="15" customHeight="1">
      <c r="B366" s="360"/>
      <c r="C366" s="353"/>
      <c r="D366" s="365"/>
      <c r="E366" s="346"/>
      <c r="F366" s="348"/>
      <c r="G366" s="348"/>
      <c r="H366" s="346"/>
      <c r="I366" s="346"/>
      <c r="J366" s="346"/>
      <c r="K366" s="347"/>
      <c r="L366" s="333"/>
      <c r="M366" s="337"/>
    </row>
    <row r="367" spans="2:13" ht="15" customHeight="1">
      <c r="B367" s="360"/>
      <c r="C367" s="353"/>
      <c r="D367" s="365"/>
      <c r="E367" s="346"/>
      <c r="F367" s="348"/>
      <c r="G367" s="348"/>
      <c r="H367" s="346"/>
      <c r="I367" s="346"/>
      <c r="J367" s="346"/>
      <c r="K367" s="347"/>
      <c r="L367" s="333"/>
      <c r="M367" s="337"/>
    </row>
    <row r="368" spans="2:13" ht="15" customHeight="1">
      <c r="B368" s="360"/>
      <c r="C368" s="353"/>
      <c r="D368" s="365"/>
      <c r="E368" s="346"/>
      <c r="F368" s="348"/>
      <c r="G368" s="348"/>
      <c r="H368" s="346"/>
      <c r="I368" s="346"/>
      <c r="J368" s="346"/>
      <c r="K368" s="347"/>
      <c r="L368" s="333"/>
      <c r="M368" s="337"/>
    </row>
    <row r="369" spans="2:13" ht="15" customHeight="1">
      <c r="B369" s="360"/>
      <c r="C369" s="353"/>
      <c r="D369" s="365"/>
      <c r="E369" s="346"/>
      <c r="F369" s="348"/>
      <c r="G369" s="348"/>
      <c r="H369" s="346"/>
      <c r="I369" s="346"/>
      <c r="J369" s="346"/>
      <c r="K369" s="347"/>
      <c r="L369" s="333"/>
      <c r="M369" s="337"/>
    </row>
    <row r="370" spans="2:13" ht="15" customHeight="1">
      <c r="B370" s="360"/>
      <c r="C370" s="353"/>
      <c r="D370" s="365"/>
      <c r="E370" s="346"/>
      <c r="F370" s="348"/>
      <c r="G370" s="348"/>
      <c r="H370" s="346"/>
      <c r="I370" s="346"/>
      <c r="J370" s="346"/>
      <c r="K370" s="347"/>
      <c r="L370" s="333"/>
      <c r="M370" s="337"/>
    </row>
    <row r="371" spans="2:13" ht="15" customHeight="1">
      <c r="B371" s="360"/>
      <c r="C371" s="353"/>
      <c r="D371" s="365"/>
      <c r="E371" s="346"/>
      <c r="F371" s="348"/>
      <c r="G371" s="348"/>
      <c r="H371" s="346"/>
      <c r="I371" s="346"/>
      <c r="J371" s="346"/>
      <c r="K371" s="347"/>
      <c r="L371" s="333"/>
      <c r="M371" s="337"/>
    </row>
    <row r="372" spans="2:13" ht="15" customHeight="1">
      <c r="B372" s="360"/>
      <c r="C372" s="353"/>
      <c r="D372" s="365"/>
      <c r="E372" s="346"/>
      <c r="F372" s="348"/>
      <c r="G372" s="348"/>
      <c r="H372" s="346"/>
      <c r="I372" s="346"/>
      <c r="J372" s="346"/>
      <c r="K372" s="347"/>
      <c r="L372" s="333"/>
      <c r="M372" s="337"/>
    </row>
    <row r="373" spans="2:13" ht="15" customHeight="1">
      <c r="B373" s="360"/>
      <c r="C373" s="353"/>
      <c r="D373" s="365"/>
      <c r="E373" s="346"/>
      <c r="F373" s="348"/>
      <c r="G373" s="348"/>
      <c r="H373" s="346"/>
      <c r="I373" s="346"/>
      <c r="J373" s="346"/>
      <c r="K373" s="347"/>
      <c r="L373" s="333"/>
      <c r="M373" s="337"/>
    </row>
    <row r="374" spans="2:13" ht="15" customHeight="1">
      <c r="B374" s="360"/>
      <c r="C374" s="353"/>
      <c r="D374" s="365"/>
      <c r="E374" s="346"/>
      <c r="F374" s="348"/>
      <c r="G374" s="348"/>
      <c r="H374" s="346"/>
      <c r="I374" s="346"/>
      <c r="J374" s="346"/>
      <c r="K374" s="347"/>
      <c r="L374" s="333"/>
      <c r="M374" s="337"/>
    </row>
    <row r="375" spans="2:13" ht="15" customHeight="1">
      <c r="B375" s="360"/>
      <c r="C375" s="353"/>
      <c r="D375" s="365"/>
      <c r="E375" s="346"/>
      <c r="F375" s="348"/>
      <c r="G375" s="348"/>
      <c r="H375" s="346"/>
      <c r="I375" s="346"/>
      <c r="J375" s="346"/>
      <c r="K375" s="347"/>
      <c r="L375" s="333"/>
      <c r="M375" s="337"/>
    </row>
    <row r="376" spans="2:13" ht="15" customHeight="1">
      <c r="B376" s="360"/>
      <c r="C376" s="353"/>
      <c r="D376" s="365"/>
      <c r="E376" s="346"/>
      <c r="F376" s="348"/>
      <c r="G376" s="348"/>
      <c r="H376" s="346"/>
      <c r="I376" s="346"/>
      <c r="J376" s="346"/>
      <c r="K376" s="347"/>
      <c r="L376" s="333"/>
      <c r="M376" s="337"/>
    </row>
    <row r="377" spans="2:13" ht="15" customHeight="1">
      <c r="B377" s="360"/>
      <c r="C377" s="353"/>
      <c r="D377" s="365"/>
      <c r="E377" s="346"/>
      <c r="F377" s="348"/>
      <c r="G377" s="348"/>
      <c r="H377" s="346"/>
      <c r="I377" s="346"/>
      <c r="J377" s="346"/>
      <c r="K377" s="347"/>
      <c r="L377" s="333"/>
      <c r="M377" s="337"/>
    </row>
    <row r="378" spans="2:13" ht="15" customHeight="1">
      <c r="B378" s="360"/>
      <c r="C378" s="353"/>
      <c r="D378" s="365"/>
      <c r="E378" s="346"/>
      <c r="F378" s="348"/>
      <c r="G378" s="348"/>
      <c r="H378" s="346"/>
      <c r="I378" s="346"/>
      <c r="J378" s="346"/>
      <c r="K378" s="347"/>
      <c r="L378" s="333"/>
      <c r="M378" s="337"/>
    </row>
    <row r="379" spans="2:13" ht="15" customHeight="1">
      <c r="B379" s="360"/>
      <c r="C379" s="353"/>
      <c r="D379" s="365"/>
      <c r="E379" s="346"/>
      <c r="F379" s="348"/>
      <c r="G379" s="348"/>
      <c r="H379" s="346"/>
      <c r="I379" s="346"/>
      <c r="J379" s="346"/>
      <c r="K379" s="347"/>
      <c r="L379" s="333"/>
      <c r="M379" s="337"/>
    </row>
    <row r="380" spans="2:13" ht="15" customHeight="1">
      <c r="B380" s="360"/>
      <c r="C380" s="353"/>
      <c r="D380" s="365"/>
      <c r="E380" s="346"/>
      <c r="F380" s="348"/>
      <c r="G380" s="348"/>
      <c r="H380" s="346"/>
      <c r="I380" s="346"/>
      <c r="J380" s="346"/>
      <c r="K380" s="347"/>
      <c r="L380" s="333"/>
      <c r="M380" s="337"/>
    </row>
    <row r="381" spans="2:13" ht="15" customHeight="1">
      <c r="B381" s="360"/>
      <c r="C381" s="353"/>
      <c r="D381" s="365"/>
      <c r="E381" s="346"/>
      <c r="F381" s="348"/>
      <c r="G381" s="348"/>
      <c r="H381" s="346"/>
      <c r="I381" s="346"/>
      <c r="J381" s="346"/>
      <c r="K381" s="347"/>
      <c r="L381" s="333"/>
      <c r="M381" s="337"/>
    </row>
    <row r="382" spans="2:13" ht="15" customHeight="1">
      <c r="B382" s="360"/>
      <c r="C382" s="353"/>
      <c r="D382" s="365"/>
      <c r="E382" s="346"/>
      <c r="F382" s="348"/>
      <c r="G382" s="348"/>
      <c r="H382" s="346"/>
      <c r="I382" s="346"/>
      <c r="J382" s="346"/>
      <c r="K382" s="347"/>
      <c r="L382" s="333"/>
      <c r="M382" s="337"/>
    </row>
    <row r="383" spans="2:13" ht="15" customHeight="1">
      <c r="B383" s="360"/>
      <c r="C383" s="353"/>
      <c r="D383" s="365"/>
      <c r="E383" s="346"/>
      <c r="F383" s="348"/>
      <c r="G383" s="348"/>
      <c r="H383" s="346"/>
      <c r="I383" s="346"/>
      <c r="J383" s="346"/>
      <c r="K383" s="347"/>
      <c r="L383" s="333"/>
      <c r="M383" s="337"/>
    </row>
    <row r="384" spans="2:13" ht="15" customHeight="1">
      <c r="B384" s="360"/>
      <c r="C384" s="353"/>
      <c r="D384" s="365"/>
      <c r="E384" s="346"/>
      <c r="F384" s="348"/>
      <c r="G384" s="348"/>
      <c r="H384" s="346"/>
      <c r="I384" s="346"/>
      <c r="J384" s="346"/>
      <c r="K384" s="347"/>
      <c r="L384" s="333"/>
      <c r="M384" s="337"/>
    </row>
    <row r="385" spans="2:13" ht="15" customHeight="1">
      <c r="B385" s="360"/>
      <c r="C385" s="353"/>
      <c r="D385" s="365"/>
      <c r="E385" s="346"/>
      <c r="F385" s="348"/>
      <c r="G385" s="348"/>
      <c r="H385" s="346"/>
      <c r="I385" s="346"/>
      <c r="J385" s="346"/>
      <c r="K385" s="347"/>
      <c r="L385" s="333"/>
      <c r="M385" s="337"/>
    </row>
    <row r="386" spans="2:13" ht="15" customHeight="1">
      <c r="B386" s="360"/>
      <c r="C386" s="353"/>
      <c r="D386" s="365"/>
      <c r="E386" s="346"/>
      <c r="F386" s="348"/>
      <c r="G386" s="348"/>
      <c r="H386" s="346"/>
      <c r="I386" s="346"/>
      <c r="J386" s="346"/>
      <c r="K386" s="347"/>
      <c r="L386" s="333"/>
      <c r="M386" s="337"/>
    </row>
    <row r="387" spans="2:13" ht="15" customHeight="1">
      <c r="B387" s="360"/>
      <c r="C387" s="353"/>
      <c r="D387" s="365"/>
      <c r="E387" s="346"/>
      <c r="F387" s="348"/>
      <c r="G387" s="348"/>
      <c r="H387" s="346"/>
      <c r="I387" s="346"/>
      <c r="J387" s="346"/>
      <c r="K387" s="347"/>
      <c r="L387" s="333"/>
      <c r="M387" s="337"/>
    </row>
    <row r="388" spans="2:13" ht="15" customHeight="1">
      <c r="B388" s="360"/>
      <c r="C388" s="353"/>
      <c r="D388" s="365"/>
      <c r="E388" s="346"/>
      <c r="F388" s="348"/>
      <c r="G388" s="348"/>
      <c r="H388" s="346"/>
      <c r="I388" s="346"/>
      <c r="J388" s="346"/>
      <c r="K388" s="347"/>
      <c r="L388" s="333"/>
      <c r="M388" s="337"/>
    </row>
    <row r="389" spans="2:13" ht="15" customHeight="1">
      <c r="B389" s="360"/>
      <c r="C389" s="353"/>
      <c r="D389" s="365"/>
      <c r="E389" s="346"/>
      <c r="F389" s="348"/>
      <c r="G389" s="348"/>
      <c r="H389" s="346"/>
      <c r="I389" s="346"/>
      <c r="J389" s="346"/>
      <c r="K389" s="347"/>
      <c r="L389" s="333"/>
      <c r="M389" s="337"/>
    </row>
    <row r="390" spans="2:13" ht="15" customHeight="1">
      <c r="B390" s="360"/>
      <c r="C390" s="353"/>
      <c r="D390" s="365"/>
      <c r="E390" s="346"/>
      <c r="F390" s="348"/>
      <c r="G390" s="348"/>
      <c r="H390" s="346"/>
      <c r="I390" s="346"/>
      <c r="J390" s="346"/>
      <c r="K390" s="347"/>
      <c r="L390" s="333"/>
      <c r="M390" s="337"/>
    </row>
    <row r="391" spans="2:13" ht="15" customHeight="1">
      <c r="B391" s="360"/>
      <c r="C391" s="353"/>
      <c r="D391" s="365"/>
      <c r="E391" s="346"/>
      <c r="F391" s="348"/>
      <c r="G391" s="348"/>
      <c r="H391" s="346"/>
      <c r="I391" s="346"/>
      <c r="J391" s="346"/>
      <c r="K391" s="347"/>
      <c r="L391" s="333"/>
      <c r="M391" s="337"/>
    </row>
    <row r="392" spans="2:13" ht="15" customHeight="1">
      <c r="B392" s="360"/>
      <c r="C392" s="353"/>
      <c r="D392" s="365"/>
      <c r="E392" s="346"/>
      <c r="F392" s="348"/>
      <c r="G392" s="348"/>
      <c r="H392" s="346"/>
      <c r="I392" s="346"/>
      <c r="J392" s="346"/>
      <c r="K392" s="347"/>
      <c r="L392" s="333"/>
      <c r="M392" s="337"/>
    </row>
    <row r="393" spans="2:13" ht="15" customHeight="1">
      <c r="B393" s="360"/>
      <c r="C393" s="353"/>
      <c r="D393" s="365"/>
      <c r="E393" s="346"/>
      <c r="F393" s="348"/>
      <c r="G393" s="348"/>
      <c r="H393" s="346"/>
      <c r="I393" s="346"/>
      <c r="J393" s="346"/>
      <c r="K393" s="347"/>
      <c r="L393" s="333"/>
      <c r="M393" s="337"/>
    </row>
    <row r="394" spans="2:13" ht="15" customHeight="1">
      <c r="B394" s="360"/>
      <c r="C394" s="353"/>
      <c r="D394" s="365"/>
      <c r="E394" s="346"/>
      <c r="F394" s="348"/>
      <c r="G394" s="348"/>
      <c r="H394" s="346"/>
      <c r="I394" s="346"/>
      <c r="J394" s="346"/>
      <c r="K394" s="347"/>
      <c r="L394" s="333"/>
      <c r="M394" s="337"/>
    </row>
    <row r="395" spans="2:13" ht="15" customHeight="1">
      <c r="B395" s="360"/>
      <c r="C395" s="353"/>
      <c r="D395" s="365"/>
      <c r="E395" s="346"/>
      <c r="F395" s="348"/>
      <c r="G395" s="348"/>
      <c r="H395" s="346"/>
      <c r="I395" s="346"/>
      <c r="J395" s="346"/>
      <c r="K395" s="347"/>
      <c r="L395" s="333"/>
      <c r="M395" s="337"/>
    </row>
    <row r="396" spans="2:13" ht="15" customHeight="1">
      <c r="B396" s="360"/>
      <c r="C396" s="353"/>
      <c r="D396" s="365"/>
      <c r="E396" s="346"/>
      <c r="F396" s="348"/>
      <c r="G396" s="348"/>
      <c r="H396" s="346"/>
      <c r="I396" s="346"/>
      <c r="J396" s="346"/>
      <c r="K396" s="347"/>
      <c r="L396" s="333"/>
      <c r="M396" s="337"/>
    </row>
    <row r="397" spans="2:13" ht="15" customHeight="1">
      <c r="B397" s="360"/>
      <c r="C397" s="353"/>
      <c r="D397" s="365"/>
      <c r="E397" s="346"/>
      <c r="F397" s="348"/>
      <c r="G397" s="348"/>
      <c r="H397" s="346"/>
      <c r="I397" s="346"/>
      <c r="J397" s="346"/>
      <c r="K397" s="347"/>
      <c r="L397" s="333"/>
      <c r="M397" s="337"/>
    </row>
    <row r="398" spans="2:13" ht="15" customHeight="1">
      <c r="B398" s="360"/>
      <c r="C398" s="353"/>
      <c r="D398" s="365"/>
      <c r="E398" s="346"/>
      <c r="F398" s="348"/>
      <c r="G398" s="348"/>
      <c r="H398" s="346"/>
      <c r="I398" s="346"/>
      <c r="J398" s="346"/>
      <c r="K398" s="347"/>
      <c r="L398" s="333"/>
      <c r="M398" s="337"/>
    </row>
    <row r="399" spans="2:13" ht="15" customHeight="1">
      <c r="B399" s="360"/>
      <c r="C399" s="353"/>
      <c r="D399" s="365"/>
      <c r="E399" s="346"/>
      <c r="F399" s="348"/>
      <c r="G399" s="348"/>
      <c r="H399" s="346"/>
      <c r="I399" s="346"/>
      <c r="J399" s="346"/>
      <c r="K399" s="347"/>
      <c r="L399" s="333"/>
      <c r="M399" s="337"/>
    </row>
    <row r="400" spans="2:13" ht="15" customHeight="1">
      <c r="B400" s="360"/>
      <c r="C400" s="353"/>
      <c r="D400" s="365"/>
      <c r="E400" s="346"/>
      <c r="F400" s="348"/>
      <c r="G400" s="348"/>
      <c r="H400" s="346"/>
      <c r="I400" s="346"/>
      <c r="J400" s="346"/>
      <c r="K400" s="347"/>
      <c r="L400" s="333"/>
      <c r="M400" s="337"/>
    </row>
    <row r="401" spans="2:13" ht="15" customHeight="1">
      <c r="B401" s="360"/>
      <c r="C401" s="353"/>
      <c r="D401" s="365"/>
      <c r="E401" s="346"/>
      <c r="F401" s="348"/>
      <c r="G401" s="348"/>
      <c r="H401" s="346"/>
      <c r="I401" s="346"/>
      <c r="J401" s="346"/>
      <c r="K401" s="347"/>
      <c r="L401" s="333"/>
      <c r="M401" s="337"/>
    </row>
    <row r="402" spans="2:13" ht="15" customHeight="1">
      <c r="B402" s="360"/>
      <c r="C402" s="353"/>
      <c r="D402" s="365"/>
      <c r="E402" s="346"/>
      <c r="F402" s="348"/>
      <c r="G402" s="348"/>
      <c r="H402" s="346"/>
      <c r="I402" s="346"/>
      <c r="J402" s="346"/>
      <c r="K402" s="347"/>
      <c r="L402" s="333"/>
      <c r="M402" s="337"/>
    </row>
    <row r="403" spans="2:13" ht="15" customHeight="1">
      <c r="B403" s="360"/>
      <c r="C403" s="353"/>
      <c r="D403" s="365"/>
      <c r="E403" s="346"/>
      <c r="F403" s="348"/>
      <c r="G403" s="348"/>
      <c r="H403" s="346"/>
      <c r="I403" s="346"/>
      <c r="J403" s="346"/>
      <c r="K403" s="347"/>
      <c r="L403" s="333"/>
      <c r="M403" s="337"/>
    </row>
    <row r="404" spans="2:13" ht="15" customHeight="1">
      <c r="B404" s="360"/>
      <c r="C404" s="353"/>
      <c r="D404" s="365"/>
      <c r="E404" s="346"/>
      <c r="F404" s="348"/>
      <c r="G404" s="348"/>
      <c r="H404" s="346"/>
      <c r="I404" s="346"/>
      <c r="J404" s="346"/>
      <c r="K404" s="347"/>
      <c r="L404" s="333"/>
      <c r="M404" s="337"/>
    </row>
    <row r="405" spans="2:13" ht="15" customHeight="1">
      <c r="B405" s="360"/>
      <c r="C405" s="353"/>
      <c r="D405" s="365"/>
      <c r="E405" s="346"/>
      <c r="F405" s="348"/>
      <c r="G405" s="348"/>
      <c r="H405" s="346"/>
      <c r="I405" s="346"/>
      <c r="J405" s="346"/>
      <c r="K405" s="347"/>
      <c r="L405" s="333"/>
      <c r="M405" s="337"/>
    </row>
    <row r="406" spans="2:13" ht="15" customHeight="1">
      <c r="B406" s="360"/>
      <c r="C406" s="353"/>
      <c r="D406" s="365"/>
      <c r="E406" s="346"/>
      <c r="F406" s="346"/>
      <c r="G406" s="346"/>
      <c r="H406" s="346"/>
      <c r="I406" s="346"/>
      <c r="J406" s="346"/>
      <c r="K406" s="347"/>
      <c r="L406" s="333"/>
      <c r="M406" s="337"/>
    </row>
    <row r="407" spans="2:13" ht="15" customHeight="1">
      <c r="B407" s="360"/>
      <c r="C407" s="353"/>
      <c r="D407" s="365"/>
      <c r="E407" s="346"/>
      <c r="F407" s="348"/>
      <c r="G407" s="348"/>
      <c r="H407" s="346"/>
      <c r="I407" s="346"/>
      <c r="J407" s="346"/>
      <c r="K407" s="347"/>
      <c r="L407" s="333"/>
      <c r="M407" s="337"/>
    </row>
    <row r="408" spans="2:13" ht="15" customHeight="1">
      <c r="B408" s="360"/>
      <c r="C408" s="353"/>
      <c r="D408" s="365"/>
      <c r="E408" s="346"/>
      <c r="F408" s="348"/>
      <c r="G408" s="348"/>
      <c r="H408" s="346"/>
      <c r="I408" s="346"/>
      <c r="J408" s="346"/>
      <c r="K408" s="347"/>
      <c r="L408" s="333"/>
      <c r="M408" s="337"/>
    </row>
    <row r="409" spans="2:13" ht="15" customHeight="1">
      <c r="B409" s="360"/>
      <c r="C409" s="353"/>
      <c r="D409" s="365"/>
      <c r="E409" s="346"/>
      <c r="F409" s="346"/>
      <c r="G409" s="346"/>
      <c r="H409" s="346"/>
      <c r="I409" s="346"/>
      <c r="J409" s="346"/>
      <c r="K409" s="347"/>
      <c r="L409" s="333"/>
      <c r="M409" s="337"/>
    </row>
    <row r="410" spans="2:13" ht="15" customHeight="1">
      <c r="B410" s="360"/>
      <c r="C410" s="353"/>
      <c r="D410" s="365"/>
      <c r="E410" s="346"/>
      <c r="F410" s="348"/>
      <c r="G410" s="348"/>
      <c r="H410" s="346"/>
      <c r="I410" s="346"/>
      <c r="J410" s="346"/>
      <c r="K410" s="347"/>
      <c r="L410" s="333"/>
      <c r="M410" s="337"/>
    </row>
    <row r="411" spans="2:13" ht="15" customHeight="1">
      <c r="B411" s="360"/>
      <c r="C411" s="353"/>
      <c r="D411" s="365"/>
      <c r="E411" s="346"/>
      <c r="F411" s="348"/>
      <c r="G411" s="348"/>
      <c r="H411" s="346"/>
      <c r="I411" s="346"/>
      <c r="J411" s="346"/>
      <c r="K411" s="347"/>
      <c r="L411" s="333"/>
      <c r="M411" s="337"/>
    </row>
    <row r="412" spans="2:13" ht="15" customHeight="1">
      <c r="B412" s="360"/>
      <c r="C412" s="353"/>
      <c r="D412" s="365"/>
      <c r="E412" s="346"/>
      <c r="F412" s="348"/>
      <c r="G412" s="348"/>
      <c r="H412" s="346"/>
      <c r="I412" s="346"/>
      <c r="J412" s="346"/>
      <c r="K412" s="347"/>
      <c r="L412" s="333"/>
      <c r="M412" s="337"/>
    </row>
    <row r="413" spans="2:13" ht="15" customHeight="1">
      <c r="B413" s="360"/>
      <c r="C413" s="353"/>
      <c r="D413" s="365"/>
      <c r="E413" s="346"/>
      <c r="F413" s="346"/>
      <c r="G413" s="346"/>
      <c r="H413" s="346"/>
      <c r="I413" s="346"/>
      <c r="J413" s="346"/>
      <c r="K413" s="347"/>
      <c r="L413" s="333"/>
      <c r="M413" s="337"/>
    </row>
    <row r="414" spans="2:13" ht="15" customHeight="1">
      <c r="B414" s="360"/>
      <c r="C414" s="353"/>
      <c r="D414" s="365"/>
      <c r="E414" s="346"/>
      <c r="F414" s="346"/>
      <c r="G414" s="346"/>
      <c r="H414" s="346"/>
      <c r="I414" s="346"/>
      <c r="J414" s="346"/>
      <c r="K414" s="347"/>
      <c r="L414" s="333"/>
      <c r="M414" s="337"/>
    </row>
    <row r="415" spans="2:13" ht="15" customHeight="1">
      <c r="B415" s="360"/>
      <c r="C415" s="353"/>
      <c r="D415" s="365"/>
      <c r="E415" s="346"/>
      <c r="F415" s="348"/>
      <c r="G415" s="348"/>
      <c r="H415" s="346"/>
      <c r="I415" s="346"/>
      <c r="J415" s="346"/>
      <c r="K415" s="347"/>
      <c r="L415" s="333"/>
      <c r="M415" s="337"/>
    </row>
    <row r="416" spans="2:13" ht="15" customHeight="1">
      <c r="B416" s="360"/>
      <c r="C416" s="353"/>
      <c r="D416" s="365"/>
      <c r="E416" s="346"/>
      <c r="F416" s="348"/>
      <c r="G416" s="348"/>
      <c r="H416" s="346"/>
      <c r="I416" s="346"/>
      <c r="J416" s="346"/>
      <c r="K416" s="347"/>
      <c r="L416" s="333"/>
      <c r="M416" s="337"/>
    </row>
    <row r="417" spans="2:13" ht="15" customHeight="1">
      <c r="B417" s="360"/>
      <c r="C417" s="353"/>
      <c r="D417" s="365"/>
      <c r="E417" s="346"/>
      <c r="F417" s="346"/>
      <c r="G417" s="346"/>
      <c r="H417" s="346"/>
      <c r="I417" s="346"/>
      <c r="J417" s="346"/>
      <c r="K417" s="347"/>
      <c r="L417" s="333"/>
      <c r="M417" s="337"/>
    </row>
    <row r="418" spans="2:13" ht="15" customHeight="1">
      <c r="B418" s="360"/>
      <c r="C418" s="353"/>
      <c r="D418" s="365"/>
      <c r="E418" s="346"/>
      <c r="F418" s="348"/>
      <c r="G418" s="348"/>
      <c r="H418" s="346"/>
      <c r="I418" s="346"/>
      <c r="J418" s="346"/>
      <c r="K418" s="347"/>
      <c r="L418" s="333"/>
      <c r="M418" s="337"/>
    </row>
    <row r="419" spans="2:13" ht="15" customHeight="1">
      <c r="B419" s="360"/>
      <c r="C419" s="353"/>
      <c r="D419" s="365"/>
      <c r="E419" s="346"/>
      <c r="F419" s="348"/>
      <c r="G419" s="348"/>
      <c r="H419" s="346"/>
      <c r="I419" s="346"/>
      <c r="J419" s="346"/>
      <c r="K419" s="347"/>
      <c r="L419" s="333"/>
      <c r="M419" s="337"/>
    </row>
    <row r="420" spans="2:13" ht="15" customHeight="1">
      <c r="B420" s="360"/>
      <c r="C420" s="353"/>
      <c r="D420" s="365"/>
      <c r="E420" s="346"/>
      <c r="F420" s="348"/>
      <c r="G420" s="348"/>
      <c r="H420" s="346"/>
      <c r="I420" s="346"/>
      <c r="J420" s="346"/>
      <c r="K420" s="347"/>
      <c r="L420" s="333"/>
      <c r="M420" s="337"/>
    </row>
    <row r="421" spans="2:13" ht="15" customHeight="1">
      <c r="B421" s="360"/>
      <c r="C421" s="353"/>
      <c r="D421" s="365"/>
      <c r="E421" s="346"/>
      <c r="F421" s="348"/>
      <c r="G421" s="348"/>
      <c r="H421" s="346"/>
      <c r="I421" s="346"/>
      <c r="J421" s="346"/>
      <c r="K421" s="347"/>
      <c r="L421" s="333"/>
      <c r="M421" s="337"/>
    </row>
    <row r="422" spans="2:13" ht="15" customHeight="1">
      <c r="B422" s="360"/>
      <c r="C422" s="353"/>
      <c r="D422" s="365"/>
      <c r="E422" s="346"/>
      <c r="F422" s="348"/>
      <c r="G422" s="348"/>
      <c r="H422" s="346"/>
      <c r="I422" s="346"/>
      <c r="J422" s="346"/>
      <c r="K422" s="347"/>
      <c r="L422" s="333"/>
      <c r="M422" s="337"/>
    </row>
    <row r="423" spans="2:13" ht="15" customHeight="1">
      <c r="B423" s="360"/>
      <c r="C423" s="353"/>
      <c r="D423" s="365"/>
      <c r="E423" s="346"/>
      <c r="F423" s="348"/>
      <c r="G423" s="348"/>
      <c r="H423" s="346"/>
      <c r="I423" s="346"/>
      <c r="J423" s="346"/>
      <c r="K423" s="347"/>
      <c r="L423" s="333"/>
      <c r="M423" s="337"/>
    </row>
    <row r="424" spans="2:13" ht="15" customHeight="1">
      <c r="B424" s="360"/>
      <c r="C424" s="353"/>
      <c r="D424" s="365"/>
      <c r="E424" s="346"/>
      <c r="F424" s="348"/>
      <c r="G424" s="348"/>
      <c r="H424" s="346"/>
      <c r="I424" s="346"/>
      <c r="J424" s="346"/>
      <c r="K424" s="347"/>
      <c r="L424" s="333"/>
      <c r="M424" s="337"/>
    </row>
    <row r="425" spans="2:13" ht="15" customHeight="1">
      <c r="B425" s="360"/>
      <c r="C425" s="353"/>
      <c r="D425" s="365"/>
      <c r="E425" s="346"/>
      <c r="F425" s="348"/>
      <c r="G425" s="348"/>
      <c r="H425" s="346"/>
      <c r="I425" s="346"/>
      <c r="J425" s="346"/>
      <c r="K425" s="347"/>
      <c r="L425" s="333"/>
      <c r="M425" s="337"/>
    </row>
    <row r="426" spans="2:13" ht="15" customHeight="1">
      <c r="B426" s="360"/>
      <c r="C426" s="353"/>
      <c r="D426" s="365"/>
      <c r="E426" s="346"/>
      <c r="F426" s="348"/>
      <c r="G426" s="348"/>
      <c r="H426" s="346"/>
      <c r="I426" s="346"/>
      <c r="J426" s="346"/>
      <c r="K426" s="347"/>
      <c r="L426" s="333"/>
      <c r="M426" s="337"/>
    </row>
    <row r="427" spans="2:13" ht="15" customHeight="1">
      <c r="B427" s="360"/>
      <c r="C427" s="353"/>
      <c r="D427" s="365"/>
      <c r="E427" s="346"/>
      <c r="F427" s="348"/>
      <c r="G427" s="348"/>
      <c r="H427" s="346"/>
      <c r="I427" s="346"/>
      <c r="J427" s="346"/>
      <c r="K427" s="347"/>
      <c r="L427" s="333"/>
      <c r="M427" s="337"/>
    </row>
    <row r="428" spans="2:13" ht="15" customHeight="1">
      <c r="B428" s="360"/>
      <c r="C428" s="353"/>
      <c r="D428" s="365"/>
      <c r="E428" s="346"/>
      <c r="F428" s="348"/>
      <c r="G428" s="348"/>
      <c r="H428" s="346"/>
      <c r="I428" s="346"/>
      <c r="J428" s="346"/>
      <c r="K428" s="347"/>
      <c r="L428" s="333"/>
      <c r="M428" s="337"/>
    </row>
    <row r="429" spans="2:13" ht="15" customHeight="1">
      <c r="B429" s="360"/>
      <c r="C429" s="353"/>
      <c r="D429" s="365"/>
      <c r="E429" s="346"/>
      <c r="F429" s="348"/>
      <c r="G429" s="348"/>
      <c r="H429" s="346"/>
      <c r="I429" s="346"/>
      <c r="J429" s="346"/>
      <c r="K429" s="347"/>
      <c r="L429" s="333"/>
      <c r="M429" s="337"/>
    </row>
    <row r="430" spans="2:13" ht="15" customHeight="1">
      <c r="B430" s="360"/>
      <c r="C430" s="353"/>
      <c r="D430" s="365"/>
      <c r="E430" s="346"/>
      <c r="F430" s="348"/>
      <c r="G430" s="348"/>
      <c r="H430" s="346"/>
      <c r="I430" s="346"/>
      <c r="J430" s="346"/>
      <c r="K430" s="347"/>
      <c r="L430" s="333"/>
      <c r="M430" s="337"/>
    </row>
    <row r="431" spans="2:13" ht="15" customHeight="1">
      <c r="B431" s="360"/>
      <c r="C431" s="353"/>
      <c r="D431" s="365"/>
      <c r="E431" s="346"/>
      <c r="F431" s="348"/>
      <c r="G431" s="348"/>
      <c r="H431" s="346"/>
      <c r="I431" s="346"/>
      <c r="J431" s="346"/>
      <c r="K431" s="347"/>
      <c r="L431" s="333"/>
      <c r="M431" s="337"/>
    </row>
    <row r="432" spans="2:13" ht="15" customHeight="1">
      <c r="B432" s="360"/>
      <c r="C432" s="353"/>
      <c r="D432" s="365"/>
      <c r="E432" s="346"/>
      <c r="F432" s="348"/>
      <c r="G432" s="348"/>
      <c r="H432" s="346"/>
      <c r="I432" s="346"/>
      <c r="J432" s="346"/>
      <c r="K432" s="347"/>
      <c r="L432" s="333"/>
      <c r="M432" s="337"/>
    </row>
    <row r="433" spans="2:13" ht="15" customHeight="1">
      <c r="B433" s="360"/>
      <c r="C433" s="353"/>
      <c r="D433" s="365"/>
      <c r="E433" s="346"/>
      <c r="F433" s="348"/>
      <c r="G433" s="348"/>
      <c r="H433" s="346"/>
      <c r="I433" s="346"/>
      <c r="J433" s="346"/>
      <c r="K433" s="347"/>
      <c r="L433" s="333"/>
      <c r="M433" s="337"/>
    </row>
    <row r="434" spans="2:13" ht="15" customHeight="1">
      <c r="B434" s="360"/>
      <c r="C434" s="353"/>
      <c r="D434" s="365"/>
      <c r="E434" s="346"/>
      <c r="F434" s="346"/>
      <c r="G434" s="346"/>
      <c r="H434" s="346"/>
      <c r="I434" s="346"/>
      <c r="J434" s="346"/>
      <c r="K434" s="347"/>
      <c r="L434" s="333"/>
      <c r="M434" s="337"/>
    </row>
    <row r="435" spans="2:13" ht="15" customHeight="1">
      <c r="B435" s="360"/>
      <c r="C435" s="353"/>
      <c r="D435" s="365"/>
      <c r="E435" s="346"/>
      <c r="F435" s="348"/>
      <c r="G435" s="348"/>
      <c r="H435" s="346"/>
      <c r="I435" s="346"/>
      <c r="J435" s="346"/>
      <c r="K435" s="347"/>
      <c r="L435" s="333"/>
      <c r="M435" s="337"/>
    </row>
    <row r="436" spans="2:13" ht="15" customHeight="1">
      <c r="B436" s="360"/>
      <c r="C436" s="353"/>
      <c r="D436" s="365"/>
      <c r="E436" s="346"/>
      <c r="F436" s="346"/>
      <c r="G436" s="346"/>
      <c r="H436" s="346"/>
      <c r="I436" s="346"/>
      <c r="J436" s="346"/>
      <c r="K436" s="347"/>
      <c r="L436" s="333"/>
      <c r="M436" s="337"/>
    </row>
    <row r="437" spans="2:13" ht="15" customHeight="1">
      <c r="B437" s="360"/>
      <c r="C437" s="353"/>
      <c r="D437" s="365"/>
      <c r="E437" s="346"/>
      <c r="F437" s="348"/>
      <c r="G437" s="348"/>
      <c r="H437" s="346"/>
      <c r="I437" s="346"/>
      <c r="J437" s="346"/>
      <c r="K437" s="347"/>
      <c r="L437" s="333"/>
      <c r="M437" s="337"/>
    </row>
    <row r="438" spans="2:13" ht="15" customHeight="1">
      <c r="B438" s="360"/>
      <c r="C438" s="353"/>
      <c r="D438" s="365"/>
      <c r="E438" s="346"/>
      <c r="F438" s="348"/>
      <c r="G438" s="348"/>
      <c r="H438" s="346"/>
      <c r="I438" s="346"/>
      <c r="J438" s="346"/>
      <c r="K438" s="347"/>
      <c r="L438" s="333"/>
      <c r="M438" s="337"/>
    </row>
    <row r="439" spans="2:13" ht="15" customHeight="1">
      <c r="B439" s="360"/>
      <c r="C439" s="353"/>
      <c r="D439" s="365"/>
      <c r="E439" s="346"/>
      <c r="F439" s="348"/>
      <c r="G439" s="348"/>
      <c r="H439" s="346"/>
      <c r="I439" s="346"/>
      <c r="J439" s="346"/>
      <c r="K439" s="347"/>
      <c r="L439" s="333"/>
      <c r="M439" s="337"/>
    </row>
    <row r="440" spans="2:13" ht="15" customHeight="1">
      <c r="B440" s="360"/>
      <c r="C440" s="353"/>
      <c r="D440" s="365"/>
      <c r="E440" s="346"/>
      <c r="F440" s="348"/>
      <c r="G440" s="348"/>
      <c r="H440" s="346"/>
      <c r="I440" s="346"/>
      <c r="J440" s="346"/>
      <c r="K440" s="347"/>
      <c r="L440" s="333"/>
      <c r="M440" s="337"/>
    </row>
    <row r="441" spans="2:13" ht="15" customHeight="1">
      <c r="B441" s="360"/>
      <c r="C441" s="353"/>
      <c r="D441" s="365"/>
      <c r="E441" s="346"/>
      <c r="F441" s="348"/>
      <c r="G441" s="348"/>
      <c r="H441" s="346"/>
      <c r="I441" s="346"/>
      <c r="J441" s="346"/>
      <c r="K441" s="347"/>
      <c r="L441" s="333"/>
      <c r="M441" s="337"/>
    </row>
    <row r="442" spans="2:13" ht="15" customHeight="1">
      <c r="B442" s="360"/>
      <c r="C442" s="353"/>
      <c r="D442" s="365"/>
      <c r="E442" s="346"/>
      <c r="F442" s="348"/>
      <c r="G442" s="348"/>
      <c r="H442" s="346"/>
      <c r="I442" s="346"/>
      <c r="J442" s="346"/>
      <c r="K442" s="347"/>
      <c r="L442" s="333"/>
      <c r="M442" s="337"/>
    </row>
    <row r="443" spans="2:13" ht="15" customHeight="1">
      <c r="B443" s="360"/>
      <c r="C443" s="353"/>
      <c r="D443" s="365"/>
      <c r="E443" s="346"/>
      <c r="F443" s="348"/>
      <c r="G443" s="348"/>
      <c r="H443" s="346"/>
      <c r="I443" s="346"/>
      <c r="J443" s="346"/>
      <c r="K443" s="347"/>
      <c r="L443" s="333"/>
      <c r="M443" s="337"/>
    </row>
    <row r="444" spans="2:13" ht="15" customHeight="1">
      <c r="B444" s="360"/>
      <c r="C444" s="353"/>
      <c r="D444" s="365"/>
      <c r="E444" s="346"/>
      <c r="F444" s="348"/>
      <c r="G444" s="348"/>
      <c r="H444" s="346"/>
      <c r="I444" s="346"/>
      <c r="J444" s="346"/>
      <c r="K444" s="347"/>
      <c r="L444" s="333"/>
      <c r="M444" s="337"/>
    </row>
    <row r="445" spans="2:13" ht="15" customHeight="1">
      <c r="B445" s="360"/>
      <c r="C445" s="353"/>
      <c r="D445" s="365"/>
      <c r="E445" s="346"/>
      <c r="F445" s="348"/>
      <c r="G445" s="348"/>
      <c r="H445" s="346"/>
      <c r="I445" s="346"/>
      <c r="J445" s="346"/>
      <c r="K445" s="347"/>
      <c r="L445" s="333"/>
      <c r="M445" s="337"/>
    </row>
    <row r="446" spans="2:13" ht="15" customHeight="1">
      <c r="B446" s="360"/>
      <c r="C446" s="353"/>
      <c r="D446" s="365"/>
      <c r="E446" s="346"/>
      <c r="F446" s="348"/>
      <c r="G446" s="348"/>
      <c r="H446" s="346"/>
      <c r="I446" s="346"/>
      <c r="J446" s="346"/>
      <c r="K446" s="347"/>
      <c r="L446" s="333"/>
      <c r="M446" s="337"/>
    </row>
    <row r="447" spans="2:13" ht="15" customHeight="1">
      <c r="B447" s="360"/>
      <c r="C447" s="353"/>
      <c r="D447" s="365"/>
      <c r="E447" s="346"/>
      <c r="F447" s="348"/>
      <c r="G447" s="348"/>
      <c r="H447" s="346"/>
      <c r="I447" s="346"/>
      <c r="J447" s="346"/>
      <c r="K447" s="347"/>
      <c r="L447" s="333"/>
      <c r="M447" s="337"/>
    </row>
    <row r="448" spans="2:13" ht="15" customHeight="1">
      <c r="B448" s="360"/>
      <c r="C448" s="353"/>
      <c r="D448" s="365"/>
      <c r="E448" s="346"/>
      <c r="F448" s="348"/>
      <c r="G448" s="348"/>
      <c r="H448" s="346"/>
      <c r="I448" s="346"/>
      <c r="J448" s="346"/>
      <c r="K448" s="347"/>
      <c r="L448" s="333"/>
      <c r="M448" s="337"/>
    </row>
    <row r="449" spans="2:13" ht="15" customHeight="1">
      <c r="B449" s="360"/>
      <c r="C449" s="353"/>
      <c r="D449" s="365"/>
      <c r="E449" s="346"/>
      <c r="F449" s="348"/>
      <c r="G449" s="348"/>
      <c r="H449" s="346"/>
      <c r="I449" s="346"/>
      <c r="J449" s="346"/>
      <c r="K449" s="347"/>
      <c r="L449" s="333"/>
      <c r="M449" s="337"/>
    </row>
    <row r="450" spans="2:13" ht="15" customHeight="1">
      <c r="B450" s="360"/>
      <c r="C450" s="353"/>
      <c r="D450" s="365"/>
      <c r="E450" s="346"/>
      <c r="F450" s="348"/>
      <c r="G450" s="348"/>
      <c r="H450" s="346"/>
      <c r="I450" s="346"/>
      <c r="J450" s="346"/>
      <c r="K450" s="347"/>
      <c r="L450" s="333"/>
      <c r="M450" s="337"/>
    </row>
    <row r="451" spans="2:13" ht="15" customHeight="1">
      <c r="B451" s="360"/>
      <c r="C451" s="353"/>
      <c r="D451" s="365"/>
      <c r="E451" s="346"/>
      <c r="F451" s="348"/>
      <c r="G451" s="348"/>
      <c r="H451" s="346"/>
      <c r="I451" s="346"/>
      <c r="J451" s="346"/>
      <c r="K451" s="347"/>
      <c r="L451" s="333"/>
      <c r="M451" s="337"/>
    </row>
    <row r="452" spans="2:13" ht="15" customHeight="1">
      <c r="B452" s="360"/>
      <c r="C452" s="353"/>
      <c r="D452" s="365"/>
      <c r="E452" s="346"/>
      <c r="F452" s="348"/>
      <c r="G452" s="348"/>
      <c r="H452" s="346"/>
      <c r="I452" s="346"/>
      <c r="J452" s="346"/>
      <c r="K452" s="347"/>
      <c r="L452" s="333"/>
      <c r="M452" s="337"/>
    </row>
    <row r="453" spans="2:13" ht="15" customHeight="1">
      <c r="B453" s="360"/>
      <c r="C453" s="353"/>
      <c r="D453" s="365"/>
      <c r="E453" s="346"/>
      <c r="F453" s="348"/>
      <c r="G453" s="348"/>
      <c r="H453" s="346"/>
      <c r="I453" s="346"/>
      <c r="J453" s="346"/>
      <c r="K453" s="347"/>
      <c r="L453" s="333"/>
      <c r="M453" s="337"/>
    </row>
    <row r="454" spans="2:13" ht="15" customHeight="1">
      <c r="B454" s="360"/>
      <c r="C454" s="353"/>
      <c r="D454" s="365"/>
      <c r="E454" s="346"/>
      <c r="F454" s="348"/>
      <c r="G454" s="348"/>
      <c r="H454" s="346"/>
      <c r="I454" s="346"/>
      <c r="J454" s="346"/>
      <c r="K454" s="347"/>
      <c r="L454" s="333"/>
      <c r="M454" s="337"/>
    </row>
    <row r="455" spans="2:13" ht="15" customHeight="1">
      <c r="B455" s="360"/>
      <c r="C455" s="353"/>
      <c r="D455" s="365"/>
      <c r="E455" s="346"/>
      <c r="F455" s="348"/>
      <c r="G455" s="348"/>
      <c r="H455" s="346"/>
      <c r="I455" s="346"/>
      <c r="J455" s="346"/>
      <c r="K455" s="347"/>
      <c r="L455" s="333"/>
      <c r="M455" s="337"/>
    </row>
    <row r="456" spans="2:13" ht="15" customHeight="1">
      <c r="B456" s="360"/>
      <c r="C456" s="353"/>
      <c r="D456" s="365"/>
      <c r="E456" s="346"/>
      <c r="F456" s="346"/>
      <c r="G456" s="346"/>
      <c r="H456" s="346"/>
      <c r="I456" s="346"/>
      <c r="J456" s="346"/>
      <c r="K456" s="347"/>
      <c r="L456" s="333"/>
      <c r="M456" s="337"/>
    </row>
    <row r="457" spans="2:13" ht="15" customHeight="1">
      <c r="B457" s="360"/>
      <c r="C457" s="353"/>
      <c r="D457" s="365"/>
      <c r="E457" s="346"/>
      <c r="F457" s="348"/>
      <c r="G457" s="348"/>
      <c r="H457" s="346"/>
      <c r="I457" s="346"/>
      <c r="J457" s="346"/>
      <c r="K457" s="347"/>
      <c r="L457" s="333"/>
      <c r="M457" s="337"/>
    </row>
    <row r="458" spans="2:13" ht="15" customHeight="1">
      <c r="B458" s="360"/>
      <c r="C458" s="353"/>
      <c r="D458" s="365"/>
      <c r="E458" s="346"/>
      <c r="F458" s="348"/>
      <c r="G458" s="348"/>
      <c r="H458" s="346"/>
      <c r="I458" s="346"/>
      <c r="J458" s="346"/>
      <c r="K458" s="347"/>
      <c r="L458" s="333"/>
      <c r="M458" s="337"/>
    </row>
    <row r="459" spans="2:13" ht="15" customHeight="1">
      <c r="B459" s="360"/>
      <c r="C459" s="353"/>
      <c r="D459" s="365"/>
      <c r="E459" s="346"/>
      <c r="F459" s="348"/>
      <c r="G459" s="348"/>
      <c r="H459" s="346"/>
      <c r="I459" s="346"/>
      <c r="J459" s="346"/>
      <c r="K459" s="347"/>
      <c r="L459" s="333"/>
      <c r="M459" s="337"/>
    </row>
    <row r="460" spans="2:13" ht="15" customHeight="1">
      <c r="B460" s="360"/>
      <c r="C460" s="353"/>
      <c r="D460" s="365"/>
      <c r="E460" s="346"/>
      <c r="F460" s="348"/>
      <c r="G460" s="348"/>
      <c r="H460" s="346"/>
      <c r="I460" s="346"/>
      <c r="J460" s="346"/>
      <c r="K460" s="347"/>
      <c r="L460" s="333"/>
      <c r="M460" s="337"/>
    </row>
    <row r="461" spans="2:13" ht="15" customHeight="1">
      <c r="B461" s="360"/>
      <c r="C461" s="353"/>
      <c r="D461" s="365"/>
      <c r="E461" s="346"/>
      <c r="F461" s="348"/>
      <c r="G461" s="348"/>
      <c r="H461" s="346"/>
      <c r="I461" s="346"/>
      <c r="J461" s="346"/>
      <c r="K461" s="347"/>
      <c r="L461" s="333"/>
      <c r="M461" s="337"/>
    </row>
    <row r="462" spans="2:13" ht="15" customHeight="1">
      <c r="B462" s="360"/>
      <c r="C462" s="353"/>
      <c r="D462" s="365"/>
      <c r="E462" s="346"/>
      <c r="F462" s="348"/>
      <c r="G462" s="348"/>
      <c r="H462" s="346"/>
      <c r="I462" s="346"/>
      <c r="J462" s="346"/>
      <c r="K462" s="347"/>
      <c r="L462" s="333"/>
      <c r="M462" s="337"/>
    </row>
    <row r="463" spans="2:13" ht="15" customHeight="1">
      <c r="B463" s="360"/>
      <c r="C463" s="353"/>
      <c r="D463" s="365"/>
      <c r="E463" s="346"/>
      <c r="F463" s="348"/>
      <c r="G463" s="348"/>
      <c r="H463" s="346"/>
      <c r="I463" s="346"/>
      <c r="J463" s="346"/>
      <c r="K463" s="347"/>
      <c r="L463" s="333"/>
      <c r="M463" s="337"/>
    </row>
    <row r="464" spans="2:13" ht="15" customHeight="1">
      <c r="B464" s="360"/>
      <c r="C464" s="353"/>
      <c r="D464" s="365"/>
      <c r="E464" s="346"/>
      <c r="F464" s="348"/>
      <c r="G464" s="348"/>
      <c r="H464" s="346"/>
      <c r="I464" s="346"/>
      <c r="J464" s="346"/>
      <c r="K464" s="347"/>
      <c r="L464" s="333"/>
      <c r="M464" s="337"/>
    </row>
    <row r="465" spans="2:13" ht="15" customHeight="1">
      <c r="B465" s="360"/>
      <c r="C465" s="353"/>
      <c r="D465" s="365"/>
      <c r="E465" s="346"/>
      <c r="F465" s="348"/>
      <c r="G465" s="348"/>
      <c r="H465" s="346"/>
      <c r="I465" s="346"/>
      <c r="J465" s="346"/>
      <c r="K465" s="347"/>
      <c r="L465" s="333"/>
      <c r="M465" s="337"/>
    </row>
    <row r="466" spans="2:13" ht="15" customHeight="1">
      <c r="B466" s="360"/>
      <c r="C466" s="353"/>
      <c r="D466" s="365"/>
      <c r="E466" s="346"/>
      <c r="F466" s="348"/>
      <c r="G466" s="348"/>
      <c r="H466" s="346"/>
      <c r="I466" s="346"/>
      <c r="J466" s="346"/>
      <c r="K466" s="347"/>
      <c r="L466" s="333"/>
      <c r="M466" s="337"/>
    </row>
    <row r="467" spans="2:13" ht="15" customHeight="1">
      <c r="B467" s="360"/>
      <c r="C467" s="353"/>
      <c r="D467" s="365"/>
      <c r="E467" s="346"/>
      <c r="F467" s="348"/>
      <c r="G467" s="348"/>
      <c r="H467" s="346"/>
      <c r="I467" s="346"/>
      <c r="J467" s="346"/>
      <c r="K467" s="347"/>
      <c r="L467" s="333"/>
      <c r="M467" s="337"/>
    </row>
    <row r="468" spans="2:13" ht="15" customHeight="1">
      <c r="B468" s="360"/>
      <c r="C468" s="353"/>
      <c r="D468" s="365"/>
      <c r="E468" s="346"/>
      <c r="F468" s="348"/>
      <c r="G468" s="348"/>
      <c r="H468" s="346"/>
      <c r="I468" s="346"/>
      <c r="J468" s="346"/>
      <c r="K468" s="347"/>
      <c r="L468" s="333"/>
      <c r="M468" s="337"/>
    </row>
    <row r="469" spans="2:13" ht="15" customHeight="1">
      <c r="B469" s="360"/>
      <c r="C469" s="353"/>
      <c r="D469" s="365"/>
      <c r="E469" s="346"/>
      <c r="F469" s="348"/>
      <c r="G469" s="348"/>
      <c r="H469" s="346"/>
      <c r="I469" s="346"/>
      <c r="J469" s="346"/>
      <c r="K469" s="347"/>
      <c r="L469" s="333"/>
      <c r="M469" s="337"/>
    </row>
    <row r="470" spans="2:13" ht="15" customHeight="1">
      <c r="B470" s="360"/>
      <c r="C470" s="353"/>
      <c r="D470" s="365"/>
      <c r="E470" s="346"/>
      <c r="F470" s="348"/>
      <c r="G470" s="348"/>
      <c r="H470" s="346"/>
      <c r="I470" s="346"/>
      <c r="J470" s="346"/>
      <c r="K470" s="347"/>
      <c r="L470" s="333"/>
      <c r="M470" s="337"/>
    </row>
    <row r="471" spans="2:13" ht="15" customHeight="1">
      <c r="B471" s="360"/>
      <c r="C471" s="353"/>
      <c r="D471" s="365"/>
      <c r="E471" s="346"/>
      <c r="F471" s="348"/>
      <c r="G471" s="348"/>
      <c r="H471" s="346"/>
      <c r="I471" s="346"/>
      <c r="J471" s="346"/>
      <c r="K471" s="347"/>
      <c r="L471" s="333"/>
      <c r="M471" s="337"/>
    </row>
    <row r="472" spans="2:13" ht="15" customHeight="1">
      <c r="B472" s="360"/>
      <c r="C472" s="353"/>
      <c r="D472" s="365"/>
      <c r="E472" s="346"/>
      <c r="F472" s="348"/>
      <c r="G472" s="348"/>
      <c r="H472" s="346"/>
      <c r="I472" s="346"/>
      <c r="J472" s="346"/>
      <c r="K472" s="347"/>
      <c r="L472" s="333"/>
      <c r="M472" s="337"/>
    </row>
    <row r="473" spans="2:13" ht="15" customHeight="1">
      <c r="B473" s="360"/>
      <c r="C473" s="353"/>
      <c r="D473" s="365"/>
      <c r="E473" s="346"/>
      <c r="F473" s="348"/>
      <c r="G473" s="348"/>
      <c r="H473" s="346"/>
      <c r="I473" s="346"/>
      <c r="J473" s="346"/>
      <c r="K473" s="347"/>
      <c r="L473" s="333"/>
      <c r="M473" s="337"/>
    </row>
    <row r="474" spans="2:13" ht="15" customHeight="1">
      <c r="B474" s="360"/>
      <c r="C474" s="353"/>
      <c r="D474" s="365"/>
      <c r="E474" s="346"/>
      <c r="F474" s="348"/>
      <c r="G474" s="348"/>
      <c r="H474" s="346"/>
      <c r="I474" s="346"/>
      <c r="J474" s="346"/>
      <c r="K474" s="347"/>
      <c r="L474" s="333"/>
      <c r="M474" s="337"/>
    </row>
    <row r="475" spans="2:13" ht="15" customHeight="1">
      <c r="B475" s="360"/>
      <c r="C475" s="353"/>
      <c r="D475" s="365"/>
      <c r="E475" s="346"/>
      <c r="F475" s="348"/>
      <c r="G475" s="348"/>
      <c r="H475" s="346"/>
      <c r="I475" s="346"/>
      <c r="J475" s="346"/>
      <c r="K475" s="347"/>
      <c r="L475" s="333"/>
      <c r="M475" s="337"/>
    </row>
    <row r="476" spans="2:13" ht="15" customHeight="1">
      <c r="B476" s="360"/>
      <c r="C476" s="353"/>
      <c r="D476" s="365"/>
      <c r="E476" s="346"/>
      <c r="F476" s="348"/>
      <c r="G476" s="348"/>
      <c r="H476" s="346"/>
      <c r="I476" s="346"/>
      <c r="J476" s="346"/>
      <c r="K476" s="347"/>
      <c r="L476" s="333"/>
      <c r="M476" s="337"/>
    </row>
    <row r="477" spans="2:13" ht="15" customHeight="1">
      <c r="B477" s="360"/>
      <c r="C477" s="353"/>
      <c r="D477" s="365"/>
      <c r="E477" s="346"/>
      <c r="F477" s="348"/>
      <c r="G477" s="348"/>
      <c r="H477" s="346"/>
      <c r="I477" s="346"/>
      <c r="J477" s="346"/>
      <c r="K477" s="347"/>
      <c r="L477" s="333"/>
      <c r="M477" s="337"/>
    </row>
    <row r="478" spans="2:13" ht="15" customHeight="1">
      <c r="B478" s="360"/>
      <c r="C478" s="353"/>
      <c r="D478" s="365"/>
      <c r="E478" s="346"/>
      <c r="F478" s="348"/>
      <c r="G478" s="348"/>
      <c r="H478" s="346"/>
      <c r="I478" s="346"/>
      <c r="J478" s="346"/>
      <c r="K478" s="347"/>
      <c r="L478" s="333"/>
      <c r="M478" s="337"/>
    </row>
    <row r="479" spans="2:13" ht="15" customHeight="1">
      <c r="B479" s="360"/>
      <c r="C479" s="353"/>
      <c r="D479" s="365"/>
      <c r="E479" s="346"/>
      <c r="F479" s="348"/>
      <c r="G479" s="348"/>
      <c r="H479" s="346"/>
      <c r="I479" s="346"/>
      <c r="J479" s="346"/>
      <c r="K479" s="347"/>
      <c r="L479" s="333"/>
      <c r="M479" s="337"/>
    </row>
    <row r="480" spans="2:13" ht="15" customHeight="1">
      <c r="B480" s="360"/>
      <c r="C480" s="353"/>
      <c r="D480" s="365"/>
      <c r="E480" s="346"/>
      <c r="F480" s="348"/>
      <c r="G480" s="348"/>
      <c r="H480" s="346"/>
      <c r="I480" s="346"/>
      <c r="J480" s="346"/>
      <c r="K480" s="347"/>
      <c r="L480" s="333"/>
      <c r="M480" s="337"/>
    </row>
    <row r="481" spans="2:13" ht="15" customHeight="1">
      <c r="B481" s="360"/>
      <c r="C481" s="353"/>
      <c r="D481" s="365"/>
      <c r="E481" s="346"/>
      <c r="F481" s="348"/>
      <c r="G481" s="348"/>
      <c r="H481" s="346"/>
      <c r="I481" s="346"/>
      <c r="J481" s="346"/>
      <c r="K481" s="347"/>
      <c r="L481" s="333"/>
      <c r="M481" s="337"/>
    </row>
    <row r="482" spans="2:13" ht="15" customHeight="1">
      <c r="B482" s="360"/>
      <c r="C482" s="353"/>
      <c r="D482" s="365"/>
      <c r="E482" s="346"/>
      <c r="F482" s="348"/>
      <c r="G482" s="348"/>
      <c r="H482" s="346"/>
      <c r="I482" s="346"/>
      <c r="J482" s="346"/>
      <c r="K482" s="347"/>
      <c r="L482" s="333"/>
      <c r="M482" s="337"/>
    </row>
    <row r="483" spans="2:13" ht="15" customHeight="1">
      <c r="B483" s="360"/>
      <c r="C483" s="353"/>
      <c r="D483" s="365"/>
      <c r="E483" s="346"/>
      <c r="F483" s="348"/>
      <c r="G483" s="348"/>
      <c r="H483" s="346"/>
      <c r="I483" s="346"/>
      <c r="J483" s="346"/>
      <c r="K483" s="347"/>
      <c r="L483" s="333"/>
      <c r="M483" s="337"/>
    </row>
    <row r="484" spans="2:13" ht="15" customHeight="1">
      <c r="B484" s="360"/>
      <c r="C484" s="353"/>
      <c r="D484" s="365"/>
      <c r="E484" s="346"/>
      <c r="F484" s="348"/>
      <c r="G484" s="348"/>
      <c r="H484" s="346"/>
      <c r="I484" s="346"/>
      <c r="J484" s="346"/>
      <c r="K484" s="347"/>
      <c r="L484" s="333"/>
      <c r="M484" s="337"/>
    </row>
    <row r="485" spans="2:13" ht="15" customHeight="1">
      <c r="B485" s="360"/>
      <c r="C485" s="353"/>
      <c r="D485" s="365"/>
      <c r="E485" s="346"/>
      <c r="F485" s="348"/>
      <c r="G485" s="348"/>
      <c r="H485" s="346"/>
      <c r="I485" s="346"/>
      <c r="J485" s="346"/>
      <c r="K485" s="347"/>
      <c r="L485" s="333"/>
      <c r="M485" s="337"/>
    </row>
    <row r="486" spans="2:13" ht="15" customHeight="1">
      <c r="B486" s="360"/>
      <c r="C486" s="353"/>
      <c r="D486" s="365"/>
      <c r="E486" s="346"/>
      <c r="F486" s="348"/>
      <c r="G486" s="348"/>
      <c r="H486" s="346"/>
      <c r="I486" s="346"/>
      <c r="J486" s="346"/>
      <c r="K486" s="347"/>
      <c r="L486" s="333"/>
      <c r="M486" s="337"/>
    </row>
    <row r="487" spans="2:13" ht="15" customHeight="1">
      <c r="B487" s="360"/>
      <c r="C487" s="353"/>
      <c r="D487" s="365"/>
      <c r="E487" s="346"/>
      <c r="F487" s="348"/>
      <c r="G487" s="348"/>
      <c r="H487" s="346"/>
      <c r="I487" s="346"/>
      <c r="J487" s="346"/>
      <c r="K487" s="347"/>
      <c r="L487" s="333"/>
      <c r="M487" s="337"/>
    </row>
    <row r="488" spans="2:13" ht="15" customHeight="1">
      <c r="B488" s="360"/>
      <c r="C488" s="353"/>
      <c r="D488" s="365"/>
      <c r="E488" s="346"/>
      <c r="F488" s="348"/>
      <c r="G488" s="348"/>
      <c r="H488" s="346"/>
      <c r="I488" s="346"/>
      <c r="J488" s="346"/>
      <c r="K488" s="347"/>
      <c r="L488" s="333"/>
      <c r="M488" s="337"/>
    </row>
    <row r="489" spans="2:13" ht="15" customHeight="1">
      <c r="B489" s="360"/>
      <c r="C489" s="353"/>
      <c r="D489" s="365"/>
      <c r="E489" s="346"/>
      <c r="F489" s="348"/>
      <c r="G489" s="348"/>
      <c r="H489" s="346"/>
      <c r="I489" s="346"/>
      <c r="J489" s="346"/>
      <c r="K489" s="347"/>
      <c r="L489" s="333"/>
      <c r="M489" s="337"/>
    </row>
    <row r="490" spans="2:13" ht="15" customHeight="1">
      <c r="B490" s="360"/>
      <c r="C490" s="353"/>
      <c r="D490" s="365"/>
      <c r="E490" s="346"/>
      <c r="F490" s="348"/>
      <c r="G490" s="348"/>
      <c r="H490" s="346"/>
      <c r="I490" s="346"/>
      <c r="J490" s="346"/>
      <c r="K490" s="347"/>
      <c r="L490" s="333"/>
      <c r="M490" s="337"/>
    </row>
    <row r="491" spans="2:13" ht="15" customHeight="1">
      <c r="B491" s="360"/>
      <c r="C491" s="353"/>
      <c r="D491" s="365"/>
      <c r="E491" s="346"/>
      <c r="F491" s="348"/>
      <c r="G491" s="348"/>
      <c r="H491" s="346"/>
      <c r="I491" s="346"/>
      <c r="J491" s="346"/>
      <c r="K491" s="347"/>
      <c r="L491" s="333"/>
      <c r="M491" s="337"/>
    </row>
    <row r="492" spans="2:13" ht="15" customHeight="1">
      <c r="B492" s="360"/>
      <c r="C492" s="353"/>
      <c r="D492" s="365"/>
      <c r="E492" s="346"/>
      <c r="F492" s="348"/>
      <c r="G492" s="348"/>
      <c r="H492" s="346"/>
      <c r="I492" s="346"/>
      <c r="J492" s="346"/>
      <c r="K492" s="347"/>
      <c r="L492" s="333"/>
      <c r="M492" s="337"/>
    </row>
    <row r="493" spans="2:13" ht="15" customHeight="1">
      <c r="B493" s="360"/>
      <c r="C493" s="353"/>
      <c r="D493" s="365"/>
      <c r="E493" s="346"/>
      <c r="F493" s="348"/>
      <c r="G493" s="348"/>
      <c r="H493" s="346"/>
      <c r="I493" s="346"/>
      <c r="J493" s="346"/>
      <c r="K493" s="347"/>
      <c r="L493" s="333"/>
      <c r="M493" s="337"/>
    </row>
    <row r="494" spans="2:13" ht="15" customHeight="1">
      <c r="B494" s="360"/>
      <c r="C494" s="353"/>
      <c r="D494" s="365"/>
      <c r="E494" s="346"/>
      <c r="F494" s="348"/>
      <c r="G494" s="348"/>
      <c r="H494" s="346"/>
      <c r="I494" s="346"/>
      <c r="J494" s="346"/>
      <c r="K494" s="347"/>
      <c r="L494" s="333"/>
      <c r="M494" s="337"/>
    </row>
    <row r="495" spans="2:13" ht="15" customHeight="1">
      <c r="B495" s="360"/>
      <c r="C495" s="353"/>
      <c r="D495" s="365"/>
      <c r="E495" s="346"/>
      <c r="F495" s="348"/>
      <c r="G495" s="348"/>
      <c r="H495" s="346"/>
      <c r="I495" s="346"/>
      <c r="J495" s="346"/>
      <c r="K495" s="347"/>
      <c r="L495" s="333"/>
      <c r="M495" s="337"/>
    </row>
    <row r="496" spans="2:13" ht="15" customHeight="1">
      <c r="B496" s="360"/>
      <c r="C496" s="353"/>
      <c r="D496" s="365"/>
      <c r="E496" s="346"/>
      <c r="F496" s="348"/>
      <c r="G496" s="348"/>
      <c r="H496" s="346"/>
      <c r="I496" s="346"/>
      <c r="J496" s="346"/>
      <c r="K496" s="347"/>
      <c r="L496" s="333"/>
      <c r="M496" s="337"/>
    </row>
    <row r="497" spans="2:13" ht="15" customHeight="1">
      <c r="B497" s="360"/>
      <c r="C497" s="353"/>
      <c r="D497" s="365"/>
      <c r="E497" s="346"/>
      <c r="F497" s="348"/>
      <c r="G497" s="348"/>
      <c r="H497" s="346"/>
      <c r="I497" s="346"/>
      <c r="J497" s="346"/>
      <c r="K497" s="347"/>
      <c r="L497" s="333"/>
      <c r="M497" s="337"/>
    </row>
    <row r="498" spans="2:13" ht="15" customHeight="1">
      <c r="B498" s="360"/>
      <c r="C498" s="353"/>
      <c r="D498" s="365"/>
      <c r="E498" s="346"/>
      <c r="F498" s="348"/>
      <c r="G498" s="348"/>
      <c r="H498" s="346"/>
      <c r="I498" s="346"/>
      <c r="J498" s="346"/>
      <c r="K498" s="347"/>
      <c r="L498" s="333"/>
      <c r="M498" s="337"/>
    </row>
    <row r="499" spans="2:13" ht="15" customHeight="1">
      <c r="B499" s="360"/>
      <c r="C499" s="353"/>
      <c r="D499" s="365"/>
      <c r="E499" s="346"/>
      <c r="F499" s="348"/>
      <c r="G499" s="348"/>
      <c r="H499" s="346"/>
      <c r="I499" s="346"/>
      <c r="J499" s="346"/>
      <c r="K499" s="347"/>
      <c r="L499" s="333"/>
      <c r="M499" s="337"/>
    </row>
    <row r="500" spans="2:13" ht="15" customHeight="1">
      <c r="B500" s="360"/>
      <c r="C500" s="353"/>
      <c r="D500" s="365"/>
      <c r="E500" s="346"/>
      <c r="F500" s="348"/>
      <c r="G500" s="348"/>
      <c r="H500" s="346"/>
      <c r="I500" s="346"/>
      <c r="J500" s="346"/>
      <c r="K500" s="347"/>
      <c r="L500" s="333"/>
      <c r="M500" s="337"/>
    </row>
    <row r="501" spans="2:13" ht="15" customHeight="1">
      <c r="B501" s="360"/>
      <c r="C501" s="353"/>
      <c r="D501" s="365"/>
      <c r="E501" s="346"/>
      <c r="F501" s="348"/>
      <c r="G501" s="348"/>
      <c r="H501" s="346"/>
      <c r="I501" s="346"/>
      <c r="J501" s="346"/>
      <c r="K501" s="347"/>
      <c r="L501" s="333"/>
      <c r="M501" s="337"/>
    </row>
    <row r="502" spans="2:13" ht="15" customHeight="1">
      <c r="B502" s="360"/>
      <c r="C502" s="353"/>
      <c r="D502" s="365"/>
      <c r="E502" s="346"/>
      <c r="F502" s="348"/>
      <c r="G502" s="348"/>
      <c r="H502" s="346"/>
      <c r="I502" s="346"/>
      <c r="J502" s="346"/>
      <c r="K502" s="347"/>
      <c r="L502" s="333"/>
      <c r="M502" s="337"/>
    </row>
    <row r="503" spans="2:13" ht="15" customHeight="1">
      <c r="B503" s="360"/>
      <c r="C503" s="353"/>
      <c r="D503" s="365"/>
      <c r="E503" s="346"/>
      <c r="F503" s="348"/>
      <c r="G503" s="348"/>
      <c r="H503" s="346"/>
      <c r="I503" s="346"/>
      <c r="J503" s="346"/>
      <c r="K503" s="347"/>
      <c r="L503" s="333"/>
      <c r="M503" s="337"/>
    </row>
    <row r="504" spans="2:13" ht="15" customHeight="1">
      <c r="B504" s="360"/>
      <c r="C504" s="353"/>
      <c r="D504" s="365"/>
      <c r="E504" s="346"/>
      <c r="F504" s="348"/>
      <c r="G504" s="348"/>
      <c r="H504" s="346"/>
      <c r="I504" s="346"/>
      <c r="J504" s="346"/>
      <c r="K504" s="347"/>
      <c r="L504" s="333"/>
      <c r="M504" s="337"/>
    </row>
    <row r="505" spans="2:13" ht="15" customHeight="1">
      <c r="B505" s="360"/>
      <c r="C505" s="353"/>
      <c r="D505" s="365"/>
      <c r="E505" s="346"/>
      <c r="F505" s="348"/>
      <c r="G505" s="348"/>
      <c r="H505" s="346"/>
      <c r="I505" s="346"/>
      <c r="J505" s="346"/>
      <c r="K505" s="347"/>
      <c r="L505" s="333"/>
      <c r="M505" s="337"/>
    </row>
    <row r="506" spans="2:13" ht="15" customHeight="1">
      <c r="B506" s="360"/>
      <c r="C506" s="353"/>
      <c r="D506" s="365"/>
      <c r="E506" s="346"/>
      <c r="F506" s="348"/>
      <c r="G506" s="348"/>
      <c r="H506" s="346"/>
      <c r="I506" s="346"/>
      <c r="J506" s="346"/>
      <c r="K506" s="347"/>
      <c r="L506" s="333"/>
      <c r="M506" s="337"/>
    </row>
    <row r="507" spans="2:13" ht="15" customHeight="1">
      <c r="B507" s="360"/>
      <c r="C507" s="353"/>
      <c r="D507" s="365"/>
      <c r="E507" s="346"/>
      <c r="F507" s="348"/>
      <c r="G507" s="348"/>
      <c r="H507" s="346"/>
      <c r="I507" s="346"/>
      <c r="J507" s="346"/>
      <c r="K507" s="347"/>
      <c r="L507" s="333"/>
      <c r="M507" s="337"/>
    </row>
    <row r="508" spans="2:13" ht="15" customHeight="1">
      <c r="B508" s="360"/>
      <c r="C508" s="353"/>
      <c r="D508" s="365"/>
      <c r="E508" s="346"/>
      <c r="F508" s="348"/>
      <c r="G508" s="348"/>
      <c r="H508" s="346"/>
      <c r="I508" s="346"/>
      <c r="J508" s="346"/>
      <c r="K508" s="347"/>
      <c r="L508" s="333"/>
      <c r="M508" s="337"/>
    </row>
    <row r="509" spans="2:13" ht="15" customHeight="1">
      <c r="B509" s="360"/>
      <c r="C509" s="353"/>
      <c r="D509" s="365"/>
      <c r="E509" s="346"/>
      <c r="F509" s="348"/>
      <c r="G509" s="348"/>
      <c r="H509" s="346"/>
      <c r="I509" s="346"/>
      <c r="J509" s="346"/>
      <c r="K509" s="347"/>
      <c r="L509" s="333"/>
      <c r="M509" s="337"/>
    </row>
    <row r="510" spans="2:13" ht="15" customHeight="1">
      <c r="B510" s="360"/>
      <c r="C510" s="353"/>
      <c r="D510" s="365"/>
      <c r="E510" s="346"/>
      <c r="F510" s="348"/>
      <c r="G510" s="348"/>
      <c r="H510" s="346"/>
      <c r="I510" s="346"/>
      <c r="J510" s="346"/>
      <c r="K510" s="347"/>
      <c r="L510" s="333"/>
      <c r="M510" s="337"/>
    </row>
    <row r="511" spans="2:13" ht="15" customHeight="1">
      <c r="B511" s="360"/>
      <c r="C511" s="353"/>
      <c r="D511" s="365"/>
      <c r="E511" s="346"/>
      <c r="F511" s="348"/>
      <c r="G511" s="348"/>
      <c r="H511" s="346"/>
      <c r="I511" s="346"/>
      <c r="J511" s="346"/>
      <c r="K511" s="347"/>
      <c r="L511" s="333"/>
      <c r="M511" s="337"/>
    </row>
    <row r="512" spans="2:13" ht="15" customHeight="1">
      <c r="B512" s="360"/>
      <c r="C512" s="353"/>
      <c r="D512" s="365"/>
      <c r="E512" s="346"/>
      <c r="F512" s="348"/>
      <c r="G512" s="348"/>
      <c r="H512" s="346"/>
      <c r="I512" s="346"/>
      <c r="J512" s="346"/>
      <c r="K512" s="347"/>
      <c r="L512" s="333"/>
      <c r="M512" s="337"/>
    </row>
    <row r="513" spans="2:13" ht="15" customHeight="1">
      <c r="B513" s="360"/>
      <c r="C513" s="353"/>
      <c r="D513" s="365"/>
      <c r="E513" s="346"/>
      <c r="F513" s="348"/>
      <c r="G513" s="348"/>
      <c r="H513" s="346"/>
      <c r="I513" s="346"/>
      <c r="J513" s="346"/>
      <c r="K513" s="347"/>
      <c r="L513" s="333"/>
      <c r="M513" s="337"/>
    </row>
    <row r="514" spans="2:13" ht="15" customHeight="1">
      <c r="B514" s="360"/>
      <c r="C514" s="353"/>
      <c r="D514" s="365"/>
      <c r="E514" s="346"/>
      <c r="F514" s="348"/>
      <c r="G514" s="348"/>
      <c r="H514" s="346"/>
      <c r="I514" s="346"/>
      <c r="J514" s="346"/>
      <c r="K514" s="347"/>
      <c r="L514" s="333"/>
      <c r="M514" s="337"/>
    </row>
    <row r="515" spans="2:13" ht="15" customHeight="1">
      <c r="B515" s="360"/>
      <c r="C515" s="353"/>
      <c r="D515" s="365"/>
      <c r="E515" s="346"/>
      <c r="F515" s="346"/>
      <c r="G515" s="346"/>
      <c r="H515" s="346"/>
      <c r="I515" s="346"/>
      <c r="J515" s="346"/>
      <c r="K515" s="347"/>
      <c r="L515" s="333"/>
      <c r="M515" s="337"/>
    </row>
    <row r="516" spans="2:13" ht="15" customHeight="1">
      <c r="B516" s="360"/>
      <c r="C516" s="353"/>
      <c r="D516" s="365"/>
      <c r="E516" s="346"/>
      <c r="F516" s="348"/>
      <c r="G516" s="348"/>
      <c r="H516" s="346"/>
      <c r="I516" s="346"/>
      <c r="J516" s="346"/>
      <c r="K516" s="347"/>
      <c r="L516" s="333"/>
      <c r="M516" s="337"/>
    </row>
    <row r="517" spans="2:13" ht="15" customHeight="1">
      <c r="B517" s="360"/>
      <c r="C517" s="353"/>
      <c r="D517" s="365"/>
      <c r="E517" s="346"/>
      <c r="F517" s="348"/>
      <c r="G517" s="348"/>
      <c r="H517" s="346"/>
      <c r="I517" s="346"/>
      <c r="J517" s="346"/>
      <c r="K517" s="347"/>
      <c r="L517" s="333"/>
      <c r="M517" s="337"/>
    </row>
    <row r="518" spans="2:13" ht="15" customHeight="1">
      <c r="B518" s="360"/>
      <c r="C518" s="353"/>
      <c r="D518" s="365"/>
      <c r="E518" s="346"/>
      <c r="F518" s="348"/>
      <c r="G518" s="348"/>
      <c r="H518" s="346"/>
      <c r="I518" s="346"/>
      <c r="J518" s="346"/>
      <c r="K518" s="347"/>
      <c r="L518" s="333"/>
      <c r="M518" s="337"/>
    </row>
    <row r="519" spans="2:13" ht="15" customHeight="1">
      <c r="B519" s="360"/>
      <c r="C519" s="353"/>
      <c r="D519" s="365"/>
      <c r="E519" s="346"/>
      <c r="F519" s="346"/>
      <c r="G519" s="346"/>
      <c r="H519" s="346"/>
      <c r="I519" s="346"/>
      <c r="J519" s="346"/>
      <c r="K519" s="347"/>
      <c r="L519" s="333"/>
      <c r="M519" s="337"/>
    </row>
    <row r="520" spans="2:13" ht="15" customHeight="1">
      <c r="B520" s="360"/>
      <c r="C520" s="353"/>
      <c r="D520" s="365"/>
      <c r="E520" s="346"/>
      <c r="F520" s="348"/>
      <c r="G520" s="348"/>
      <c r="H520" s="346"/>
      <c r="I520" s="346"/>
      <c r="J520" s="346"/>
      <c r="K520" s="347"/>
      <c r="L520" s="333"/>
      <c r="M520" s="337"/>
    </row>
    <row r="521" spans="2:13" ht="15" customHeight="1">
      <c r="B521" s="360"/>
      <c r="C521" s="353"/>
      <c r="D521" s="365"/>
      <c r="E521" s="346"/>
      <c r="F521" s="348"/>
      <c r="G521" s="348"/>
      <c r="H521" s="346"/>
      <c r="I521" s="346"/>
      <c r="J521" s="346"/>
      <c r="K521" s="347"/>
      <c r="L521" s="333"/>
      <c r="M521" s="337"/>
    </row>
    <row r="522" spans="2:13" ht="15" customHeight="1">
      <c r="B522" s="360"/>
      <c r="C522" s="353"/>
      <c r="D522" s="365"/>
      <c r="E522" s="346"/>
      <c r="F522" s="348"/>
      <c r="G522" s="348"/>
      <c r="H522" s="346"/>
      <c r="I522" s="346"/>
      <c r="J522" s="346"/>
      <c r="K522" s="347"/>
      <c r="L522" s="333"/>
      <c r="M522" s="337"/>
    </row>
    <row r="523" spans="2:13" ht="15" customHeight="1">
      <c r="B523" s="360"/>
      <c r="C523" s="353"/>
      <c r="D523" s="365"/>
      <c r="E523" s="346"/>
      <c r="F523" s="348"/>
      <c r="G523" s="348"/>
      <c r="H523" s="346"/>
      <c r="I523" s="346"/>
      <c r="J523" s="346"/>
      <c r="K523" s="347"/>
      <c r="L523" s="333"/>
      <c r="M523" s="337"/>
    </row>
    <row r="524" spans="2:13" ht="15" customHeight="1">
      <c r="B524" s="360"/>
      <c r="C524" s="353"/>
      <c r="D524" s="365"/>
      <c r="E524" s="346"/>
      <c r="F524" s="348"/>
      <c r="G524" s="348"/>
      <c r="H524" s="346"/>
      <c r="I524" s="346"/>
      <c r="J524" s="346"/>
      <c r="K524" s="347"/>
      <c r="L524" s="333"/>
      <c r="M524" s="337"/>
    </row>
    <row r="525" spans="2:13" ht="15" customHeight="1">
      <c r="B525" s="360"/>
      <c r="C525" s="353"/>
      <c r="D525" s="365"/>
      <c r="E525" s="346"/>
      <c r="F525" s="348"/>
      <c r="G525" s="348"/>
      <c r="H525" s="346"/>
      <c r="I525" s="346"/>
      <c r="J525" s="346"/>
      <c r="K525" s="347"/>
      <c r="L525" s="333"/>
      <c r="M525" s="337"/>
    </row>
    <row r="526" spans="2:13" ht="15" customHeight="1">
      <c r="B526" s="360"/>
      <c r="C526" s="353"/>
      <c r="D526" s="365"/>
      <c r="E526" s="346"/>
      <c r="F526" s="348"/>
      <c r="G526" s="348"/>
      <c r="H526" s="346"/>
      <c r="I526" s="346"/>
      <c r="J526" s="346"/>
      <c r="K526" s="347"/>
      <c r="L526" s="333"/>
      <c r="M526" s="337"/>
    </row>
    <row r="527" spans="2:13" ht="15" customHeight="1">
      <c r="B527" s="360"/>
      <c r="C527" s="353"/>
      <c r="D527" s="365"/>
      <c r="E527" s="346"/>
      <c r="F527" s="348"/>
      <c r="G527" s="348"/>
      <c r="H527" s="346"/>
      <c r="I527" s="346"/>
      <c r="J527" s="346"/>
      <c r="K527" s="347"/>
      <c r="L527" s="333"/>
      <c r="M527" s="337"/>
    </row>
    <row r="528" spans="2:13" ht="15" customHeight="1">
      <c r="B528" s="360"/>
      <c r="C528" s="353"/>
      <c r="D528" s="365"/>
      <c r="E528" s="346"/>
      <c r="F528" s="348"/>
      <c r="G528" s="348"/>
      <c r="H528" s="346"/>
      <c r="I528" s="346"/>
      <c r="J528" s="346"/>
      <c r="K528" s="347"/>
      <c r="L528" s="333"/>
      <c r="M528" s="337"/>
    </row>
    <row r="529" spans="2:13" ht="15" customHeight="1">
      <c r="B529" s="360"/>
      <c r="C529" s="353"/>
      <c r="D529" s="365"/>
      <c r="E529" s="346"/>
      <c r="F529" s="348"/>
      <c r="G529" s="348"/>
      <c r="H529" s="346"/>
      <c r="I529" s="346"/>
      <c r="J529" s="346"/>
      <c r="K529" s="347"/>
      <c r="L529" s="333"/>
      <c r="M529" s="337"/>
    </row>
    <row r="530" spans="2:13" ht="15" customHeight="1">
      <c r="B530" s="360"/>
      <c r="C530" s="353"/>
      <c r="D530" s="365"/>
      <c r="E530" s="346"/>
      <c r="F530" s="348"/>
      <c r="G530" s="348"/>
      <c r="H530" s="346"/>
      <c r="I530" s="346"/>
      <c r="J530" s="346"/>
      <c r="K530" s="347"/>
      <c r="L530" s="333"/>
      <c r="M530" s="337"/>
    </row>
    <row r="531" spans="2:13" ht="15" customHeight="1">
      <c r="B531" s="360"/>
      <c r="C531" s="353"/>
      <c r="D531" s="365"/>
      <c r="E531" s="346"/>
      <c r="F531" s="348"/>
      <c r="G531" s="348"/>
      <c r="H531" s="346"/>
      <c r="I531" s="346"/>
      <c r="J531" s="346"/>
      <c r="K531" s="347"/>
      <c r="L531" s="333"/>
      <c r="M531" s="337"/>
    </row>
    <row r="532" spans="2:13" ht="15" customHeight="1">
      <c r="B532" s="360"/>
      <c r="C532" s="353"/>
      <c r="D532" s="365"/>
      <c r="E532" s="346"/>
      <c r="F532" s="348"/>
      <c r="G532" s="348"/>
      <c r="H532" s="346"/>
      <c r="I532" s="346"/>
      <c r="J532" s="346"/>
      <c r="K532" s="347"/>
      <c r="L532" s="333"/>
      <c r="M532" s="337"/>
    </row>
    <row r="533" spans="2:13" ht="15" customHeight="1">
      <c r="B533" s="360"/>
      <c r="C533" s="353"/>
      <c r="D533" s="365"/>
      <c r="E533" s="346"/>
      <c r="F533" s="348"/>
      <c r="G533" s="348"/>
      <c r="H533" s="346"/>
      <c r="I533" s="346"/>
      <c r="J533" s="346"/>
      <c r="K533" s="347"/>
      <c r="L533" s="333"/>
      <c r="M533" s="337"/>
    </row>
    <row r="534" spans="2:13" ht="15" customHeight="1">
      <c r="B534" s="360"/>
      <c r="C534" s="353"/>
      <c r="D534" s="365"/>
      <c r="E534" s="346"/>
      <c r="F534" s="348"/>
      <c r="G534" s="348"/>
      <c r="H534" s="346"/>
      <c r="I534" s="346"/>
      <c r="J534" s="346"/>
      <c r="K534" s="347"/>
      <c r="L534" s="333"/>
      <c r="M534" s="337"/>
    </row>
    <row r="535" spans="2:13" ht="15" customHeight="1">
      <c r="B535" s="360"/>
      <c r="C535" s="353"/>
      <c r="D535" s="365"/>
      <c r="E535" s="346"/>
      <c r="F535" s="348"/>
      <c r="G535" s="348"/>
      <c r="H535" s="346"/>
      <c r="I535" s="346"/>
      <c r="J535" s="346"/>
      <c r="K535" s="347"/>
      <c r="L535" s="333"/>
      <c r="M535" s="337"/>
    </row>
    <row r="536" spans="2:13" ht="15" customHeight="1">
      <c r="B536" s="360"/>
      <c r="C536" s="353"/>
      <c r="D536" s="365"/>
      <c r="E536" s="346"/>
      <c r="F536" s="348"/>
      <c r="G536" s="348"/>
      <c r="H536" s="346"/>
      <c r="I536" s="346"/>
      <c r="J536" s="346"/>
      <c r="K536" s="347"/>
      <c r="L536" s="333"/>
      <c r="M536" s="337"/>
    </row>
    <row r="537" spans="2:13" ht="15" customHeight="1">
      <c r="B537" s="360"/>
      <c r="C537" s="353"/>
      <c r="D537" s="365"/>
      <c r="E537" s="346"/>
      <c r="F537" s="348"/>
      <c r="G537" s="348"/>
      <c r="H537" s="346"/>
      <c r="I537" s="346"/>
      <c r="J537" s="346"/>
      <c r="K537" s="347"/>
      <c r="L537" s="333"/>
      <c r="M537" s="337"/>
    </row>
    <row r="538" spans="2:13" ht="15" customHeight="1">
      <c r="B538" s="360"/>
      <c r="C538" s="353"/>
      <c r="D538" s="365"/>
      <c r="E538" s="346"/>
      <c r="F538" s="348"/>
      <c r="G538" s="348"/>
      <c r="H538" s="346"/>
      <c r="I538" s="346"/>
      <c r="J538" s="346"/>
      <c r="K538" s="347"/>
      <c r="L538" s="333"/>
      <c r="M538" s="337"/>
    </row>
    <row r="539" spans="2:13" ht="15" customHeight="1">
      <c r="B539" s="360"/>
      <c r="C539" s="353"/>
      <c r="D539" s="365"/>
      <c r="E539" s="346"/>
      <c r="F539" s="348"/>
      <c r="G539" s="348"/>
      <c r="H539" s="346"/>
      <c r="I539" s="346"/>
      <c r="J539" s="346"/>
      <c r="K539" s="347"/>
      <c r="L539" s="333"/>
      <c r="M539" s="337"/>
    </row>
    <row r="540" spans="2:13" ht="15" customHeight="1">
      <c r="B540" s="360"/>
      <c r="C540" s="353"/>
      <c r="D540" s="365"/>
      <c r="E540" s="346"/>
      <c r="F540" s="348"/>
      <c r="G540" s="348"/>
      <c r="H540" s="346"/>
      <c r="I540" s="346"/>
      <c r="J540" s="346"/>
      <c r="K540" s="347"/>
      <c r="L540" s="333"/>
      <c r="M540" s="337"/>
    </row>
    <row r="541" spans="2:13" ht="15" customHeight="1">
      <c r="B541" s="360"/>
      <c r="C541" s="353"/>
      <c r="D541" s="365"/>
      <c r="E541" s="346"/>
      <c r="F541" s="346"/>
      <c r="G541" s="346"/>
      <c r="H541" s="346"/>
      <c r="I541" s="346"/>
      <c r="J541" s="346"/>
      <c r="K541" s="347"/>
      <c r="L541" s="333"/>
      <c r="M541" s="337"/>
    </row>
    <row r="542" spans="2:13" ht="15" customHeight="1">
      <c r="B542" s="360"/>
      <c r="C542" s="353"/>
      <c r="D542" s="365"/>
      <c r="E542" s="346"/>
      <c r="F542" s="348"/>
      <c r="G542" s="348"/>
      <c r="H542" s="346"/>
      <c r="I542" s="346"/>
      <c r="J542" s="346"/>
      <c r="K542" s="347"/>
      <c r="L542" s="333"/>
      <c r="M542" s="337"/>
    </row>
    <row r="543" spans="2:13" ht="15" customHeight="1">
      <c r="B543" s="360"/>
      <c r="C543" s="353"/>
      <c r="D543" s="365"/>
      <c r="E543" s="346"/>
      <c r="F543" s="348"/>
      <c r="G543" s="348"/>
      <c r="H543" s="346"/>
      <c r="I543" s="346"/>
      <c r="J543" s="346"/>
      <c r="K543" s="347"/>
      <c r="L543" s="333"/>
      <c r="M543" s="337"/>
    </row>
    <row r="544" spans="2:13" ht="15" customHeight="1">
      <c r="B544" s="360"/>
      <c r="C544" s="353"/>
      <c r="D544" s="365"/>
      <c r="E544" s="346"/>
      <c r="F544" s="348"/>
      <c r="G544" s="348"/>
      <c r="H544" s="346"/>
      <c r="I544" s="346"/>
      <c r="J544" s="346"/>
      <c r="K544" s="347"/>
      <c r="L544" s="333"/>
      <c r="M544" s="337"/>
    </row>
    <row r="545" spans="2:13" ht="15" customHeight="1">
      <c r="B545" s="360"/>
      <c r="C545" s="353"/>
      <c r="D545" s="365"/>
      <c r="E545" s="346"/>
      <c r="F545" s="348"/>
      <c r="G545" s="348"/>
      <c r="H545" s="346"/>
      <c r="I545" s="346"/>
      <c r="J545" s="346"/>
      <c r="K545" s="347"/>
      <c r="L545" s="333"/>
      <c r="M545" s="337"/>
    </row>
    <row r="546" spans="2:13" ht="15" customHeight="1">
      <c r="B546" s="360"/>
      <c r="C546" s="353"/>
      <c r="D546" s="365"/>
      <c r="E546" s="346"/>
      <c r="F546" s="348"/>
      <c r="G546" s="348"/>
      <c r="H546" s="346"/>
      <c r="I546" s="346"/>
      <c r="J546" s="346"/>
      <c r="K546" s="347"/>
      <c r="L546" s="333"/>
      <c r="M546" s="337"/>
    </row>
    <row r="547" spans="2:13" ht="15" customHeight="1">
      <c r="B547" s="360"/>
      <c r="C547" s="353"/>
      <c r="D547" s="365"/>
      <c r="E547" s="346"/>
      <c r="F547" s="348"/>
      <c r="G547" s="348"/>
      <c r="H547" s="346"/>
      <c r="I547" s="346"/>
      <c r="J547" s="346"/>
      <c r="K547" s="347"/>
      <c r="L547" s="333"/>
      <c r="M547" s="337"/>
    </row>
    <row r="548" spans="2:13" ht="15" customHeight="1">
      <c r="B548" s="360"/>
      <c r="C548" s="353"/>
      <c r="D548" s="365"/>
      <c r="E548" s="346"/>
      <c r="F548" s="348"/>
      <c r="G548" s="348"/>
      <c r="H548" s="346"/>
      <c r="I548" s="346"/>
      <c r="J548" s="346"/>
      <c r="K548" s="347"/>
      <c r="L548" s="333"/>
      <c r="M548" s="337"/>
    </row>
    <row r="549" spans="2:13" ht="15" customHeight="1">
      <c r="B549" s="360"/>
      <c r="C549" s="353"/>
      <c r="D549" s="365"/>
      <c r="E549" s="346"/>
      <c r="F549" s="348"/>
      <c r="G549" s="348"/>
      <c r="H549" s="346"/>
      <c r="I549" s="346"/>
      <c r="J549" s="346"/>
      <c r="K549" s="347"/>
      <c r="L549" s="333"/>
      <c r="M549" s="337"/>
    </row>
    <row r="550" spans="2:13" ht="15" customHeight="1">
      <c r="B550" s="360"/>
      <c r="C550" s="353"/>
      <c r="D550" s="365"/>
      <c r="E550" s="346"/>
      <c r="F550" s="348"/>
      <c r="G550" s="348"/>
      <c r="H550" s="346"/>
      <c r="I550" s="346"/>
      <c r="J550" s="346"/>
      <c r="K550" s="347"/>
      <c r="L550" s="333"/>
      <c r="M550" s="337"/>
    </row>
    <row r="551" spans="2:13" ht="15" customHeight="1">
      <c r="B551" s="360"/>
      <c r="C551" s="353"/>
      <c r="D551" s="365"/>
      <c r="E551" s="346"/>
      <c r="F551" s="348"/>
      <c r="G551" s="348"/>
      <c r="H551" s="346"/>
      <c r="I551" s="346"/>
      <c r="J551" s="346"/>
      <c r="K551" s="347"/>
      <c r="L551" s="333"/>
      <c r="M551" s="337"/>
    </row>
    <row r="552" spans="2:13" ht="15" customHeight="1">
      <c r="B552" s="360"/>
      <c r="C552" s="353"/>
      <c r="D552" s="365"/>
      <c r="E552" s="346"/>
      <c r="F552" s="348"/>
      <c r="G552" s="348"/>
      <c r="H552" s="346"/>
      <c r="I552" s="346"/>
      <c r="J552" s="346"/>
      <c r="K552" s="347"/>
      <c r="L552" s="333"/>
      <c r="M552" s="337"/>
    </row>
    <row r="553" spans="2:13" ht="15" customHeight="1">
      <c r="B553" s="360"/>
      <c r="C553" s="353"/>
      <c r="D553" s="365"/>
      <c r="E553" s="346"/>
      <c r="F553" s="348"/>
      <c r="G553" s="348"/>
      <c r="H553" s="346"/>
      <c r="I553" s="346"/>
      <c r="J553" s="346"/>
      <c r="K553" s="347"/>
      <c r="L553" s="333"/>
      <c r="M553" s="337"/>
    </row>
    <row r="554" spans="2:13" ht="15" customHeight="1">
      <c r="B554" s="360"/>
      <c r="C554" s="353"/>
      <c r="D554" s="365"/>
      <c r="E554" s="346"/>
      <c r="F554" s="348"/>
      <c r="G554" s="348"/>
      <c r="H554" s="346"/>
      <c r="I554" s="346"/>
      <c r="J554" s="346"/>
      <c r="K554" s="347"/>
      <c r="L554" s="333"/>
      <c r="M554" s="337"/>
    </row>
    <row r="555" spans="2:13" ht="15" customHeight="1">
      <c r="B555" s="360"/>
      <c r="C555" s="353"/>
      <c r="D555" s="365"/>
      <c r="E555" s="346"/>
      <c r="F555" s="348"/>
      <c r="G555" s="348"/>
      <c r="H555" s="346"/>
      <c r="I555" s="346"/>
      <c r="J555" s="346"/>
      <c r="K555" s="347"/>
      <c r="L555" s="333"/>
      <c r="M555" s="337"/>
    </row>
    <row r="556" spans="2:13" ht="15" customHeight="1">
      <c r="B556" s="360"/>
      <c r="C556" s="353"/>
      <c r="D556" s="365"/>
      <c r="E556" s="346"/>
      <c r="F556" s="348"/>
      <c r="G556" s="348"/>
      <c r="H556" s="346"/>
      <c r="I556" s="346"/>
      <c r="J556" s="346"/>
      <c r="K556" s="347"/>
      <c r="L556" s="333"/>
      <c r="M556" s="337"/>
    </row>
    <row r="557" spans="2:13" ht="15" customHeight="1">
      <c r="B557" s="360"/>
      <c r="C557" s="353"/>
      <c r="D557" s="365"/>
      <c r="E557" s="346"/>
      <c r="F557" s="348"/>
      <c r="G557" s="348"/>
      <c r="H557" s="346"/>
      <c r="I557" s="346"/>
      <c r="J557" s="346"/>
      <c r="K557" s="347"/>
      <c r="L557" s="333"/>
      <c r="M557" s="337"/>
    </row>
    <row r="558" spans="2:13" ht="15" customHeight="1">
      <c r="B558" s="360"/>
      <c r="C558" s="353"/>
      <c r="D558" s="365"/>
      <c r="E558" s="346"/>
      <c r="F558" s="348"/>
      <c r="G558" s="348"/>
      <c r="H558" s="346"/>
      <c r="I558" s="346"/>
      <c r="J558" s="346"/>
      <c r="K558" s="347"/>
      <c r="L558" s="333"/>
      <c r="M558" s="337"/>
    </row>
    <row r="559" spans="2:13" ht="15" customHeight="1">
      <c r="B559" s="360"/>
      <c r="C559" s="353"/>
      <c r="D559" s="365"/>
      <c r="E559" s="346"/>
      <c r="F559" s="348"/>
      <c r="G559" s="348"/>
      <c r="H559" s="346"/>
      <c r="I559" s="346"/>
      <c r="J559" s="346"/>
      <c r="K559" s="347"/>
      <c r="L559" s="333"/>
      <c r="M559" s="337"/>
    </row>
    <row r="560" spans="2:13" ht="15" customHeight="1">
      <c r="B560" s="360"/>
      <c r="C560" s="353"/>
      <c r="D560" s="365"/>
      <c r="E560" s="346"/>
      <c r="F560" s="348"/>
      <c r="G560" s="348"/>
      <c r="H560" s="346"/>
      <c r="I560" s="346"/>
      <c r="J560" s="346"/>
      <c r="K560" s="347"/>
      <c r="L560" s="333"/>
      <c r="M560" s="337"/>
    </row>
    <row r="561" spans="2:13" ht="15" customHeight="1">
      <c r="B561" s="360"/>
      <c r="C561" s="353"/>
      <c r="D561" s="365"/>
      <c r="E561" s="346"/>
      <c r="F561" s="348"/>
      <c r="G561" s="348"/>
      <c r="H561" s="346"/>
      <c r="I561" s="346"/>
      <c r="J561" s="346"/>
      <c r="K561" s="347"/>
      <c r="L561" s="333"/>
      <c r="M561" s="337"/>
    </row>
    <row r="562" spans="2:13" ht="15" customHeight="1">
      <c r="B562" s="360"/>
      <c r="C562" s="353"/>
      <c r="D562" s="365"/>
      <c r="E562" s="346"/>
      <c r="F562" s="348"/>
      <c r="G562" s="348"/>
      <c r="H562" s="346"/>
      <c r="I562" s="346"/>
      <c r="J562" s="346"/>
      <c r="K562" s="347"/>
      <c r="L562" s="333"/>
      <c r="M562" s="337"/>
    </row>
    <row r="563" spans="2:13" ht="15" customHeight="1">
      <c r="B563" s="360"/>
      <c r="C563" s="353"/>
      <c r="D563" s="365"/>
      <c r="E563" s="346"/>
      <c r="F563" s="348"/>
      <c r="G563" s="348"/>
      <c r="H563" s="346"/>
      <c r="I563" s="346"/>
      <c r="J563" s="346"/>
      <c r="K563" s="347"/>
      <c r="L563" s="333"/>
      <c r="M563" s="337"/>
    </row>
    <row r="564" spans="2:13" ht="15" customHeight="1">
      <c r="B564" s="360"/>
      <c r="C564" s="353"/>
      <c r="D564" s="365"/>
      <c r="E564" s="346"/>
      <c r="F564" s="348"/>
      <c r="G564" s="348"/>
      <c r="H564" s="346"/>
      <c r="I564" s="346"/>
      <c r="J564" s="346"/>
      <c r="K564" s="347"/>
      <c r="L564" s="333"/>
      <c r="M564" s="337"/>
    </row>
    <row r="565" spans="2:13" ht="15" customHeight="1">
      <c r="B565" s="360"/>
      <c r="C565" s="353"/>
      <c r="D565" s="365"/>
      <c r="E565" s="346"/>
      <c r="F565" s="348"/>
      <c r="G565" s="348"/>
      <c r="H565" s="346"/>
      <c r="I565" s="346"/>
      <c r="J565" s="346"/>
      <c r="K565" s="347"/>
      <c r="L565" s="333"/>
      <c r="M565" s="337"/>
    </row>
    <row r="566" spans="2:13" ht="15" customHeight="1">
      <c r="B566" s="360"/>
      <c r="C566" s="353"/>
      <c r="D566" s="365"/>
      <c r="E566" s="346"/>
      <c r="F566" s="348"/>
      <c r="G566" s="348"/>
      <c r="H566" s="346"/>
      <c r="I566" s="346"/>
      <c r="J566" s="346"/>
      <c r="K566" s="347"/>
      <c r="L566" s="333"/>
      <c r="M566" s="337"/>
    </row>
    <row r="567" spans="2:13" ht="15" customHeight="1">
      <c r="B567" s="360"/>
      <c r="C567" s="353"/>
      <c r="D567" s="365"/>
      <c r="E567" s="346"/>
      <c r="F567" s="348"/>
      <c r="G567" s="348"/>
      <c r="H567" s="346"/>
      <c r="I567" s="346"/>
      <c r="J567" s="346"/>
      <c r="K567" s="347"/>
      <c r="L567" s="333"/>
      <c r="M567" s="337"/>
    </row>
    <row r="568" spans="2:13" ht="15" customHeight="1">
      <c r="B568" s="360"/>
      <c r="C568" s="353"/>
      <c r="D568" s="365"/>
      <c r="E568" s="346"/>
      <c r="F568" s="348"/>
      <c r="G568" s="348"/>
      <c r="H568" s="346"/>
      <c r="I568" s="346"/>
      <c r="J568" s="346"/>
      <c r="K568" s="347"/>
      <c r="L568" s="333"/>
      <c r="M568" s="337"/>
    </row>
    <row r="569" spans="2:13" ht="15" customHeight="1">
      <c r="B569" s="360"/>
      <c r="C569" s="353"/>
      <c r="D569" s="365"/>
      <c r="E569" s="346"/>
      <c r="F569" s="348"/>
      <c r="G569" s="348"/>
      <c r="H569" s="346"/>
      <c r="I569" s="346"/>
      <c r="J569" s="346"/>
      <c r="K569" s="347"/>
      <c r="L569" s="333"/>
      <c r="M569" s="337"/>
    </row>
    <row r="570" spans="2:13" ht="15" customHeight="1">
      <c r="B570" s="360"/>
      <c r="C570" s="353"/>
      <c r="D570" s="365"/>
      <c r="E570" s="346"/>
      <c r="F570" s="346"/>
      <c r="G570" s="346"/>
      <c r="H570" s="346"/>
      <c r="I570" s="346"/>
      <c r="J570" s="346"/>
      <c r="K570" s="347"/>
      <c r="L570" s="333"/>
      <c r="M570" s="337"/>
    </row>
    <row r="571" spans="2:13" ht="15" customHeight="1">
      <c r="B571" s="360"/>
      <c r="C571" s="353"/>
      <c r="D571" s="365"/>
      <c r="E571" s="346"/>
      <c r="F571" s="348"/>
      <c r="G571" s="348"/>
      <c r="H571" s="346"/>
      <c r="I571" s="346"/>
      <c r="J571" s="346"/>
      <c r="K571" s="347"/>
      <c r="L571" s="333"/>
      <c r="M571" s="337"/>
    </row>
    <row r="572" spans="2:13" ht="15" customHeight="1">
      <c r="B572" s="360"/>
      <c r="C572" s="353"/>
      <c r="D572" s="365"/>
      <c r="E572" s="346"/>
      <c r="F572" s="348"/>
      <c r="G572" s="348"/>
      <c r="H572" s="346"/>
      <c r="I572" s="346"/>
      <c r="J572" s="346"/>
      <c r="K572" s="347"/>
      <c r="L572" s="333"/>
      <c r="M572" s="337"/>
    </row>
    <row r="573" spans="2:13" ht="15" customHeight="1">
      <c r="B573" s="360"/>
      <c r="C573" s="353"/>
      <c r="D573" s="365"/>
      <c r="E573" s="346"/>
      <c r="F573" s="348"/>
      <c r="G573" s="348"/>
      <c r="H573" s="346"/>
      <c r="I573" s="346"/>
      <c r="J573" s="346"/>
      <c r="K573" s="347"/>
      <c r="L573" s="333"/>
      <c r="M573" s="337"/>
    </row>
    <row r="574" spans="2:13" ht="15" customHeight="1">
      <c r="B574" s="360"/>
      <c r="C574" s="353"/>
      <c r="D574" s="365"/>
      <c r="E574" s="346"/>
      <c r="F574" s="348"/>
      <c r="G574" s="348"/>
      <c r="H574" s="346"/>
      <c r="I574" s="346"/>
      <c r="J574" s="346"/>
      <c r="K574" s="347"/>
      <c r="L574" s="333"/>
      <c r="M574" s="337"/>
    </row>
    <row r="575" spans="2:13" ht="15" customHeight="1">
      <c r="B575" s="360"/>
      <c r="C575" s="353"/>
      <c r="D575" s="365"/>
      <c r="E575" s="346"/>
      <c r="F575" s="348"/>
      <c r="G575" s="348"/>
      <c r="H575" s="346"/>
      <c r="I575" s="346"/>
      <c r="J575" s="346"/>
      <c r="K575" s="347"/>
      <c r="L575" s="333"/>
      <c r="M575" s="337"/>
    </row>
    <row r="576" spans="2:13" ht="15" customHeight="1">
      <c r="B576" s="360"/>
      <c r="C576" s="353"/>
      <c r="D576" s="365"/>
      <c r="E576" s="346"/>
      <c r="F576" s="348"/>
      <c r="G576" s="348"/>
      <c r="H576" s="346"/>
      <c r="I576" s="346"/>
      <c r="J576" s="346"/>
      <c r="K576" s="347"/>
      <c r="L576" s="333"/>
      <c r="M576" s="337"/>
    </row>
    <row r="577" spans="2:13" ht="15" customHeight="1">
      <c r="B577" s="360"/>
      <c r="C577" s="353"/>
      <c r="D577" s="365"/>
      <c r="E577" s="346"/>
      <c r="F577" s="348"/>
      <c r="G577" s="348"/>
      <c r="H577" s="346"/>
      <c r="I577" s="346"/>
      <c r="J577" s="346"/>
      <c r="K577" s="347"/>
      <c r="L577" s="333"/>
      <c r="M577" s="337"/>
    </row>
    <row r="578" spans="2:13" ht="15" customHeight="1">
      <c r="B578" s="360"/>
      <c r="C578" s="353"/>
      <c r="D578" s="365"/>
      <c r="E578" s="346"/>
      <c r="F578" s="348"/>
      <c r="G578" s="348"/>
      <c r="H578" s="346"/>
      <c r="I578" s="346"/>
      <c r="J578" s="346"/>
      <c r="K578" s="347"/>
      <c r="L578" s="333"/>
      <c r="M578" s="337"/>
    </row>
    <row r="579" spans="2:13" ht="15" customHeight="1">
      <c r="B579" s="360"/>
      <c r="C579" s="353"/>
      <c r="D579" s="365"/>
      <c r="E579" s="346"/>
      <c r="F579" s="348"/>
      <c r="G579" s="348"/>
      <c r="H579" s="346"/>
      <c r="I579" s="346"/>
      <c r="J579" s="346"/>
      <c r="K579" s="347"/>
      <c r="L579" s="333"/>
      <c r="M579" s="337"/>
    </row>
    <row r="580" spans="2:13" ht="15" customHeight="1">
      <c r="B580" s="360"/>
      <c r="C580" s="353"/>
      <c r="D580" s="365"/>
      <c r="E580" s="346"/>
      <c r="F580" s="348"/>
      <c r="G580" s="348"/>
      <c r="H580" s="346"/>
      <c r="I580" s="346"/>
      <c r="J580" s="346"/>
      <c r="K580" s="347"/>
      <c r="L580" s="333"/>
      <c r="M580" s="337"/>
    </row>
    <row r="581" spans="2:13" ht="15" customHeight="1">
      <c r="B581" s="360"/>
      <c r="C581" s="353"/>
      <c r="D581" s="365"/>
      <c r="E581" s="346"/>
      <c r="F581" s="348"/>
      <c r="G581" s="348"/>
      <c r="H581" s="346"/>
      <c r="I581" s="346"/>
      <c r="J581" s="346"/>
      <c r="K581" s="347"/>
      <c r="L581" s="333"/>
      <c r="M581" s="337"/>
    </row>
    <row r="582" spans="2:13" ht="15" customHeight="1">
      <c r="B582" s="360"/>
      <c r="C582" s="353"/>
      <c r="D582" s="365"/>
      <c r="E582" s="346"/>
      <c r="F582" s="348"/>
      <c r="G582" s="348"/>
      <c r="H582" s="346"/>
      <c r="I582" s="346"/>
      <c r="J582" s="346"/>
      <c r="K582" s="347"/>
      <c r="L582" s="333"/>
      <c r="M582" s="337"/>
    </row>
    <row r="583" spans="2:13" ht="15" customHeight="1">
      <c r="B583" s="360"/>
      <c r="C583" s="353"/>
      <c r="D583" s="365"/>
      <c r="E583" s="346"/>
      <c r="F583" s="348"/>
      <c r="G583" s="348"/>
      <c r="H583" s="346"/>
      <c r="I583" s="346"/>
      <c r="J583" s="346"/>
      <c r="K583" s="347"/>
      <c r="L583" s="333"/>
      <c r="M583" s="337"/>
    </row>
    <row r="584" spans="2:13" ht="15" customHeight="1">
      <c r="B584" s="360"/>
      <c r="C584" s="353"/>
      <c r="D584" s="365"/>
      <c r="E584" s="346"/>
      <c r="F584" s="348"/>
      <c r="G584" s="348"/>
      <c r="H584" s="346"/>
      <c r="I584" s="346"/>
      <c r="J584" s="346"/>
      <c r="K584" s="347"/>
      <c r="L584" s="333"/>
      <c r="M584" s="337"/>
    </row>
    <row r="585" spans="2:13" ht="15" customHeight="1">
      <c r="B585" s="360"/>
      <c r="C585" s="353"/>
      <c r="D585" s="365"/>
      <c r="E585" s="346"/>
      <c r="F585" s="348"/>
      <c r="G585" s="348"/>
      <c r="H585" s="346"/>
      <c r="I585" s="346"/>
      <c r="J585" s="346"/>
      <c r="K585" s="347"/>
      <c r="L585" s="333"/>
      <c r="M585" s="337"/>
    </row>
    <row r="586" spans="2:13" ht="15" customHeight="1">
      <c r="B586" s="360"/>
      <c r="C586" s="353"/>
      <c r="D586" s="365"/>
      <c r="E586" s="346"/>
      <c r="F586" s="348"/>
      <c r="G586" s="348"/>
      <c r="H586" s="346"/>
      <c r="I586" s="346"/>
      <c r="J586" s="346"/>
      <c r="K586" s="347"/>
      <c r="L586" s="333"/>
      <c r="M586" s="337"/>
    </row>
    <row r="587" spans="2:13" ht="15" customHeight="1">
      <c r="B587" s="360"/>
      <c r="C587" s="353"/>
      <c r="D587" s="365"/>
      <c r="E587" s="346"/>
      <c r="F587" s="348"/>
      <c r="G587" s="348"/>
      <c r="H587" s="346"/>
      <c r="I587" s="346"/>
      <c r="J587" s="346"/>
      <c r="K587" s="347"/>
      <c r="L587" s="333"/>
      <c r="M587" s="337"/>
    </row>
    <row r="588" spans="2:13" ht="15" customHeight="1">
      <c r="B588" s="360"/>
      <c r="C588" s="353"/>
      <c r="D588" s="365"/>
      <c r="E588" s="346"/>
      <c r="F588" s="348"/>
      <c r="G588" s="348"/>
      <c r="H588" s="346"/>
      <c r="I588" s="346"/>
      <c r="J588" s="346"/>
      <c r="K588" s="347"/>
      <c r="L588" s="333"/>
      <c r="M588" s="337"/>
    </row>
    <row r="589" spans="2:13" ht="15" customHeight="1">
      <c r="B589" s="360"/>
      <c r="C589" s="353"/>
      <c r="D589" s="365"/>
      <c r="E589" s="346"/>
      <c r="F589" s="348"/>
      <c r="G589" s="348"/>
      <c r="H589" s="346"/>
      <c r="I589" s="346"/>
      <c r="J589" s="346"/>
      <c r="K589" s="347"/>
      <c r="L589" s="333"/>
      <c r="M589" s="337"/>
    </row>
    <row r="590" spans="2:13" ht="15" customHeight="1">
      <c r="B590" s="360"/>
      <c r="C590" s="353"/>
      <c r="D590" s="365"/>
      <c r="E590" s="346"/>
      <c r="F590" s="348"/>
      <c r="G590" s="348"/>
      <c r="H590" s="346"/>
      <c r="I590" s="346"/>
      <c r="J590" s="346"/>
      <c r="K590" s="347"/>
      <c r="L590" s="333"/>
      <c r="M590" s="337"/>
    </row>
    <row r="591" spans="2:13" ht="15" customHeight="1">
      <c r="B591" s="360"/>
      <c r="C591" s="353"/>
      <c r="D591" s="365"/>
      <c r="E591" s="346"/>
      <c r="F591" s="346"/>
      <c r="G591" s="346"/>
      <c r="H591" s="346"/>
      <c r="I591" s="346"/>
      <c r="J591" s="346"/>
      <c r="K591" s="347"/>
      <c r="L591" s="333"/>
      <c r="M591" s="337"/>
    </row>
    <row r="592" spans="2:13" ht="15.75" customHeight="1">
      <c r="B592" s="360"/>
      <c r="C592" s="353"/>
      <c r="D592" s="365"/>
      <c r="E592" s="346"/>
      <c r="F592" s="348"/>
      <c r="G592" s="348"/>
      <c r="H592" s="346"/>
      <c r="I592" s="346"/>
      <c r="J592" s="346"/>
      <c r="K592" s="347"/>
      <c r="L592" s="338"/>
      <c r="M592" s="337"/>
    </row>
    <row r="593" spans="2:13" ht="15" customHeight="1">
      <c r="B593" s="360"/>
      <c r="C593" s="353"/>
      <c r="D593" s="365"/>
      <c r="E593" s="346"/>
      <c r="F593" s="348"/>
      <c r="G593" s="348"/>
      <c r="H593" s="346"/>
      <c r="I593" s="346"/>
      <c r="J593" s="346"/>
      <c r="K593" s="347"/>
      <c r="L593" s="1069"/>
      <c r="M593" s="337"/>
    </row>
    <row r="594" spans="2:13" ht="15" customHeight="1">
      <c r="B594" s="360"/>
      <c r="C594" s="353"/>
      <c r="D594" s="365"/>
      <c r="E594" s="346"/>
      <c r="F594" s="348"/>
      <c r="G594" s="348"/>
      <c r="H594" s="346"/>
      <c r="I594" s="346"/>
      <c r="J594" s="346"/>
      <c r="K594" s="347"/>
      <c r="L594" s="1070"/>
      <c r="M594" s="337"/>
    </row>
    <row r="595" spans="2:13" ht="15" customHeight="1">
      <c r="B595" s="360"/>
      <c r="C595" s="353"/>
      <c r="D595" s="365"/>
      <c r="E595" s="346"/>
      <c r="F595" s="348"/>
      <c r="G595" s="348"/>
      <c r="H595" s="346"/>
      <c r="I595" s="346"/>
      <c r="J595" s="346"/>
      <c r="K595" s="347"/>
      <c r="L595" s="1070"/>
      <c r="M595" s="337"/>
    </row>
    <row r="596" spans="2:13" ht="15" customHeight="1">
      <c r="B596" s="360"/>
      <c r="C596" s="353"/>
      <c r="D596" s="365"/>
      <c r="E596" s="346"/>
      <c r="F596" s="348"/>
      <c r="G596" s="348"/>
      <c r="H596" s="346"/>
      <c r="I596" s="346"/>
      <c r="J596" s="346"/>
      <c r="K596" s="347"/>
      <c r="L596" s="1070"/>
      <c r="M596" s="337"/>
    </row>
    <row r="597" spans="2:13" ht="15" customHeight="1">
      <c r="B597" s="360"/>
      <c r="C597" s="353"/>
      <c r="D597" s="365"/>
      <c r="E597" s="346"/>
      <c r="F597" s="348"/>
      <c r="G597" s="348"/>
      <c r="H597" s="346"/>
      <c r="I597" s="346"/>
      <c r="J597" s="346"/>
      <c r="K597" s="347"/>
      <c r="L597" s="1070"/>
      <c r="M597" s="337"/>
    </row>
    <row r="598" spans="2:13" ht="15.75" customHeight="1">
      <c r="B598" s="360"/>
      <c r="C598" s="353"/>
      <c r="D598" s="365"/>
      <c r="E598" s="346"/>
      <c r="F598" s="348"/>
      <c r="G598" s="348"/>
      <c r="H598" s="346"/>
      <c r="I598" s="346"/>
      <c r="J598" s="346"/>
      <c r="K598" s="347"/>
      <c r="L598" s="1071"/>
      <c r="M598" s="337"/>
    </row>
    <row r="599" spans="2:13" ht="15" customHeight="1">
      <c r="B599" s="360"/>
      <c r="C599" s="353"/>
      <c r="D599" s="365"/>
      <c r="E599" s="346"/>
      <c r="F599" s="348"/>
      <c r="G599" s="348"/>
      <c r="H599" s="346"/>
      <c r="I599" s="346"/>
      <c r="J599" s="346"/>
      <c r="K599" s="347"/>
      <c r="L599" s="339"/>
      <c r="M599" s="337"/>
    </row>
    <row r="600" spans="2:13" ht="15" customHeight="1">
      <c r="B600" s="360"/>
      <c r="C600" s="353"/>
      <c r="D600" s="365"/>
      <c r="E600" s="346"/>
      <c r="F600" s="348"/>
      <c r="G600" s="348"/>
      <c r="H600" s="346"/>
      <c r="I600" s="346"/>
      <c r="J600" s="346"/>
      <c r="K600" s="347"/>
      <c r="L600" s="337"/>
      <c r="M600" s="337"/>
    </row>
    <row r="601" spans="2:13" ht="15" customHeight="1">
      <c r="B601" s="360"/>
      <c r="C601" s="353"/>
      <c r="D601" s="365"/>
      <c r="E601" s="346"/>
      <c r="F601" s="348"/>
      <c r="G601" s="348"/>
      <c r="H601" s="346"/>
      <c r="I601" s="346"/>
      <c r="J601" s="346"/>
      <c r="K601" s="347"/>
      <c r="L601" s="337"/>
      <c r="M601" s="337"/>
    </row>
    <row r="602" spans="2:13" ht="15" customHeight="1">
      <c r="B602" s="360"/>
      <c r="C602" s="353"/>
      <c r="D602" s="365"/>
      <c r="E602" s="346"/>
      <c r="F602" s="346"/>
      <c r="G602" s="346"/>
      <c r="H602" s="346"/>
      <c r="I602" s="346"/>
      <c r="J602" s="346"/>
      <c r="K602" s="347"/>
      <c r="L602" s="337"/>
      <c r="M602" s="337"/>
    </row>
    <row r="603" spans="2:13" ht="15.75" customHeight="1">
      <c r="B603" s="360"/>
      <c r="C603" s="353"/>
      <c r="D603" s="365"/>
      <c r="E603" s="346"/>
      <c r="F603" s="348"/>
      <c r="G603" s="348"/>
      <c r="H603" s="346"/>
      <c r="I603" s="346"/>
      <c r="J603" s="346"/>
      <c r="K603" s="347"/>
      <c r="L603" s="337"/>
      <c r="M603" s="337"/>
    </row>
    <row r="604" spans="2:13" ht="15" customHeight="1">
      <c r="B604" s="360"/>
      <c r="C604" s="353"/>
      <c r="D604" s="365"/>
      <c r="E604" s="346"/>
      <c r="F604" s="348"/>
      <c r="G604" s="348"/>
      <c r="H604" s="346"/>
      <c r="I604" s="346"/>
      <c r="J604" s="346"/>
      <c r="K604" s="347"/>
      <c r="L604" s="337"/>
      <c r="M604" s="337"/>
    </row>
    <row r="605" spans="2:13" ht="15" customHeight="1">
      <c r="B605" s="360"/>
      <c r="C605" s="353"/>
      <c r="D605" s="365"/>
      <c r="E605" s="346"/>
      <c r="F605" s="348"/>
      <c r="G605" s="348"/>
      <c r="H605" s="346"/>
      <c r="I605" s="346"/>
      <c r="J605" s="346"/>
      <c r="K605" s="347"/>
      <c r="L605" s="337"/>
      <c r="M605" s="337"/>
    </row>
    <row r="606" spans="2:13" ht="15" customHeight="1">
      <c r="B606" s="360"/>
      <c r="C606" s="353"/>
      <c r="D606" s="365"/>
      <c r="E606" s="346"/>
      <c r="F606" s="348"/>
      <c r="G606" s="348"/>
      <c r="H606" s="346"/>
      <c r="I606" s="346"/>
      <c r="J606" s="346"/>
      <c r="K606" s="347"/>
      <c r="L606" s="337"/>
      <c r="M606" s="337"/>
    </row>
    <row r="607" spans="2:13" ht="15" customHeight="1">
      <c r="B607" s="360"/>
      <c r="C607" s="353"/>
      <c r="D607" s="365"/>
      <c r="E607" s="346"/>
      <c r="F607" s="346"/>
      <c r="G607" s="346"/>
      <c r="H607" s="346"/>
      <c r="I607" s="346"/>
      <c r="J607" s="346"/>
      <c r="K607" s="347"/>
      <c r="L607" s="337"/>
      <c r="M607" s="337"/>
    </row>
    <row r="608" spans="2:13" ht="15.75" customHeight="1">
      <c r="B608" s="360"/>
      <c r="C608" s="353"/>
      <c r="D608" s="365"/>
      <c r="E608" s="346"/>
      <c r="F608" s="348"/>
      <c r="G608" s="348"/>
      <c r="H608" s="346"/>
      <c r="I608" s="346"/>
      <c r="J608" s="346"/>
      <c r="K608" s="347"/>
      <c r="L608" s="337"/>
      <c r="M608" s="337"/>
    </row>
    <row r="609" spans="2:13" s="187" customFormat="1" ht="15" customHeight="1">
      <c r="B609" s="360"/>
      <c r="C609" s="353"/>
      <c r="D609" s="365"/>
      <c r="E609" s="346"/>
      <c r="F609" s="348"/>
      <c r="G609" s="348"/>
      <c r="H609" s="346"/>
      <c r="I609" s="346"/>
      <c r="J609" s="346"/>
      <c r="K609" s="347"/>
      <c r="L609" s="337"/>
      <c r="M609" s="337"/>
    </row>
    <row r="610" spans="2:13" ht="15" customHeight="1">
      <c r="B610" s="360"/>
      <c r="C610" s="353"/>
      <c r="D610" s="365"/>
      <c r="E610" s="346"/>
      <c r="F610" s="348"/>
      <c r="G610" s="348"/>
      <c r="H610" s="346"/>
      <c r="I610" s="346"/>
      <c r="J610" s="346"/>
      <c r="K610" s="347"/>
      <c r="L610" s="337"/>
      <c r="M610" s="337"/>
    </row>
    <row r="611" spans="2:13" ht="15.75" customHeight="1">
      <c r="B611" s="360"/>
      <c r="C611" s="353"/>
      <c r="D611" s="365"/>
      <c r="E611" s="346"/>
      <c r="F611" s="348"/>
      <c r="G611" s="348"/>
      <c r="H611" s="346"/>
      <c r="I611" s="346"/>
      <c r="J611" s="346"/>
      <c r="K611" s="347"/>
      <c r="L611" s="337"/>
      <c r="M611" s="337"/>
    </row>
    <row r="612" spans="2:13" ht="15" customHeight="1">
      <c r="B612" s="360"/>
      <c r="C612" s="353"/>
      <c r="D612" s="365"/>
      <c r="E612" s="346"/>
      <c r="F612" s="348"/>
      <c r="G612" s="348"/>
      <c r="H612" s="346"/>
      <c r="I612" s="346"/>
      <c r="J612" s="346"/>
      <c r="K612" s="347"/>
      <c r="L612" s="337"/>
      <c r="M612" s="337"/>
    </row>
    <row r="613" spans="2:13" ht="15.75" customHeight="1">
      <c r="B613" s="360"/>
      <c r="C613" s="353"/>
      <c r="D613" s="365"/>
      <c r="E613" s="346"/>
      <c r="F613" s="348"/>
      <c r="G613" s="348"/>
      <c r="H613" s="346"/>
      <c r="I613" s="346"/>
      <c r="J613" s="346"/>
      <c r="K613" s="347"/>
      <c r="L613" s="337"/>
      <c r="M613" s="337"/>
    </row>
    <row r="614" spans="2:13" ht="15.75" customHeight="1">
      <c r="B614" s="360"/>
      <c r="C614" s="353"/>
      <c r="D614" s="365"/>
      <c r="E614" s="346"/>
      <c r="F614" s="348"/>
      <c r="G614" s="348"/>
      <c r="H614" s="346"/>
      <c r="I614" s="346"/>
      <c r="J614" s="346"/>
      <c r="K614" s="347"/>
      <c r="L614" s="337"/>
      <c r="M614" s="337"/>
    </row>
    <row r="615" spans="2:13" ht="15" customHeight="1">
      <c r="B615" s="360"/>
      <c r="C615" s="353"/>
      <c r="D615" s="365"/>
      <c r="E615" s="346"/>
      <c r="F615" s="348"/>
      <c r="G615" s="348"/>
      <c r="H615" s="346"/>
      <c r="I615" s="346"/>
      <c r="J615" s="346"/>
      <c r="K615" s="347"/>
      <c r="L615" s="337"/>
      <c r="M615" s="337"/>
    </row>
    <row r="616" spans="2:13" ht="15" customHeight="1">
      <c r="B616" s="360"/>
      <c r="C616" s="353"/>
      <c r="D616" s="365"/>
      <c r="E616" s="346"/>
      <c r="F616" s="348"/>
      <c r="G616" s="348"/>
      <c r="H616" s="346"/>
      <c r="I616" s="346"/>
      <c r="J616" s="346"/>
      <c r="K616" s="347"/>
      <c r="L616" s="337"/>
      <c r="M616" s="337"/>
    </row>
    <row r="617" spans="2:13" ht="15" customHeight="1">
      <c r="B617" s="360"/>
      <c r="C617" s="353"/>
      <c r="D617" s="365"/>
      <c r="E617" s="346"/>
      <c r="F617" s="348"/>
      <c r="G617" s="348"/>
      <c r="H617" s="346"/>
      <c r="I617" s="346"/>
      <c r="J617" s="346"/>
      <c r="K617" s="347"/>
      <c r="L617" s="337"/>
      <c r="M617" s="337"/>
    </row>
    <row r="618" spans="2:13" ht="15" customHeight="1">
      <c r="B618" s="360"/>
      <c r="C618" s="353"/>
      <c r="D618" s="365"/>
      <c r="E618" s="346"/>
      <c r="F618" s="348"/>
      <c r="G618" s="348"/>
      <c r="H618" s="346"/>
      <c r="I618" s="346"/>
      <c r="J618" s="346"/>
      <c r="K618" s="347"/>
      <c r="L618" s="337"/>
      <c r="M618" s="337"/>
    </row>
    <row r="619" spans="2:13" ht="15" customHeight="1">
      <c r="B619" s="360"/>
      <c r="C619" s="353"/>
      <c r="D619" s="365"/>
      <c r="E619" s="346"/>
      <c r="F619" s="348"/>
      <c r="G619" s="348"/>
      <c r="H619" s="346"/>
      <c r="I619" s="346"/>
      <c r="J619" s="346"/>
      <c r="K619" s="347"/>
      <c r="L619" s="337"/>
      <c r="M619" s="337"/>
    </row>
    <row r="620" spans="2:13" ht="15.75" customHeight="1">
      <c r="B620" s="360"/>
      <c r="C620" s="353"/>
      <c r="D620" s="365"/>
      <c r="E620" s="346"/>
      <c r="F620" s="348"/>
      <c r="G620" s="348"/>
      <c r="H620" s="346"/>
      <c r="I620" s="346"/>
      <c r="J620" s="346"/>
      <c r="K620" s="347"/>
      <c r="L620" s="337"/>
      <c r="M620" s="337"/>
    </row>
    <row r="621" spans="2:13" ht="15" customHeight="1">
      <c r="B621" s="360"/>
      <c r="C621" s="353"/>
      <c r="D621" s="365"/>
      <c r="E621" s="346"/>
      <c r="F621" s="348"/>
      <c r="G621" s="348"/>
      <c r="H621" s="346"/>
      <c r="I621" s="346"/>
      <c r="J621" s="346"/>
      <c r="K621" s="347"/>
      <c r="L621" s="337"/>
      <c r="M621" s="337"/>
    </row>
    <row r="622" spans="2:13" ht="15" customHeight="1">
      <c r="B622" s="360"/>
      <c r="C622" s="353"/>
      <c r="D622" s="365"/>
      <c r="E622" s="346"/>
      <c r="F622" s="348"/>
      <c r="G622" s="348"/>
      <c r="H622" s="346"/>
      <c r="I622" s="346"/>
      <c r="J622" s="346"/>
      <c r="K622" s="347"/>
      <c r="L622" s="337"/>
      <c r="M622" s="337"/>
    </row>
    <row r="623" spans="2:13" ht="15" customHeight="1">
      <c r="B623" s="360"/>
      <c r="C623" s="353"/>
      <c r="D623" s="365"/>
      <c r="E623" s="346"/>
      <c r="F623" s="348"/>
      <c r="G623" s="348"/>
      <c r="H623" s="346"/>
      <c r="I623" s="346"/>
      <c r="J623" s="346"/>
      <c r="K623" s="347"/>
      <c r="L623" s="337"/>
      <c r="M623" s="337"/>
    </row>
    <row r="624" spans="2:13" ht="15" customHeight="1">
      <c r="B624" s="360"/>
      <c r="C624" s="353"/>
      <c r="D624" s="365"/>
      <c r="E624" s="346"/>
      <c r="F624" s="348"/>
      <c r="G624" s="348"/>
      <c r="H624" s="346"/>
      <c r="I624" s="346"/>
      <c r="J624" s="346"/>
      <c r="K624" s="347"/>
      <c r="L624" s="337"/>
      <c r="M624" s="337"/>
    </row>
    <row r="625" spans="2:13" ht="15" customHeight="1">
      <c r="B625" s="360"/>
      <c r="C625" s="353"/>
      <c r="D625" s="365"/>
      <c r="E625" s="346"/>
      <c r="F625" s="348"/>
      <c r="G625" s="348"/>
      <c r="H625" s="346"/>
      <c r="I625" s="346"/>
      <c r="J625" s="346"/>
      <c r="K625" s="347"/>
      <c r="L625" s="337"/>
      <c r="M625" s="337"/>
    </row>
    <row r="626" spans="2:13" ht="15" customHeight="1">
      <c r="B626" s="360"/>
      <c r="C626" s="353"/>
      <c r="D626" s="365"/>
      <c r="E626" s="346"/>
      <c r="F626" s="348"/>
      <c r="G626" s="348"/>
      <c r="H626" s="346"/>
      <c r="I626" s="346"/>
      <c r="J626" s="346"/>
      <c r="K626" s="347"/>
      <c r="L626" s="337"/>
      <c r="M626" s="337"/>
    </row>
    <row r="627" spans="2:13" ht="15" customHeight="1">
      <c r="B627" s="360"/>
      <c r="C627" s="353"/>
      <c r="D627" s="365"/>
      <c r="E627" s="346"/>
      <c r="F627" s="348"/>
      <c r="G627" s="348"/>
      <c r="H627" s="346"/>
      <c r="I627" s="346"/>
      <c r="J627" s="346"/>
      <c r="K627" s="347"/>
      <c r="L627" s="337"/>
      <c r="M627" s="337"/>
    </row>
    <row r="628" spans="2:13" ht="15" customHeight="1">
      <c r="B628" s="360"/>
      <c r="C628" s="353"/>
      <c r="D628" s="365"/>
      <c r="E628" s="346"/>
      <c r="F628" s="348"/>
      <c r="G628" s="348"/>
      <c r="H628" s="346"/>
      <c r="I628" s="346"/>
      <c r="J628" s="346"/>
      <c r="K628" s="347"/>
      <c r="L628" s="337"/>
      <c r="M628" s="337"/>
    </row>
    <row r="629" spans="2:13" ht="15" customHeight="1">
      <c r="B629" s="360"/>
      <c r="C629" s="353"/>
      <c r="D629" s="365"/>
      <c r="E629" s="346"/>
      <c r="F629" s="348"/>
      <c r="G629" s="348"/>
      <c r="H629" s="346"/>
      <c r="I629" s="346"/>
      <c r="J629" s="346"/>
      <c r="K629" s="347"/>
      <c r="L629" s="337"/>
      <c r="M629" s="337"/>
    </row>
    <row r="630" spans="2:13" ht="15" customHeight="1">
      <c r="B630" s="360"/>
      <c r="C630" s="353"/>
      <c r="D630" s="365"/>
      <c r="E630" s="346"/>
      <c r="F630" s="348"/>
      <c r="G630" s="348"/>
      <c r="H630" s="346"/>
      <c r="I630" s="346"/>
      <c r="J630" s="346"/>
      <c r="K630" s="347"/>
      <c r="L630" s="337"/>
      <c r="M630" s="337"/>
    </row>
    <row r="631" spans="2:13" ht="15.75" customHeight="1">
      <c r="B631" s="360"/>
      <c r="C631" s="353"/>
      <c r="D631" s="365"/>
      <c r="E631" s="346"/>
      <c r="F631" s="348"/>
      <c r="G631" s="348"/>
      <c r="H631" s="346"/>
      <c r="I631" s="346"/>
      <c r="J631" s="346"/>
      <c r="K631" s="347"/>
      <c r="L631" s="337"/>
      <c r="M631" s="337"/>
    </row>
    <row r="632" spans="2:13" ht="15" customHeight="1">
      <c r="B632" s="360"/>
      <c r="C632" s="353"/>
      <c r="D632" s="365"/>
      <c r="E632" s="346"/>
      <c r="F632" s="348"/>
      <c r="G632" s="348"/>
      <c r="H632" s="346"/>
      <c r="I632" s="346"/>
      <c r="J632" s="346"/>
      <c r="K632" s="347"/>
      <c r="L632" s="337"/>
      <c r="M632" s="337"/>
    </row>
    <row r="633" spans="2:13" ht="15" customHeight="1">
      <c r="B633" s="360"/>
      <c r="C633" s="353"/>
      <c r="D633" s="365"/>
      <c r="E633" s="346"/>
      <c r="F633" s="348"/>
      <c r="G633" s="348"/>
      <c r="H633" s="346"/>
      <c r="I633" s="346"/>
      <c r="J633" s="346"/>
      <c r="K633" s="347"/>
      <c r="L633" s="337"/>
      <c r="M633" s="337"/>
    </row>
    <row r="634" spans="2:13" ht="15" customHeight="1">
      <c r="B634" s="360"/>
      <c r="C634" s="353"/>
      <c r="D634" s="365"/>
      <c r="E634" s="346"/>
      <c r="F634" s="348"/>
      <c r="G634" s="348"/>
      <c r="H634" s="346"/>
      <c r="I634" s="346"/>
      <c r="J634" s="346"/>
      <c r="K634" s="347"/>
      <c r="L634" s="337"/>
      <c r="M634" s="337"/>
    </row>
    <row r="635" spans="2:13" ht="15" customHeight="1">
      <c r="B635" s="360"/>
      <c r="C635" s="353"/>
      <c r="D635" s="365"/>
      <c r="E635" s="346"/>
      <c r="F635" s="348"/>
      <c r="G635" s="348"/>
      <c r="H635" s="346"/>
      <c r="I635" s="346"/>
      <c r="J635" s="346"/>
      <c r="K635" s="347"/>
      <c r="L635" s="337"/>
      <c r="M635" s="337"/>
    </row>
    <row r="636" spans="2:13" ht="15" customHeight="1">
      <c r="B636" s="360"/>
      <c r="C636" s="353"/>
      <c r="D636" s="365"/>
      <c r="E636" s="346"/>
      <c r="F636" s="348"/>
      <c r="G636" s="348"/>
      <c r="H636" s="346"/>
      <c r="I636" s="346"/>
      <c r="J636" s="346"/>
      <c r="K636" s="347"/>
      <c r="L636" s="337"/>
      <c r="M636" s="337"/>
    </row>
    <row r="637" spans="2:13" ht="15" customHeight="1">
      <c r="B637" s="360"/>
      <c r="C637" s="353"/>
      <c r="D637" s="365"/>
      <c r="E637" s="346"/>
      <c r="F637" s="348"/>
      <c r="G637" s="348"/>
      <c r="H637" s="346"/>
      <c r="I637" s="346"/>
      <c r="J637" s="346"/>
      <c r="K637" s="347"/>
      <c r="L637" s="337"/>
      <c r="M637" s="337"/>
    </row>
    <row r="638" spans="2:13" ht="15" customHeight="1">
      <c r="B638" s="360"/>
      <c r="C638" s="353"/>
      <c r="D638" s="365"/>
      <c r="E638" s="346"/>
      <c r="F638" s="348"/>
      <c r="G638" s="348"/>
      <c r="H638" s="346"/>
      <c r="I638" s="346"/>
      <c r="J638" s="346"/>
      <c r="K638" s="347"/>
      <c r="L638" s="337"/>
      <c r="M638" s="337"/>
    </row>
    <row r="639" spans="2:13" ht="15.75" customHeight="1">
      <c r="B639" s="360"/>
      <c r="C639" s="353"/>
      <c r="D639" s="365"/>
      <c r="E639" s="346"/>
      <c r="F639" s="348"/>
      <c r="G639" s="348"/>
      <c r="H639" s="346"/>
      <c r="I639" s="346"/>
      <c r="J639" s="346"/>
      <c r="K639" s="347"/>
      <c r="L639" s="337"/>
      <c r="M639" s="337"/>
    </row>
    <row r="640" spans="2:13" ht="15" customHeight="1">
      <c r="B640" s="360"/>
      <c r="C640" s="353"/>
      <c r="D640" s="365"/>
      <c r="E640" s="346"/>
      <c r="F640" s="348"/>
      <c r="G640" s="348"/>
      <c r="H640" s="346"/>
      <c r="I640" s="346"/>
      <c r="J640" s="346"/>
      <c r="K640" s="347"/>
      <c r="L640" s="337"/>
      <c r="M640" s="337"/>
    </row>
    <row r="641" spans="2:13" ht="15" customHeight="1">
      <c r="B641" s="360"/>
      <c r="C641" s="353"/>
      <c r="D641" s="365"/>
      <c r="E641" s="346"/>
      <c r="F641" s="348"/>
      <c r="G641" s="348"/>
      <c r="H641" s="346"/>
      <c r="I641" s="346"/>
      <c r="J641" s="346"/>
      <c r="K641" s="347"/>
      <c r="L641" s="337"/>
      <c r="M641" s="337"/>
    </row>
    <row r="642" spans="2:13" ht="15" customHeight="1">
      <c r="B642" s="360"/>
      <c r="C642" s="353"/>
      <c r="D642" s="365"/>
      <c r="E642" s="346"/>
      <c r="F642" s="348"/>
      <c r="G642" s="348"/>
      <c r="H642" s="346"/>
      <c r="I642" s="346"/>
      <c r="J642" s="346"/>
      <c r="K642" s="347"/>
      <c r="L642" s="337"/>
      <c r="M642" s="337"/>
    </row>
    <row r="643" spans="2:13" ht="15" customHeight="1">
      <c r="B643" s="360"/>
      <c r="C643" s="353"/>
      <c r="D643" s="365"/>
      <c r="E643" s="346"/>
      <c r="F643" s="348"/>
      <c r="G643" s="348"/>
      <c r="H643" s="346"/>
      <c r="I643" s="346"/>
      <c r="J643" s="346"/>
      <c r="K643" s="347"/>
      <c r="L643" s="337"/>
      <c r="M643" s="337"/>
    </row>
    <row r="644" spans="2:13" ht="15" customHeight="1">
      <c r="B644" s="360"/>
      <c r="C644" s="353"/>
      <c r="D644" s="365"/>
      <c r="E644" s="346"/>
      <c r="F644" s="348"/>
      <c r="G644" s="348"/>
      <c r="H644" s="346"/>
      <c r="I644" s="346"/>
      <c r="J644" s="346"/>
      <c r="K644" s="347"/>
      <c r="L644" s="337"/>
      <c r="M644" s="337"/>
    </row>
    <row r="645" spans="2:13" ht="15" customHeight="1">
      <c r="B645" s="360"/>
      <c r="C645" s="353"/>
      <c r="D645" s="365"/>
      <c r="E645" s="346"/>
      <c r="F645" s="348"/>
      <c r="G645" s="348"/>
      <c r="H645" s="346"/>
      <c r="I645" s="346"/>
      <c r="J645" s="346"/>
      <c r="K645" s="347"/>
      <c r="L645" s="337"/>
      <c r="M645" s="337"/>
    </row>
    <row r="646" spans="2:13" ht="15" customHeight="1">
      <c r="B646" s="360"/>
      <c r="C646" s="353"/>
      <c r="D646" s="365"/>
      <c r="E646" s="346"/>
      <c r="F646" s="348"/>
      <c r="G646" s="348"/>
      <c r="H646" s="346"/>
      <c r="I646" s="346"/>
      <c r="J646" s="346"/>
      <c r="K646" s="347"/>
      <c r="L646" s="337"/>
      <c r="M646" s="337"/>
    </row>
    <row r="647" spans="2:13" ht="15" customHeight="1">
      <c r="B647" s="360"/>
      <c r="C647" s="353"/>
      <c r="D647" s="365"/>
      <c r="E647" s="346"/>
      <c r="F647" s="348"/>
      <c r="G647" s="348"/>
      <c r="H647" s="346"/>
      <c r="I647" s="346"/>
      <c r="J647" s="346"/>
      <c r="K647" s="347"/>
      <c r="L647" s="337"/>
      <c r="M647" s="337"/>
    </row>
    <row r="648" spans="2:13" ht="15.75" customHeight="1">
      <c r="B648" s="360"/>
      <c r="C648" s="353"/>
      <c r="D648" s="365"/>
      <c r="E648" s="346"/>
      <c r="F648" s="348"/>
      <c r="G648" s="348"/>
      <c r="H648" s="346"/>
      <c r="I648" s="346"/>
      <c r="J648" s="346"/>
      <c r="K648" s="347"/>
      <c r="L648" s="337"/>
      <c r="M648" s="337"/>
    </row>
    <row r="649" spans="2:13" ht="15" customHeight="1">
      <c r="B649" s="360"/>
      <c r="C649" s="353"/>
      <c r="D649" s="365"/>
      <c r="E649" s="346"/>
      <c r="F649" s="348"/>
      <c r="G649" s="348"/>
      <c r="H649" s="346"/>
      <c r="I649" s="346"/>
      <c r="J649" s="346"/>
      <c r="K649" s="347"/>
      <c r="L649" s="337"/>
      <c r="M649" s="337"/>
    </row>
    <row r="650" spans="2:13" ht="15" customHeight="1">
      <c r="B650" s="360"/>
      <c r="C650" s="353"/>
      <c r="D650" s="365"/>
      <c r="E650" s="346"/>
      <c r="F650" s="348"/>
      <c r="G650" s="348"/>
      <c r="H650" s="346"/>
      <c r="I650" s="346"/>
      <c r="J650" s="346"/>
      <c r="K650" s="347"/>
      <c r="L650" s="337"/>
      <c r="M650" s="337"/>
    </row>
    <row r="651" spans="2:13" ht="15.75" customHeight="1">
      <c r="B651" s="360"/>
      <c r="C651" s="353"/>
      <c r="D651" s="365"/>
      <c r="E651" s="346"/>
      <c r="F651" s="348"/>
      <c r="G651" s="348"/>
      <c r="H651" s="346"/>
      <c r="I651" s="346"/>
      <c r="J651" s="346"/>
      <c r="K651" s="347"/>
      <c r="L651" s="337"/>
      <c r="M651" s="337"/>
    </row>
    <row r="652" spans="2:13" ht="15" customHeight="1">
      <c r="B652" s="360"/>
      <c r="C652" s="353"/>
      <c r="D652" s="365"/>
      <c r="E652" s="346"/>
      <c r="F652" s="348"/>
      <c r="G652" s="348"/>
      <c r="H652" s="346"/>
      <c r="I652" s="346"/>
      <c r="J652" s="346"/>
      <c r="K652" s="347"/>
      <c r="L652" s="337"/>
      <c r="M652" s="337"/>
    </row>
    <row r="653" spans="2:13" ht="15" customHeight="1">
      <c r="B653" s="360"/>
      <c r="C653" s="353"/>
      <c r="D653" s="365"/>
      <c r="E653" s="346"/>
      <c r="F653" s="348"/>
      <c r="G653" s="348"/>
      <c r="H653" s="346"/>
      <c r="I653" s="346"/>
      <c r="J653" s="346"/>
      <c r="K653" s="347"/>
      <c r="L653" s="337"/>
      <c r="M653" s="337"/>
    </row>
    <row r="654" spans="2:13" ht="15.75" customHeight="1">
      <c r="B654" s="360"/>
      <c r="C654" s="353"/>
      <c r="D654" s="365"/>
      <c r="E654" s="346"/>
      <c r="F654" s="348"/>
      <c r="G654" s="348"/>
      <c r="H654" s="346"/>
      <c r="I654" s="346"/>
      <c r="J654" s="346"/>
      <c r="K654" s="347"/>
      <c r="L654" s="337"/>
      <c r="M654" s="337"/>
    </row>
    <row r="655" spans="2:13" ht="15" customHeight="1">
      <c r="B655" s="360"/>
      <c r="C655" s="353"/>
      <c r="D655" s="365"/>
      <c r="E655" s="346"/>
      <c r="F655" s="348"/>
      <c r="G655" s="348"/>
      <c r="H655" s="346"/>
      <c r="I655" s="346"/>
      <c r="J655" s="346"/>
      <c r="K655" s="347"/>
      <c r="L655" s="337"/>
      <c r="M655" s="337"/>
    </row>
    <row r="656" spans="2:13" ht="15" customHeight="1">
      <c r="B656" s="360"/>
      <c r="C656" s="353"/>
      <c r="D656" s="365"/>
      <c r="E656" s="346"/>
      <c r="F656" s="348"/>
      <c r="G656" s="346"/>
      <c r="H656" s="346"/>
      <c r="I656" s="346"/>
      <c r="J656" s="346"/>
      <c r="K656" s="347"/>
      <c r="L656" s="337"/>
      <c r="M656" s="337"/>
    </row>
    <row r="657" spans="2:13" ht="15" customHeight="1">
      <c r="B657" s="360"/>
      <c r="C657" s="353"/>
      <c r="D657" s="365"/>
      <c r="E657" s="346"/>
      <c r="F657" s="348"/>
      <c r="G657" s="346"/>
      <c r="H657" s="346"/>
      <c r="I657" s="346"/>
      <c r="J657" s="346"/>
      <c r="K657" s="347"/>
      <c r="L657" s="337"/>
      <c r="M657" s="337"/>
    </row>
    <row r="658" spans="2:13" ht="15" customHeight="1">
      <c r="B658" s="360"/>
      <c r="C658" s="353"/>
      <c r="D658" s="365"/>
      <c r="E658" s="346"/>
      <c r="F658" s="346"/>
      <c r="G658" s="346"/>
      <c r="H658" s="346"/>
      <c r="I658" s="346"/>
      <c r="J658" s="346"/>
      <c r="K658" s="347"/>
      <c r="L658" s="337"/>
      <c r="M658" s="337"/>
    </row>
    <row r="659" spans="2:13" ht="15" customHeight="1">
      <c r="B659" s="360"/>
      <c r="C659" s="353"/>
      <c r="D659" s="365"/>
      <c r="E659" s="346"/>
      <c r="F659" s="346"/>
      <c r="G659" s="346"/>
      <c r="H659" s="346"/>
      <c r="I659" s="346"/>
      <c r="J659" s="346"/>
      <c r="K659" s="347"/>
      <c r="L659" s="337"/>
      <c r="M659" s="337"/>
    </row>
    <row r="660" spans="2:13" ht="15" customHeight="1">
      <c r="B660" s="360"/>
      <c r="C660" s="353"/>
      <c r="D660" s="365"/>
      <c r="E660" s="346"/>
      <c r="F660" s="346"/>
      <c r="G660" s="346"/>
      <c r="H660" s="346"/>
      <c r="I660" s="346"/>
      <c r="J660" s="346"/>
      <c r="K660" s="347"/>
      <c r="L660" s="337"/>
      <c r="M660" s="337"/>
    </row>
    <row r="661" spans="2:13" ht="15" customHeight="1">
      <c r="B661" s="360"/>
      <c r="C661" s="353"/>
      <c r="D661" s="365"/>
      <c r="E661" s="346"/>
      <c r="F661" s="346"/>
      <c r="G661" s="346"/>
      <c r="H661" s="346"/>
      <c r="I661" s="346"/>
      <c r="J661" s="346"/>
      <c r="K661" s="347"/>
      <c r="L661" s="337"/>
      <c r="M661" s="337"/>
    </row>
    <row r="662" spans="2:13" ht="15" customHeight="1">
      <c r="B662" s="360"/>
      <c r="C662" s="353"/>
      <c r="D662" s="365"/>
      <c r="E662" s="346"/>
      <c r="F662" s="346"/>
      <c r="G662" s="348"/>
      <c r="H662" s="346"/>
      <c r="I662" s="346"/>
      <c r="J662" s="346"/>
      <c r="K662" s="347"/>
      <c r="L662" s="337"/>
      <c r="M662" s="337"/>
    </row>
    <row r="663" spans="2:13" ht="15" customHeight="1">
      <c r="B663" s="360"/>
      <c r="C663" s="353"/>
      <c r="D663" s="365"/>
      <c r="E663" s="346"/>
      <c r="F663" s="348"/>
      <c r="G663" s="348"/>
      <c r="H663" s="346"/>
      <c r="I663" s="346"/>
      <c r="J663" s="346"/>
      <c r="K663" s="347"/>
      <c r="L663" s="337"/>
      <c r="M663" s="337"/>
    </row>
    <row r="664" spans="2:13" ht="15" customHeight="1">
      <c r="B664" s="360"/>
      <c r="C664" s="353"/>
      <c r="D664" s="365"/>
      <c r="E664" s="346"/>
      <c r="F664" s="348"/>
      <c r="G664" s="348"/>
      <c r="H664" s="346"/>
      <c r="I664" s="346"/>
      <c r="J664" s="346"/>
      <c r="K664" s="347"/>
      <c r="L664" s="337"/>
      <c r="M664" s="337"/>
    </row>
    <row r="665" spans="2:13" ht="15" customHeight="1">
      <c r="B665" s="360"/>
      <c r="C665" s="353"/>
      <c r="D665" s="365"/>
      <c r="E665" s="346"/>
      <c r="F665" s="348"/>
      <c r="G665" s="346"/>
      <c r="H665" s="346"/>
      <c r="I665" s="346"/>
      <c r="J665" s="346"/>
      <c r="K665" s="347"/>
      <c r="L665" s="337"/>
      <c r="M665" s="337"/>
    </row>
    <row r="666" spans="2:13" ht="15" customHeight="1">
      <c r="B666" s="360"/>
      <c r="C666" s="353"/>
      <c r="D666" s="365"/>
      <c r="E666" s="346"/>
      <c r="F666" s="348"/>
      <c r="G666" s="346"/>
      <c r="H666" s="346"/>
      <c r="I666" s="346"/>
      <c r="J666" s="346"/>
      <c r="K666" s="347"/>
      <c r="L666" s="337"/>
      <c r="M666" s="337"/>
    </row>
    <row r="667" spans="2:13" ht="15" customHeight="1">
      <c r="B667" s="360"/>
      <c r="C667" s="353"/>
      <c r="D667" s="365"/>
      <c r="E667" s="346"/>
      <c r="F667" s="348"/>
      <c r="G667" s="346"/>
      <c r="H667" s="346"/>
      <c r="I667" s="346"/>
      <c r="J667" s="346"/>
      <c r="K667" s="347"/>
      <c r="L667" s="337"/>
      <c r="M667" s="337"/>
    </row>
    <row r="668" spans="2:13" ht="15" customHeight="1">
      <c r="B668" s="360"/>
      <c r="C668" s="353"/>
      <c r="D668" s="365"/>
      <c r="E668" s="346"/>
      <c r="F668" s="346"/>
      <c r="G668" s="346"/>
      <c r="H668" s="346"/>
      <c r="I668" s="346"/>
      <c r="J668" s="346"/>
      <c r="K668" s="347"/>
      <c r="L668" s="337"/>
      <c r="M668" s="337"/>
    </row>
    <row r="669" spans="2:13" ht="15" customHeight="1">
      <c r="B669" s="360"/>
      <c r="C669" s="353"/>
      <c r="D669" s="365"/>
      <c r="E669" s="346"/>
      <c r="F669" s="346"/>
      <c r="G669" s="346"/>
      <c r="H669" s="346"/>
      <c r="I669" s="346"/>
      <c r="J669" s="346"/>
      <c r="K669" s="347"/>
      <c r="L669" s="337"/>
      <c r="M669" s="337"/>
    </row>
    <row r="670" spans="2:13" ht="15" customHeight="1">
      <c r="B670" s="360"/>
      <c r="C670" s="353"/>
      <c r="D670" s="365"/>
      <c r="E670" s="346"/>
      <c r="F670" s="346"/>
      <c r="G670" s="346"/>
      <c r="H670" s="346"/>
      <c r="I670" s="346"/>
      <c r="J670" s="346"/>
      <c r="K670" s="347"/>
      <c r="L670" s="337"/>
      <c r="M670" s="337"/>
    </row>
    <row r="671" spans="2:13" ht="15" customHeight="1">
      <c r="B671" s="360"/>
      <c r="C671" s="353"/>
      <c r="D671" s="365"/>
      <c r="E671" s="346"/>
      <c r="F671" s="346"/>
      <c r="G671" s="346"/>
      <c r="H671" s="346"/>
      <c r="I671" s="346"/>
      <c r="J671" s="346"/>
      <c r="K671" s="347"/>
      <c r="L671" s="337"/>
      <c r="M671" s="337"/>
    </row>
    <row r="672" spans="2:13" ht="15" customHeight="1">
      <c r="B672" s="353"/>
      <c r="C672" s="353"/>
      <c r="D672" s="365"/>
      <c r="E672" s="346"/>
      <c r="F672" s="346"/>
      <c r="G672" s="346"/>
      <c r="H672" s="346"/>
      <c r="I672" s="346"/>
      <c r="J672" s="346"/>
      <c r="K672" s="347"/>
      <c r="L672" s="337"/>
      <c r="M672" s="337"/>
    </row>
    <row r="673" spans="2:13" ht="15" customHeight="1">
      <c r="B673" s="353"/>
      <c r="C673" s="353"/>
      <c r="D673" s="365"/>
      <c r="E673" s="346"/>
      <c r="F673" s="346"/>
      <c r="G673" s="346"/>
      <c r="H673" s="346"/>
      <c r="I673" s="346"/>
      <c r="J673" s="346"/>
      <c r="K673" s="347"/>
      <c r="L673" s="337"/>
      <c r="M673" s="337"/>
    </row>
    <row r="674" spans="2:13" ht="15" customHeight="1">
      <c r="B674" s="353"/>
      <c r="C674" s="353"/>
      <c r="D674" s="365"/>
      <c r="E674" s="346"/>
      <c r="F674" s="346"/>
      <c r="G674" s="346"/>
      <c r="H674" s="346"/>
      <c r="I674" s="346"/>
      <c r="J674" s="346"/>
      <c r="K674" s="347"/>
      <c r="L674" s="337"/>
      <c r="M674" s="337"/>
    </row>
    <row r="675" spans="2:13" ht="15" customHeight="1">
      <c r="B675" s="353"/>
      <c r="C675" s="353"/>
      <c r="D675" s="365"/>
      <c r="E675" s="346"/>
      <c r="F675" s="346"/>
      <c r="G675" s="348"/>
      <c r="H675" s="346"/>
      <c r="I675" s="346"/>
      <c r="J675" s="346"/>
      <c r="K675" s="347"/>
      <c r="L675" s="337"/>
      <c r="M675" s="337"/>
    </row>
    <row r="676" spans="2:13" ht="15" customHeight="1">
      <c r="B676" s="353"/>
      <c r="C676" s="353"/>
      <c r="D676" s="365"/>
      <c r="E676" s="346"/>
      <c r="F676" s="348"/>
      <c r="G676" s="348"/>
      <c r="H676" s="346"/>
      <c r="I676" s="346"/>
      <c r="J676" s="346"/>
      <c r="K676" s="347"/>
      <c r="L676" s="337"/>
      <c r="M676" s="337"/>
    </row>
    <row r="677" spans="2:13" ht="15" customHeight="1">
      <c r="B677" s="353"/>
      <c r="C677" s="353"/>
      <c r="D677" s="365"/>
      <c r="E677" s="346"/>
      <c r="F677" s="348"/>
      <c r="G677" s="348"/>
      <c r="H677" s="346"/>
      <c r="I677" s="346"/>
      <c r="J677" s="346"/>
      <c r="K677" s="347"/>
      <c r="L677" s="340"/>
      <c r="M677" s="340"/>
    </row>
    <row r="678" spans="2:13" ht="15" customHeight="1">
      <c r="B678" s="353"/>
      <c r="C678" s="353"/>
      <c r="D678" s="365"/>
      <c r="E678" s="346"/>
      <c r="F678" s="348"/>
      <c r="G678" s="348"/>
      <c r="H678" s="346"/>
      <c r="I678" s="346"/>
      <c r="J678" s="346"/>
      <c r="K678" s="347"/>
      <c r="L678" s="341"/>
      <c r="M678" s="341"/>
    </row>
    <row r="679" spans="2:13" ht="15" customHeight="1">
      <c r="B679" s="353"/>
      <c r="C679" s="353"/>
      <c r="D679" s="354"/>
      <c r="E679" s="353"/>
      <c r="F679" s="348"/>
      <c r="G679" s="348"/>
      <c r="H679" s="346"/>
      <c r="I679" s="346"/>
      <c r="J679" s="346"/>
      <c r="K679" s="347"/>
      <c r="L679" s="342"/>
      <c r="M679" s="328"/>
    </row>
    <row r="680" spans="2:13" ht="15" customHeight="1">
      <c r="B680" s="353"/>
      <c r="C680" s="353"/>
      <c r="D680" s="354"/>
      <c r="E680" s="353"/>
      <c r="F680" s="348"/>
      <c r="G680" s="348"/>
      <c r="H680" s="346"/>
      <c r="I680" s="346"/>
      <c r="J680" s="346"/>
      <c r="K680" s="347"/>
      <c r="L680" s="331"/>
      <c r="M680" s="329"/>
    </row>
    <row r="681" spans="2:13" ht="15" customHeight="1">
      <c r="B681" s="353"/>
      <c r="C681" s="353"/>
      <c r="D681" s="354"/>
      <c r="E681" s="353"/>
      <c r="F681" s="348"/>
      <c r="G681" s="348"/>
      <c r="H681" s="346"/>
      <c r="I681" s="346"/>
      <c r="J681" s="346"/>
      <c r="K681" s="347"/>
      <c r="L681" s="332"/>
      <c r="M681" s="343"/>
    </row>
    <row r="682" spans="2:13" ht="15" customHeight="1">
      <c r="B682" s="353"/>
      <c r="C682" s="353"/>
      <c r="D682" s="354"/>
      <c r="E682" s="353"/>
      <c r="F682" s="348"/>
      <c r="G682" s="348"/>
      <c r="H682" s="346"/>
      <c r="I682" s="346"/>
      <c r="J682" s="346"/>
      <c r="K682" s="347"/>
      <c r="L682" s="342"/>
      <c r="M682" s="328"/>
    </row>
    <row r="683" spans="2:13" ht="15" customHeight="1">
      <c r="B683" s="353"/>
      <c r="C683" s="353"/>
      <c r="D683" s="354"/>
      <c r="E683" s="353"/>
      <c r="F683" s="348"/>
      <c r="G683" s="348"/>
      <c r="H683" s="346"/>
      <c r="I683" s="346"/>
      <c r="J683" s="346"/>
      <c r="K683" s="347"/>
      <c r="L683" s="331"/>
      <c r="M683" s="329"/>
    </row>
    <row r="684" spans="2:13" ht="15" customHeight="1">
      <c r="B684" s="353"/>
      <c r="C684" s="353"/>
      <c r="D684" s="354"/>
      <c r="E684" s="353"/>
      <c r="F684" s="348"/>
      <c r="G684" s="348"/>
      <c r="H684" s="346"/>
      <c r="I684" s="346"/>
      <c r="J684" s="346"/>
      <c r="K684" s="347"/>
      <c r="L684" s="332"/>
      <c r="M684" s="343"/>
    </row>
    <row r="685" spans="2:13" ht="15" customHeight="1">
      <c r="B685" s="353"/>
      <c r="C685" s="353"/>
      <c r="D685" s="354"/>
      <c r="E685" s="353"/>
      <c r="F685" s="348"/>
      <c r="G685" s="348"/>
      <c r="H685" s="346"/>
      <c r="I685" s="346"/>
      <c r="J685" s="346"/>
      <c r="K685" s="347"/>
      <c r="L685" s="342"/>
      <c r="M685" s="328"/>
    </row>
    <row r="686" spans="2:13" ht="15" customHeight="1">
      <c r="B686" s="353"/>
      <c r="C686" s="353"/>
      <c r="D686" s="354"/>
      <c r="E686" s="353"/>
      <c r="F686" s="348"/>
      <c r="G686" s="348"/>
      <c r="H686" s="346"/>
      <c r="I686" s="346"/>
      <c r="J686" s="346"/>
      <c r="K686" s="347"/>
      <c r="L686" s="331"/>
      <c r="M686" s="329"/>
    </row>
    <row r="687" spans="2:13" ht="15" customHeight="1">
      <c r="B687" s="353"/>
      <c r="C687" s="353"/>
      <c r="D687" s="354"/>
      <c r="E687" s="353"/>
      <c r="F687" s="348"/>
      <c r="G687" s="348"/>
      <c r="H687" s="346"/>
      <c r="I687" s="346"/>
      <c r="J687" s="346"/>
      <c r="K687" s="347"/>
      <c r="L687" s="331"/>
      <c r="M687" s="329"/>
    </row>
    <row r="688" spans="2:13" ht="15" customHeight="1">
      <c r="B688" s="353"/>
      <c r="C688" s="353"/>
      <c r="D688" s="354"/>
      <c r="E688" s="353"/>
      <c r="F688" s="348"/>
      <c r="G688" s="348"/>
      <c r="H688" s="346"/>
      <c r="I688" s="346"/>
      <c r="J688" s="346"/>
      <c r="K688" s="347"/>
      <c r="L688" s="331"/>
      <c r="M688" s="329"/>
    </row>
    <row r="689" spans="2:13" ht="15" customHeight="1">
      <c r="B689" s="353"/>
      <c r="C689" s="353"/>
      <c r="D689" s="354"/>
      <c r="E689" s="353"/>
      <c r="F689" s="348"/>
      <c r="G689" s="348"/>
      <c r="H689" s="346"/>
      <c r="I689" s="346"/>
      <c r="J689" s="346"/>
      <c r="K689" s="347"/>
      <c r="L689" s="331"/>
      <c r="M689" s="329"/>
    </row>
    <row r="690" spans="2:13" ht="15" customHeight="1">
      <c r="B690" s="353"/>
      <c r="C690" s="353"/>
      <c r="D690" s="354"/>
      <c r="E690" s="353"/>
      <c r="F690" s="348"/>
      <c r="G690" s="348"/>
      <c r="H690" s="346"/>
      <c r="I690" s="346"/>
      <c r="J690" s="346"/>
      <c r="K690" s="347"/>
      <c r="L690" s="331"/>
      <c r="M690" s="329"/>
    </row>
    <row r="691" spans="2:13" ht="15" customHeight="1">
      <c r="B691" s="353"/>
      <c r="C691" s="353"/>
      <c r="D691" s="354"/>
      <c r="E691" s="353"/>
      <c r="F691" s="348"/>
      <c r="G691" s="348"/>
      <c r="H691" s="346"/>
      <c r="I691" s="346"/>
      <c r="J691" s="346"/>
      <c r="K691" s="347"/>
      <c r="L691" s="331"/>
      <c r="M691" s="329"/>
    </row>
    <row r="692" spans="2:13" ht="15" customHeight="1">
      <c r="B692" s="353"/>
      <c r="C692" s="353"/>
      <c r="D692" s="354"/>
      <c r="E692" s="353"/>
      <c r="F692" s="348"/>
      <c r="G692" s="348"/>
      <c r="H692" s="346"/>
      <c r="I692" s="346"/>
      <c r="J692" s="346"/>
      <c r="K692" s="347"/>
      <c r="L692" s="331"/>
      <c r="M692" s="329"/>
    </row>
    <row r="693" spans="2:13" ht="15" customHeight="1">
      <c r="B693" s="353"/>
      <c r="C693" s="353"/>
      <c r="D693" s="354"/>
      <c r="E693" s="353"/>
      <c r="F693" s="348"/>
      <c r="G693" s="348"/>
      <c r="H693" s="346"/>
      <c r="I693" s="346"/>
      <c r="J693" s="346"/>
      <c r="K693" s="347"/>
      <c r="L693" s="332"/>
      <c r="M693" s="343"/>
    </row>
    <row r="694" spans="2:13" ht="15" customHeight="1">
      <c r="B694" s="353"/>
      <c r="C694" s="353"/>
      <c r="D694" s="354"/>
      <c r="E694" s="353"/>
      <c r="F694" s="348"/>
      <c r="G694" s="348"/>
      <c r="H694" s="346"/>
      <c r="I694" s="346"/>
      <c r="J694" s="346"/>
      <c r="K694" s="347"/>
      <c r="L694" s="342"/>
      <c r="M694" s="328"/>
    </row>
    <row r="695" spans="2:13" ht="15" customHeight="1">
      <c r="B695" s="353"/>
      <c r="C695" s="353"/>
      <c r="D695" s="354"/>
      <c r="E695" s="353"/>
      <c r="F695" s="348"/>
      <c r="G695" s="348"/>
      <c r="H695" s="346"/>
      <c r="I695" s="346"/>
      <c r="J695" s="346"/>
      <c r="K695" s="347"/>
      <c r="L695" s="331"/>
      <c r="M695" s="329"/>
    </row>
    <row r="696" spans="2:13" ht="15" customHeight="1">
      <c r="B696" s="353"/>
      <c r="C696" s="353"/>
      <c r="D696" s="354"/>
      <c r="E696" s="353"/>
      <c r="F696" s="348"/>
      <c r="G696" s="348"/>
      <c r="H696" s="346"/>
      <c r="I696" s="346"/>
      <c r="J696" s="346"/>
      <c r="K696" s="347"/>
      <c r="L696" s="331"/>
      <c r="M696" s="329"/>
    </row>
    <row r="697" spans="2:13" ht="15" customHeight="1">
      <c r="B697" s="353"/>
      <c r="C697" s="353"/>
      <c r="D697" s="354"/>
      <c r="E697" s="353"/>
      <c r="F697" s="348"/>
      <c r="G697" s="348"/>
      <c r="H697" s="346"/>
      <c r="I697" s="346"/>
      <c r="J697" s="346"/>
      <c r="K697" s="347"/>
      <c r="L697" s="331"/>
      <c r="M697" s="329"/>
    </row>
    <row r="698" spans="2:13" ht="15" customHeight="1">
      <c r="B698" s="353"/>
      <c r="C698" s="353"/>
      <c r="D698" s="354"/>
      <c r="E698" s="353"/>
      <c r="F698" s="348"/>
      <c r="G698" s="348"/>
      <c r="H698" s="346"/>
      <c r="I698" s="346"/>
      <c r="J698" s="346"/>
      <c r="K698" s="347"/>
      <c r="L698" s="331"/>
      <c r="M698" s="329"/>
    </row>
    <row r="699" spans="2:13" ht="15" customHeight="1">
      <c r="B699" s="353"/>
      <c r="C699" s="353"/>
      <c r="D699" s="354"/>
      <c r="E699" s="353"/>
      <c r="F699" s="348"/>
      <c r="G699" s="348"/>
      <c r="H699" s="346"/>
      <c r="I699" s="346"/>
      <c r="J699" s="346"/>
      <c r="K699" s="347"/>
      <c r="L699" s="331"/>
      <c r="M699" s="329"/>
    </row>
    <row r="700" spans="2:13" ht="15" customHeight="1">
      <c r="B700" s="353"/>
      <c r="C700" s="353"/>
      <c r="D700" s="354"/>
      <c r="E700" s="353"/>
      <c r="F700" s="348"/>
      <c r="G700" s="348"/>
      <c r="H700" s="346"/>
      <c r="I700" s="346"/>
      <c r="J700" s="346"/>
      <c r="K700" s="347"/>
      <c r="L700" s="331"/>
      <c r="M700" s="329"/>
    </row>
    <row r="701" spans="2:13" ht="15" customHeight="1">
      <c r="B701" s="353"/>
      <c r="C701" s="353"/>
      <c r="D701" s="354"/>
      <c r="E701" s="353"/>
      <c r="F701" s="348"/>
      <c r="G701" s="348"/>
      <c r="H701" s="346"/>
      <c r="I701" s="346"/>
      <c r="J701" s="346"/>
      <c r="K701" s="347"/>
      <c r="L701" s="331"/>
      <c r="M701" s="329"/>
    </row>
    <row r="702" spans="2:13" ht="15" customHeight="1">
      <c r="B702" s="353"/>
      <c r="C702" s="353"/>
      <c r="D702" s="354"/>
      <c r="E702" s="353"/>
      <c r="F702" s="348"/>
      <c r="G702" s="348"/>
      <c r="H702" s="346"/>
      <c r="I702" s="346"/>
      <c r="J702" s="346"/>
      <c r="K702" s="347"/>
      <c r="L702" s="332"/>
      <c r="M702" s="343"/>
    </row>
    <row r="703" spans="2:13">
      <c r="B703" s="360"/>
      <c r="C703" s="353"/>
      <c r="D703" s="354"/>
      <c r="E703" s="353"/>
      <c r="F703" s="346"/>
      <c r="G703" s="346"/>
      <c r="H703" s="346"/>
      <c r="I703" s="346"/>
      <c r="J703" s="346"/>
      <c r="K703" s="347"/>
      <c r="L703" s="370"/>
      <c r="M703" s="344"/>
    </row>
    <row r="704" spans="2:13" ht="15" customHeight="1">
      <c r="B704" s="353"/>
      <c r="C704" s="353"/>
      <c r="D704" s="354"/>
      <c r="E704" s="346"/>
      <c r="F704" s="348"/>
      <c r="G704" s="348"/>
      <c r="H704" s="346"/>
      <c r="I704" s="346"/>
      <c r="J704" s="346"/>
      <c r="K704" s="347"/>
      <c r="L704" s="330"/>
      <c r="M704" s="345"/>
    </row>
    <row r="705" spans="2:13" ht="15" customHeight="1">
      <c r="B705" s="353"/>
      <c r="C705" s="353"/>
      <c r="D705" s="354"/>
      <c r="E705" s="346"/>
      <c r="F705" s="348"/>
      <c r="G705" s="348"/>
      <c r="H705" s="346"/>
      <c r="I705" s="346"/>
      <c r="J705" s="346"/>
      <c r="K705" s="347"/>
      <c r="L705" s="331"/>
      <c r="M705" s="348"/>
    </row>
    <row r="706" spans="2:13" ht="15" customHeight="1">
      <c r="B706" s="353"/>
      <c r="C706" s="353"/>
      <c r="D706" s="354"/>
      <c r="E706" s="346"/>
      <c r="F706" s="348"/>
      <c r="G706" s="348"/>
      <c r="H706" s="346"/>
      <c r="I706" s="346"/>
      <c r="J706" s="346"/>
      <c r="K706" s="347"/>
      <c r="L706" s="331"/>
      <c r="M706" s="348"/>
    </row>
    <row r="707" spans="2:13" ht="15" customHeight="1">
      <c r="B707" s="353"/>
      <c r="C707" s="353"/>
      <c r="D707" s="354"/>
      <c r="E707" s="346"/>
      <c r="F707" s="348"/>
      <c r="G707" s="348"/>
      <c r="H707" s="346"/>
      <c r="I707" s="346"/>
      <c r="J707" s="346"/>
      <c r="K707" s="347"/>
      <c r="L707" s="331"/>
      <c r="M707" s="348"/>
    </row>
    <row r="708" spans="2:13" ht="15" customHeight="1">
      <c r="B708" s="353"/>
      <c r="C708" s="353"/>
      <c r="D708" s="354"/>
      <c r="E708" s="346"/>
      <c r="F708" s="348"/>
      <c r="G708" s="348"/>
      <c r="H708" s="346"/>
      <c r="I708" s="346"/>
      <c r="J708" s="346"/>
      <c r="K708" s="347"/>
      <c r="L708" s="331"/>
      <c r="M708" s="348"/>
    </row>
    <row r="709" spans="2:13" ht="15" customHeight="1">
      <c r="B709" s="353"/>
      <c r="C709" s="353"/>
      <c r="D709" s="354"/>
      <c r="E709" s="346"/>
      <c r="F709" s="348"/>
      <c r="G709" s="348"/>
      <c r="H709" s="346"/>
      <c r="I709" s="346"/>
      <c r="J709" s="346"/>
      <c r="K709" s="347"/>
      <c r="L709" s="331"/>
      <c r="M709" s="348"/>
    </row>
    <row r="710" spans="2:13" ht="15" customHeight="1">
      <c r="B710" s="353"/>
      <c r="C710" s="353"/>
      <c r="D710" s="354"/>
      <c r="E710" s="346"/>
      <c r="F710" s="348"/>
      <c r="G710" s="348"/>
      <c r="H710" s="346"/>
      <c r="I710" s="346"/>
      <c r="J710" s="346"/>
      <c r="K710" s="347"/>
      <c r="L710" s="331"/>
      <c r="M710" s="348"/>
    </row>
    <row r="711" spans="2:13" ht="15.75" customHeight="1">
      <c r="B711" s="353"/>
      <c r="C711" s="353"/>
      <c r="D711" s="354"/>
      <c r="E711" s="346"/>
      <c r="F711" s="348"/>
      <c r="G711" s="348"/>
      <c r="H711" s="346"/>
      <c r="I711" s="346"/>
      <c r="J711" s="346"/>
      <c r="K711" s="347"/>
      <c r="L711" s="331"/>
      <c r="M711" s="348"/>
    </row>
    <row r="712" spans="2:13" ht="14" customHeight="1">
      <c r="B712" s="353"/>
      <c r="C712" s="353"/>
      <c r="D712" s="354"/>
      <c r="E712" s="348"/>
      <c r="F712" s="348"/>
      <c r="G712" s="348"/>
      <c r="H712" s="346"/>
      <c r="I712" s="348"/>
      <c r="J712" s="348"/>
      <c r="K712" s="348"/>
      <c r="L712" s="331"/>
      <c r="M712" s="348"/>
    </row>
    <row r="713" spans="2:13" ht="14" customHeight="1">
      <c r="B713" s="353"/>
      <c r="C713" s="353"/>
      <c r="D713" s="354"/>
      <c r="E713" s="348"/>
      <c r="F713" s="348"/>
      <c r="G713" s="348"/>
      <c r="H713" s="346"/>
      <c r="I713" s="348"/>
      <c r="J713" s="348"/>
      <c r="K713" s="348"/>
      <c r="L713" s="331"/>
      <c r="M713" s="348"/>
    </row>
    <row r="714" spans="2:13" ht="14" customHeight="1">
      <c r="B714" s="353"/>
      <c r="C714" s="353"/>
      <c r="D714" s="354"/>
      <c r="E714" s="348"/>
      <c r="F714" s="348"/>
      <c r="G714" s="348"/>
      <c r="H714" s="346"/>
      <c r="I714" s="348"/>
      <c r="J714" s="348"/>
      <c r="K714" s="348"/>
      <c r="L714" s="331"/>
      <c r="M714" s="348"/>
    </row>
    <row r="715" spans="2:13" ht="14" customHeight="1">
      <c r="B715" s="353"/>
      <c r="C715" s="353"/>
      <c r="D715" s="354"/>
      <c r="E715" s="348"/>
      <c r="F715" s="348"/>
      <c r="G715" s="348"/>
      <c r="H715" s="346"/>
      <c r="I715" s="348"/>
      <c r="J715" s="348"/>
      <c r="K715" s="348"/>
      <c r="L715" s="331"/>
      <c r="M715" s="348"/>
    </row>
    <row r="716" spans="2:13" ht="14" customHeight="1">
      <c r="B716" s="353"/>
      <c r="C716" s="353"/>
      <c r="D716" s="354"/>
      <c r="E716" s="348"/>
      <c r="F716" s="348"/>
      <c r="G716" s="348"/>
      <c r="H716" s="346"/>
      <c r="I716" s="348"/>
      <c r="J716" s="348"/>
      <c r="K716" s="348"/>
      <c r="L716" s="331"/>
      <c r="M716" s="348"/>
    </row>
    <row r="717" spans="2:13" ht="14" customHeight="1">
      <c r="B717" s="353"/>
      <c r="C717" s="353"/>
      <c r="D717" s="354"/>
      <c r="E717" s="348"/>
      <c r="F717" s="348"/>
      <c r="G717" s="348"/>
      <c r="H717" s="346"/>
      <c r="I717" s="348"/>
      <c r="J717" s="348"/>
      <c r="K717" s="348"/>
      <c r="L717" s="331"/>
      <c r="M717" s="348"/>
    </row>
    <row r="718" spans="2:13" ht="14" customHeight="1">
      <c r="B718" s="353"/>
      <c r="C718" s="353"/>
      <c r="D718" s="354"/>
      <c r="E718" s="348"/>
      <c r="F718" s="348"/>
      <c r="G718" s="348"/>
      <c r="H718" s="346"/>
      <c r="I718" s="348"/>
      <c r="J718" s="348"/>
      <c r="K718" s="348"/>
      <c r="L718" s="331"/>
      <c r="M718" s="348"/>
    </row>
    <row r="719" spans="2:13" ht="14" customHeight="1">
      <c r="B719" s="353"/>
      <c r="C719" s="353"/>
      <c r="D719" s="354"/>
      <c r="E719" s="348"/>
      <c r="F719" s="348"/>
      <c r="G719" s="348"/>
      <c r="H719" s="346"/>
      <c r="I719" s="348"/>
      <c r="J719" s="348"/>
      <c r="K719" s="348"/>
      <c r="L719" s="331"/>
      <c r="M719" s="348"/>
    </row>
    <row r="720" spans="2:13" ht="14" customHeight="1">
      <c r="B720" s="353"/>
      <c r="C720" s="353"/>
      <c r="D720" s="354"/>
      <c r="E720" s="348"/>
      <c r="F720" s="348"/>
      <c r="G720" s="348"/>
      <c r="H720" s="346"/>
      <c r="I720" s="348"/>
      <c r="J720" s="348"/>
      <c r="K720" s="348"/>
      <c r="L720" s="331"/>
      <c r="M720" s="348"/>
    </row>
    <row r="721" spans="2:13" ht="14" customHeight="1">
      <c r="B721" s="353"/>
      <c r="C721" s="353"/>
      <c r="D721" s="354"/>
      <c r="E721" s="348"/>
      <c r="F721" s="348"/>
      <c r="G721" s="348"/>
      <c r="H721" s="346"/>
      <c r="I721" s="348"/>
      <c r="J721" s="348"/>
      <c r="K721" s="348"/>
      <c r="L721" s="331"/>
      <c r="M721" s="348"/>
    </row>
    <row r="722" spans="2:13" ht="14" customHeight="1">
      <c r="B722" s="353"/>
      <c r="C722" s="353"/>
      <c r="D722" s="354"/>
      <c r="E722" s="348"/>
      <c r="F722" s="348"/>
      <c r="G722" s="348"/>
      <c r="H722" s="346"/>
      <c r="I722" s="348"/>
      <c r="J722" s="348"/>
      <c r="K722" s="348"/>
      <c r="L722" s="331"/>
      <c r="M722" s="348"/>
    </row>
    <row r="723" spans="2:13" ht="14" customHeight="1">
      <c r="B723" s="353"/>
      <c r="C723" s="353"/>
      <c r="D723" s="354"/>
      <c r="E723" s="348"/>
      <c r="F723" s="348"/>
      <c r="G723" s="348"/>
      <c r="H723" s="346"/>
      <c r="I723" s="348"/>
      <c r="J723" s="348"/>
      <c r="K723" s="348"/>
      <c r="L723" s="331"/>
      <c r="M723" s="348"/>
    </row>
    <row r="724" spans="2:13" ht="14" customHeight="1">
      <c r="B724" s="353"/>
      <c r="C724" s="353"/>
      <c r="D724" s="354"/>
      <c r="E724" s="348"/>
      <c r="F724" s="348"/>
      <c r="G724" s="348"/>
      <c r="H724" s="346"/>
      <c r="I724" s="348"/>
      <c r="J724" s="348"/>
      <c r="K724" s="348"/>
      <c r="L724" s="331"/>
      <c r="M724" s="348"/>
    </row>
    <row r="725" spans="2:13" ht="14" customHeight="1">
      <c r="B725" s="353"/>
      <c r="C725" s="353"/>
      <c r="D725" s="354"/>
      <c r="E725" s="348"/>
      <c r="F725" s="348"/>
      <c r="G725" s="348"/>
      <c r="H725" s="346"/>
      <c r="I725" s="348"/>
      <c r="J725" s="348"/>
      <c r="K725" s="348"/>
      <c r="L725" s="331"/>
      <c r="M725" s="348"/>
    </row>
    <row r="726" spans="2:13" ht="14" customHeight="1">
      <c r="B726" s="353"/>
      <c r="C726" s="353"/>
      <c r="D726" s="354"/>
      <c r="E726" s="348"/>
      <c r="F726" s="348"/>
      <c r="G726" s="348"/>
      <c r="H726" s="346"/>
      <c r="I726" s="348"/>
      <c r="J726" s="348"/>
      <c r="K726" s="348"/>
      <c r="L726" s="331"/>
      <c r="M726" s="348"/>
    </row>
    <row r="727" spans="2:13" ht="14" customHeight="1">
      <c r="B727" s="353"/>
      <c r="C727" s="353"/>
      <c r="D727" s="354"/>
      <c r="E727" s="348"/>
      <c r="F727" s="348"/>
      <c r="G727" s="348"/>
      <c r="H727" s="346"/>
      <c r="I727" s="348"/>
      <c r="J727" s="348"/>
      <c r="K727" s="348"/>
      <c r="L727" s="331"/>
      <c r="M727" s="348"/>
    </row>
    <row r="728" spans="2:13" ht="14" customHeight="1">
      <c r="B728" s="353"/>
      <c r="C728" s="353"/>
      <c r="D728" s="354"/>
      <c r="E728" s="348"/>
      <c r="F728" s="348"/>
      <c r="G728" s="348"/>
      <c r="H728" s="346"/>
      <c r="I728" s="348"/>
      <c r="J728" s="348"/>
      <c r="K728" s="348"/>
      <c r="L728" s="331"/>
      <c r="M728" s="348"/>
    </row>
    <row r="729" spans="2:13" ht="14" customHeight="1">
      <c r="B729" s="353"/>
      <c r="C729" s="353"/>
      <c r="D729" s="354"/>
      <c r="E729" s="348"/>
      <c r="F729" s="348"/>
      <c r="G729" s="348"/>
      <c r="H729" s="346"/>
      <c r="I729" s="348"/>
      <c r="J729" s="348"/>
      <c r="K729" s="348"/>
      <c r="L729" s="331"/>
      <c r="M729" s="348"/>
    </row>
    <row r="730" spans="2:13" ht="14" customHeight="1">
      <c r="B730" s="353"/>
      <c r="C730" s="353"/>
      <c r="D730" s="354"/>
      <c r="E730" s="348"/>
      <c r="F730" s="348"/>
      <c r="G730" s="348"/>
      <c r="H730" s="346"/>
      <c r="I730" s="348"/>
      <c r="J730" s="348"/>
      <c r="K730" s="348"/>
      <c r="L730" s="331"/>
      <c r="M730" s="348"/>
    </row>
    <row r="731" spans="2:13" ht="14" customHeight="1">
      <c r="B731" s="353"/>
      <c r="C731" s="346"/>
      <c r="D731" s="348"/>
      <c r="E731" s="348"/>
      <c r="F731" s="348"/>
      <c r="G731" s="348"/>
      <c r="H731" s="346"/>
      <c r="I731" s="348"/>
      <c r="J731" s="348"/>
      <c r="K731" s="348"/>
      <c r="L731" s="331"/>
      <c r="M731" s="348"/>
    </row>
    <row r="732" spans="2:13" ht="14" customHeight="1">
      <c r="B732" s="353"/>
      <c r="C732" s="346"/>
      <c r="D732" s="348"/>
      <c r="E732" s="348"/>
      <c r="F732" s="348"/>
      <c r="G732" s="348"/>
      <c r="H732" s="346"/>
      <c r="I732" s="348"/>
      <c r="J732" s="348"/>
      <c r="K732" s="348"/>
      <c r="L732" s="331"/>
      <c r="M732" s="348"/>
    </row>
    <row r="733" spans="2:13" ht="14" customHeight="1">
      <c r="B733" s="353"/>
      <c r="C733" s="346"/>
      <c r="D733" s="348"/>
      <c r="E733" s="348"/>
      <c r="F733" s="348"/>
      <c r="G733" s="348"/>
      <c r="H733" s="346"/>
      <c r="I733" s="348"/>
      <c r="J733" s="348"/>
      <c r="K733" s="348"/>
      <c r="L733" s="331"/>
      <c r="M733" s="348"/>
    </row>
    <row r="734" spans="2:13" ht="14" customHeight="1">
      <c r="B734" s="353"/>
      <c r="C734" s="346"/>
      <c r="D734" s="348"/>
      <c r="E734" s="348"/>
      <c r="F734" s="348"/>
      <c r="G734" s="348"/>
      <c r="H734" s="346"/>
      <c r="I734" s="348"/>
      <c r="J734" s="348"/>
      <c r="K734" s="348"/>
      <c r="L734" s="331"/>
      <c r="M734" s="348"/>
    </row>
    <row r="735" spans="2:13" ht="14" customHeight="1">
      <c r="B735" s="353"/>
      <c r="C735" s="346"/>
      <c r="D735" s="348"/>
      <c r="E735" s="348"/>
      <c r="F735" s="348"/>
      <c r="G735" s="348"/>
      <c r="H735" s="346"/>
      <c r="I735" s="348"/>
      <c r="J735" s="348"/>
      <c r="K735" s="348"/>
      <c r="L735" s="331"/>
      <c r="M735" s="348"/>
    </row>
    <row r="736" spans="2:13" ht="14" customHeight="1">
      <c r="B736" s="353"/>
      <c r="C736" s="346"/>
      <c r="D736" s="348"/>
      <c r="E736" s="348"/>
      <c r="F736" s="348"/>
      <c r="G736" s="348"/>
      <c r="H736" s="346"/>
      <c r="I736" s="348"/>
      <c r="J736" s="348"/>
      <c r="K736" s="348"/>
      <c r="L736" s="331"/>
      <c r="M736" s="348"/>
    </row>
    <row r="737" spans="2:13" ht="14" customHeight="1">
      <c r="B737" s="353"/>
      <c r="C737" s="346"/>
      <c r="D737" s="348"/>
      <c r="E737" s="348"/>
      <c r="F737" s="348"/>
      <c r="G737" s="348"/>
      <c r="H737" s="346"/>
      <c r="I737" s="348"/>
      <c r="J737" s="348"/>
      <c r="K737" s="348"/>
      <c r="L737" s="331"/>
      <c r="M737" s="348"/>
    </row>
    <row r="738" spans="2:13" ht="14" customHeight="1">
      <c r="B738" s="353"/>
      <c r="C738" s="346"/>
      <c r="D738" s="348"/>
      <c r="E738" s="348"/>
      <c r="F738" s="348"/>
      <c r="G738" s="348"/>
      <c r="H738" s="346"/>
      <c r="I738" s="348"/>
      <c r="J738" s="348"/>
      <c r="K738" s="348"/>
      <c r="L738" s="331"/>
      <c r="M738" s="348"/>
    </row>
    <row r="739" spans="2:13" ht="14" customHeight="1">
      <c r="B739" s="353"/>
      <c r="C739" s="346"/>
      <c r="D739" s="348"/>
      <c r="E739" s="348"/>
      <c r="F739" s="348"/>
      <c r="G739" s="348"/>
      <c r="H739" s="346"/>
      <c r="I739" s="348"/>
      <c r="J739" s="348"/>
      <c r="K739" s="348"/>
      <c r="L739" s="331"/>
      <c r="M739" s="348"/>
    </row>
    <row r="740" spans="2:13" ht="14" customHeight="1">
      <c r="B740" s="353"/>
      <c r="C740" s="346"/>
      <c r="D740" s="348"/>
      <c r="E740" s="348"/>
      <c r="F740" s="348"/>
      <c r="G740" s="348"/>
      <c r="H740" s="346"/>
      <c r="I740" s="348"/>
      <c r="J740" s="348"/>
      <c r="K740" s="348"/>
      <c r="L740" s="331"/>
      <c r="M740" s="348"/>
    </row>
    <row r="741" spans="2:13" ht="14" customHeight="1">
      <c r="B741" s="353"/>
      <c r="C741" s="346"/>
      <c r="D741" s="348"/>
      <c r="E741" s="348"/>
      <c r="F741" s="348"/>
      <c r="G741" s="348"/>
      <c r="H741" s="346"/>
      <c r="I741" s="348"/>
      <c r="J741" s="348"/>
      <c r="K741" s="348"/>
      <c r="L741" s="331"/>
      <c r="M741" s="348"/>
    </row>
    <row r="742" spans="2:13" ht="14" customHeight="1">
      <c r="B742" s="353"/>
      <c r="C742" s="346"/>
      <c r="D742" s="348"/>
      <c r="E742" s="348"/>
      <c r="F742" s="348"/>
      <c r="G742" s="348"/>
      <c r="H742" s="346"/>
      <c r="I742" s="348"/>
      <c r="J742" s="348"/>
      <c r="K742" s="348"/>
      <c r="L742" s="331"/>
      <c r="M742" s="348"/>
    </row>
    <row r="743" spans="2:13" ht="14" customHeight="1">
      <c r="B743" s="353"/>
      <c r="C743" s="346"/>
      <c r="D743" s="348"/>
      <c r="E743" s="348"/>
      <c r="F743" s="348"/>
      <c r="G743" s="348"/>
      <c r="H743" s="346"/>
      <c r="I743" s="348"/>
      <c r="J743" s="348"/>
      <c r="K743" s="348"/>
      <c r="L743" s="350"/>
      <c r="M743" s="349"/>
    </row>
    <row r="744" spans="2:13" ht="14" customHeight="1">
      <c r="B744" s="353"/>
      <c r="C744" s="346"/>
      <c r="D744" s="348"/>
      <c r="E744" s="348"/>
      <c r="F744" s="348"/>
      <c r="G744" s="348"/>
      <c r="H744" s="346"/>
      <c r="I744" s="348"/>
      <c r="J744" s="348"/>
      <c r="K744" s="348"/>
      <c r="L744" s="352"/>
      <c r="M744" s="351"/>
    </row>
    <row r="745" spans="2:13" ht="14" customHeight="1">
      <c r="B745" s="353"/>
      <c r="C745" s="346"/>
      <c r="D745" s="348"/>
      <c r="E745" s="348"/>
      <c r="F745" s="348"/>
      <c r="G745" s="348"/>
      <c r="H745" s="346"/>
      <c r="I745" s="348"/>
      <c r="J745" s="348"/>
      <c r="K745" s="348"/>
      <c r="L745" s="352"/>
      <c r="M745" s="351"/>
    </row>
    <row r="746" spans="2:13" ht="14" customHeight="1">
      <c r="B746" s="366"/>
      <c r="C746" s="208"/>
      <c r="D746" s="367"/>
      <c r="E746" s="367"/>
      <c r="F746" s="367"/>
      <c r="G746" s="367"/>
      <c r="H746" s="208"/>
      <c r="I746" s="367"/>
      <c r="J746" s="367"/>
      <c r="K746" s="367"/>
      <c r="L746" s="185"/>
      <c r="M746" s="186"/>
    </row>
    <row r="747" spans="2:13" ht="14" customHeight="1">
      <c r="B747" s="366"/>
      <c r="C747" s="208"/>
      <c r="D747" s="367"/>
      <c r="E747" s="367"/>
      <c r="F747" s="367"/>
      <c r="G747" s="367"/>
      <c r="H747" s="208"/>
      <c r="I747" s="367"/>
      <c r="J747" s="367"/>
      <c r="K747" s="367"/>
      <c r="L747" s="185"/>
      <c r="M747" s="186"/>
    </row>
    <row r="748" spans="2:13" ht="14" customHeight="1">
      <c r="B748" s="366"/>
      <c r="C748" s="208"/>
      <c r="D748" s="367"/>
      <c r="E748" s="367"/>
      <c r="F748" s="367"/>
      <c r="G748" s="367"/>
      <c r="H748" s="208"/>
      <c r="I748" s="367"/>
      <c r="J748" s="367"/>
      <c r="K748" s="367"/>
      <c r="L748" s="185"/>
      <c r="M748" s="186"/>
    </row>
    <row r="749" spans="2:13" ht="14" customHeight="1">
      <c r="B749" s="366"/>
      <c r="C749" s="208"/>
      <c r="D749" s="367"/>
      <c r="E749" s="367"/>
      <c r="F749" s="367"/>
      <c r="G749" s="367"/>
      <c r="H749" s="208"/>
      <c r="I749" s="367"/>
      <c r="J749" s="367"/>
      <c r="K749" s="367"/>
      <c r="L749" s="185"/>
      <c r="M749" s="186"/>
    </row>
    <row r="750" spans="2:13" ht="14" customHeight="1">
      <c r="B750" s="366"/>
      <c r="C750" s="208"/>
      <c r="D750" s="367"/>
      <c r="E750" s="367"/>
      <c r="F750" s="367"/>
      <c r="G750" s="367"/>
      <c r="H750" s="208"/>
      <c r="I750" s="367"/>
      <c r="J750" s="367"/>
      <c r="K750" s="367"/>
      <c r="L750" s="185"/>
      <c r="M750" s="186"/>
    </row>
    <row r="751" spans="2:13" ht="14" customHeight="1">
      <c r="B751" s="366"/>
      <c r="C751" s="208"/>
      <c r="D751" s="367"/>
      <c r="E751" s="367"/>
      <c r="F751" s="367"/>
      <c r="G751" s="367"/>
      <c r="H751" s="208"/>
      <c r="I751" s="367"/>
      <c r="J751" s="367"/>
      <c r="K751" s="367"/>
      <c r="L751" s="185"/>
      <c r="M751" s="186"/>
    </row>
    <row r="752" spans="2:13" ht="14" customHeight="1">
      <c r="B752" s="366"/>
      <c r="C752" s="208"/>
      <c r="D752" s="367"/>
      <c r="E752" s="367"/>
      <c r="F752" s="367"/>
      <c r="G752" s="367"/>
      <c r="H752" s="208"/>
      <c r="I752" s="367"/>
      <c r="J752" s="367"/>
      <c r="K752" s="367"/>
      <c r="L752" s="185"/>
      <c r="M752" s="186"/>
    </row>
    <row r="753" spans="2:13" ht="14" customHeight="1">
      <c r="B753" s="366"/>
      <c r="C753" s="208"/>
      <c r="D753" s="367"/>
      <c r="E753" s="367"/>
      <c r="F753" s="367"/>
      <c r="G753" s="367"/>
      <c r="H753" s="208"/>
      <c r="I753" s="367"/>
      <c r="J753" s="367"/>
      <c r="K753" s="367"/>
      <c r="L753" s="185"/>
      <c r="M753" s="186"/>
    </row>
    <row r="754" spans="2:13" ht="14" customHeight="1">
      <c r="B754" s="366"/>
      <c r="C754" s="208"/>
      <c r="D754" s="367"/>
      <c r="E754" s="367"/>
      <c r="F754" s="367"/>
      <c r="G754" s="367"/>
      <c r="H754" s="208"/>
      <c r="I754" s="367"/>
      <c r="J754" s="367"/>
      <c r="K754" s="367"/>
      <c r="L754" s="185"/>
      <c r="M754" s="186"/>
    </row>
    <row r="755" spans="2:13" ht="14" customHeight="1">
      <c r="B755" s="366"/>
      <c r="C755" s="208"/>
      <c r="D755" s="367"/>
      <c r="E755" s="367"/>
      <c r="F755" s="367"/>
      <c r="G755" s="367"/>
      <c r="H755" s="208"/>
      <c r="I755" s="367"/>
      <c r="J755" s="367"/>
      <c r="K755" s="367"/>
      <c r="L755" s="185"/>
      <c r="M755" s="186"/>
    </row>
    <row r="756" spans="2:13" ht="14" customHeight="1">
      <c r="B756" s="366"/>
      <c r="C756" s="208"/>
      <c r="D756" s="367"/>
      <c r="E756" s="367"/>
      <c r="F756" s="367"/>
      <c r="G756" s="367"/>
      <c r="H756" s="208"/>
      <c r="I756" s="367"/>
      <c r="J756" s="367"/>
      <c r="K756" s="367"/>
      <c r="L756" s="185"/>
      <c r="M756" s="186"/>
    </row>
    <row r="757" spans="2:13" ht="14" customHeight="1">
      <c r="B757" s="366"/>
      <c r="C757" s="208"/>
      <c r="D757" s="367"/>
      <c r="E757" s="367"/>
      <c r="F757" s="367"/>
      <c r="G757" s="367"/>
      <c r="H757" s="208"/>
      <c r="I757" s="367"/>
      <c r="J757" s="367"/>
      <c r="K757" s="367"/>
      <c r="L757" s="185"/>
      <c r="M757" s="186"/>
    </row>
    <row r="758" spans="2:13" ht="14" customHeight="1">
      <c r="B758" s="366"/>
      <c r="C758" s="208"/>
      <c r="D758" s="367"/>
      <c r="E758" s="367"/>
      <c r="F758" s="367"/>
      <c r="G758" s="367"/>
      <c r="H758" s="208"/>
      <c r="I758" s="367"/>
      <c r="J758" s="367"/>
      <c r="K758" s="367"/>
      <c r="L758" s="185"/>
      <c r="M758" s="186"/>
    </row>
    <row r="759" spans="2:13" ht="14" customHeight="1">
      <c r="B759" s="366"/>
      <c r="C759" s="208"/>
      <c r="D759" s="367"/>
      <c r="E759" s="367"/>
      <c r="F759" s="367"/>
      <c r="G759" s="367"/>
      <c r="H759" s="208"/>
      <c r="I759" s="367"/>
      <c r="J759" s="367"/>
      <c r="K759" s="367"/>
      <c r="L759" s="185"/>
      <c r="M759" s="186"/>
    </row>
    <row r="760" spans="2:13" ht="14" customHeight="1">
      <c r="B760" s="366"/>
      <c r="C760" s="208"/>
      <c r="D760" s="367"/>
      <c r="E760" s="367"/>
      <c r="F760" s="367"/>
      <c r="G760" s="367"/>
      <c r="H760" s="208"/>
      <c r="I760" s="367"/>
      <c r="J760" s="367"/>
      <c r="K760" s="367"/>
      <c r="L760" s="185"/>
      <c r="M760" s="186"/>
    </row>
    <row r="761" spans="2:13" ht="14" customHeight="1">
      <c r="B761" s="366"/>
      <c r="C761" s="208"/>
      <c r="D761" s="367"/>
      <c r="E761" s="367"/>
      <c r="F761" s="367"/>
      <c r="G761" s="367"/>
      <c r="H761" s="208"/>
      <c r="I761" s="367"/>
      <c r="J761" s="367"/>
      <c r="K761" s="367"/>
      <c r="L761" s="185"/>
      <c r="M761" s="186"/>
    </row>
    <row r="762" spans="2:13" ht="14" customHeight="1">
      <c r="B762" s="366"/>
      <c r="C762" s="208"/>
      <c r="D762" s="367"/>
      <c r="E762" s="367"/>
      <c r="F762" s="367"/>
      <c r="G762" s="367"/>
      <c r="H762" s="208"/>
      <c r="I762" s="367"/>
      <c r="J762" s="367"/>
      <c r="K762" s="367"/>
      <c r="L762" s="185"/>
      <c r="M762" s="186"/>
    </row>
    <row r="763" spans="2:13" ht="14" customHeight="1">
      <c r="B763" s="366"/>
      <c r="C763" s="208"/>
      <c r="D763" s="367"/>
      <c r="E763" s="367"/>
      <c r="F763" s="367"/>
      <c r="G763" s="367"/>
      <c r="H763" s="208"/>
      <c r="I763" s="367"/>
      <c r="J763" s="367"/>
      <c r="K763" s="367"/>
      <c r="L763" s="185"/>
      <c r="M763" s="186"/>
    </row>
    <row r="764" spans="2:13" ht="14" customHeight="1">
      <c r="B764" s="366"/>
      <c r="C764" s="208"/>
      <c r="D764" s="367"/>
      <c r="E764" s="367"/>
      <c r="F764" s="367"/>
      <c r="G764" s="367"/>
      <c r="H764" s="208"/>
      <c r="I764" s="367"/>
      <c r="J764" s="367"/>
      <c r="K764" s="367"/>
      <c r="L764" s="185"/>
      <c r="M764" s="186"/>
    </row>
    <row r="765" spans="2:13" ht="14" customHeight="1">
      <c r="B765" s="366"/>
      <c r="C765" s="208"/>
      <c r="D765" s="367"/>
      <c r="E765" s="367"/>
      <c r="F765" s="367"/>
      <c r="G765" s="367"/>
      <c r="H765" s="208"/>
      <c r="I765" s="367"/>
      <c r="J765" s="367"/>
      <c r="K765" s="367"/>
      <c r="L765" s="185"/>
      <c r="M765" s="186"/>
    </row>
    <row r="766" spans="2:13" ht="14" customHeight="1">
      <c r="B766" s="366"/>
      <c r="C766" s="208"/>
      <c r="D766" s="367"/>
      <c r="E766" s="367"/>
      <c r="F766" s="367"/>
      <c r="G766" s="367"/>
      <c r="H766" s="208"/>
      <c r="I766" s="367"/>
      <c r="J766" s="367"/>
      <c r="K766" s="367"/>
      <c r="L766" s="185"/>
      <c r="M766" s="186"/>
    </row>
    <row r="767" spans="2:13" ht="14" customHeight="1">
      <c r="B767" s="366"/>
      <c r="C767" s="208"/>
      <c r="D767" s="367"/>
      <c r="E767" s="367"/>
      <c r="F767" s="367"/>
      <c r="G767" s="367"/>
      <c r="H767" s="208"/>
      <c r="I767" s="367"/>
      <c r="J767" s="367"/>
      <c r="K767" s="367"/>
      <c r="L767" s="185"/>
      <c r="M767" s="186"/>
    </row>
    <row r="768" spans="2:13" ht="14" customHeight="1">
      <c r="B768" s="366"/>
      <c r="C768" s="208"/>
      <c r="D768" s="367"/>
      <c r="E768" s="367"/>
      <c r="F768" s="367"/>
      <c r="G768" s="367"/>
      <c r="H768" s="208"/>
      <c r="I768" s="367"/>
      <c r="J768" s="367"/>
      <c r="K768" s="367"/>
      <c r="L768" s="185"/>
      <c r="M768" s="186"/>
    </row>
    <row r="769" spans="2:13" ht="14" customHeight="1">
      <c r="B769" s="366"/>
      <c r="C769" s="208"/>
      <c r="D769" s="367"/>
      <c r="E769" s="367"/>
      <c r="F769" s="367"/>
      <c r="G769" s="367"/>
      <c r="H769" s="208"/>
      <c r="I769" s="367"/>
      <c r="J769" s="367"/>
      <c r="K769" s="367"/>
      <c r="L769" s="185"/>
      <c r="M769" s="186"/>
    </row>
    <row r="770" spans="2:13" ht="14" customHeight="1">
      <c r="B770" s="366"/>
      <c r="C770" s="208"/>
      <c r="D770" s="367"/>
      <c r="E770" s="367"/>
      <c r="F770" s="367"/>
      <c r="G770" s="367"/>
      <c r="H770" s="208"/>
      <c r="I770" s="367"/>
      <c r="J770" s="367"/>
      <c r="K770" s="367"/>
      <c r="L770" s="185"/>
      <c r="M770" s="186"/>
    </row>
    <row r="771" spans="2:13" ht="14" customHeight="1">
      <c r="B771" s="366"/>
      <c r="C771" s="208"/>
      <c r="D771" s="367"/>
      <c r="E771" s="367"/>
      <c r="F771" s="367"/>
      <c r="G771" s="367"/>
      <c r="H771" s="208"/>
      <c r="I771" s="367"/>
      <c r="J771" s="367"/>
      <c r="K771" s="367"/>
      <c r="L771" s="185"/>
      <c r="M771" s="186"/>
    </row>
    <row r="772" spans="2:13" ht="14" customHeight="1">
      <c r="B772" s="366"/>
      <c r="C772" s="208"/>
      <c r="D772" s="367"/>
      <c r="E772" s="367"/>
      <c r="F772" s="367"/>
      <c r="G772" s="367"/>
      <c r="H772" s="208"/>
      <c r="I772" s="367"/>
      <c r="J772" s="367"/>
      <c r="K772" s="367"/>
      <c r="L772" s="185"/>
      <c r="M772" s="186"/>
    </row>
    <row r="773" spans="2:13" ht="14" customHeight="1">
      <c r="B773" s="366"/>
      <c r="C773" s="208"/>
      <c r="D773" s="367"/>
      <c r="E773" s="367"/>
      <c r="F773" s="367"/>
      <c r="G773" s="367"/>
      <c r="H773" s="208"/>
      <c r="I773" s="367"/>
      <c r="J773" s="367"/>
      <c r="K773" s="367"/>
      <c r="L773" s="185"/>
      <c r="M773" s="186"/>
    </row>
    <row r="774" spans="2:13" ht="14" customHeight="1">
      <c r="B774" s="366"/>
      <c r="C774" s="208"/>
      <c r="D774" s="367"/>
      <c r="E774" s="367"/>
      <c r="F774" s="367"/>
      <c r="G774" s="367"/>
      <c r="H774" s="208"/>
      <c r="I774" s="367"/>
      <c r="J774" s="367"/>
      <c r="K774" s="367"/>
      <c r="L774" s="185"/>
      <c r="M774" s="186"/>
    </row>
    <row r="775" spans="2:13" ht="14" customHeight="1">
      <c r="B775" s="366"/>
      <c r="C775" s="208"/>
      <c r="D775" s="367"/>
      <c r="E775" s="367"/>
      <c r="F775" s="367"/>
      <c r="G775" s="367"/>
      <c r="H775" s="208"/>
      <c r="I775" s="367"/>
      <c r="J775" s="367"/>
      <c r="K775" s="367"/>
      <c r="L775" s="185"/>
      <c r="M775" s="186"/>
    </row>
    <row r="776" spans="2:13" ht="14" customHeight="1">
      <c r="B776" s="366"/>
      <c r="C776" s="208"/>
      <c r="D776" s="367"/>
      <c r="E776" s="367"/>
      <c r="F776" s="367"/>
      <c r="G776" s="367"/>
      <c r="H776" s="208"/>
      <c r="I776" s="367"/>
      <c r="J776" s="367"/>
      <c r="K776" s="367"/>
      <c r="L776" s="185"/>
      <c r="M776" s="186"/>
    </row>
    <row r="777" spans="2:13" ht="14" customHeight="1">
      <c r="B777" s="366"/>
      <c r="C777" s="208"/>
      <c r="D777" s="367"/>
      <c r="E777" s="367"/>
      <c r="F777" s="367"/>
      <c r="G777" s="367"/>
      <c r="H777" s="208"/>
      <c r="I777" s="367"/>
      <c r="J777" s="367"/>
      <c r="K777" s="367"/>
      <c r="L777" s="185"/>
      <c r="M777" s="186"/>
    </row>
    <row r="778" spans="2:13" ht="14" customHeight="1">
      <c r="B778" s="366"/>
      <c r="C778" s="208"/>
      <c r="D778" s="367"/>
      <c r="E778" s="367"/>
      <c r="F778" s="367"/>
      <c r="G778" s="367"/>
      <c r="H778" s="208"/>
      <c r="I778" s="367"/>
      <c r="J778" s="367"/>
      <c r="K778" s="367"/>
      <c r="L778" s="185"/>
      <c r="M778" s="186"/>
    </row>
    <row r="779" spans="2:13" ht="14" customHeight="1">
      <c r="B779" s="366"/>
      <c r="C779" s="208"/>
      <c r="D779" s="367"/>
      <c r="E779" s="367"/>
      <c r="F779" s="367"/>
      <c r="G779" s="367"/>
      <c r="H779" s="208"/>
      <c r="I779" s="367"/>
      <c r="J779" s="367"/>
      <c r="K779" s="367"/>
      <c r="L779" s="185"/>
      <c r="M779" s="186"/>
    </row>
    <row r="780" spans="2:13" ht="14" customHeight="1">
      <c r="B780" s="366"/>
      <c r="C780" s="208"/>
      <c r="D780" s="367"/>
      <c r="E780" s="367"/>
      <c r="F780" s="367"/>
      <c r="G780" s="367"/>
      <c r="H780" s="208"/>
      <c r="I780" s="367"/>
      <c r="J780" s="367"/>
      <c r="K780" s="367"/>
      <c r="L780" s="185"/>
      <c r="M780" s="186"/>
    </row>
    <row r="781" spans="2:13" ht="14" customHeight="1">
      <c r="B781" s="366"/>
      <c r="C781" s="208"/>
      <c r="D781" s="367"/>
      <c r="E781" s="367"/>
      <c r="F781" s="367"/>
      <c r="G781" s="367"/>
      <c r="H781" s="208"/>
      <c r="I781" s="367"/>
      <c r="J781" s="367"/>
      <c r="K781" s="367"/>
      <c r="L781" s="185"/>
      <c r="M781" s="186"/>
    </row>
    <row r="782" spans="2:13" ht="14" customHeight="1">
      <c r="B782" s="366"/>
      <c r="C782" s="208"/>
      <c r="D782" s="367"/>
      <c r="E782" s="367"/>
      <c r="F782" s="367"/>
      <c r="G782" s="367"/>
      <c r="H782" s="208"/>
      <c r="I782" s="367"/>
      <c r="J782" s="367"/>
      <c r="K782" s="367"/>
      <c r="L782" s="185"/>
      <c r="M782" s="186"/>
    </row>
    <row r="783" spans="2:13" ht="14" customHeight="1">
      <c r="B783" s="366"/>
      <c r="C783" s="208"/>
      <c r="D783" s="367"/>
      <c r="E783" s="367"/>
      <c r="F783" s="367"/>
      <c r="G783" s="367"/>
      <c r="H783" s="208"/>
      <c r="I783" s="367"/>
      <c r="J783" s="367"/>
      <c r="K783" s="367"/>
      <c r="L783" s="185"/>
      <c r="M783" s="186"/>
    </row>
    <row r="784" spans="2:13" ht="14" customHeight="1">
      <c r="B784" s="366"/>
      <c r="C784" s="208"/>
      <c r="D784" s="367"/>
      <c r="E784" s="367"/>
      <c r="F784" s="367"/>
      <c r="G784" s="367"/>
      <c r="H784" s="208"/>
      <c r="I784" s="367"/>
      <c r="J784" s="367"/>
      <c r="K784" s="367"/>
      <c r="L784" s="185"/>
      <c r="M784" s="186"/>
    </row>
    <row r="785" spans="2:13" ht="14" customHeight="1">
      <c r="B785" s="366"/>
      <c r="C785" s="208"/>
      <c r="D785" s="367"/>
      <c r="E785" s="367"/>
      <c r="F785" s="367"/>
      <c r="G785" s="367"/>
      <c r="H785" s="208"/>
      <c r="I785" s="367"/>
      <c r="J785" s="367"/>
      <c r="K785" s="367"/>
      <c r="L785" s="185"/>
      <c r="M785" s="186"/>
    </row>
    <row r="786" spans="2:13" ht="14" customHeight="1">
      <c r="B786" s="366"/>
      <c r="C786" s="208"/>
      <c r="D786" s="367"/>
      <c r="E786" s="367"/>
      <c r="F786" s="367"/>
      <c r="G786" s="367"/>
      <c r="H786" s="208"/>
      <c r="I786" s="367"/>
      <c r="J786" s="367"/>
      <c r="K786" s="367"/>
      <c r="L786" s="185"/>
      <c r="M786" s="186"/>
    </row>
    <row r="787" spans="2:13" ht="14" customHeight="1">
      <c r="B787" s="366"/>
      <c r="C787" s="208"/>
      <c r="D787" s="367"/>
      <c r="E787" s="367"/>
      <c r="F787" s="367"/>
      <c r="G787" s="367"/>
      <c r="H787" s="208"/>
      <c r="I787" s="367"/>
      <c r="J787" s="367"/>
      <c r="K787" s="367"/>
      <c r="L787" s="185"/>
      <c r="M787" s="186"/>
    </row>
    <row r="788" spans="2:13" ht="14" customHeight="1">
      <c r="B788" s="366"/>
      <c r="C788" s="208"/>
      <c r="D788" s="367"/>
      <c r="E788" s="367"/>
      <c r="F788" s="367"/>
      <c r="G788" s="367"/>
      <c r="H788" s="208"/>
      <c r="I788" s="367"/>
      <c r="J788" s="367"/>
      <c r="K788" s="367"/>
      <c r="L788" s="185"/>
      <c r="M788" s="186"/>
    </row>
    <row r="789" spans="2:13" ht="14" customHeight="1">
      <c r="B789" s="366"/>
      <c r="C789" s="208"/>
      <c r="D789" s="367"/>
      <c r="E789" s="367"/>
      <c r="F789" s="367"/>
      <c r="G789" s="367"/>
      <c r="H789" s="208"/>
      <c r="I789" s="367"/>
      <c r="J789" s="367"/>
      <c r="K789" s="367"/>
      <c r="L789" s="185"/>
      <c r="M789" s="186"/>
    </row>
    <row r="790" spans="2:13" ht="14" customHeight="1">
      <c r="B790" s="366"/>
      <c r="C790" s="208"/>
      <c r="D790" s="367"/>
      <c r="E790" s="367"/>
      <c r="F790" s="367"/>
      <c r="G790" s="367"/>
      <c r="H790" s="208"/>
      <c r="I790" s="367"/>
      <c r="J790" s="367"/>
      <c r="K790" s="367"/>
      <c r="L790" s="185"/>
      <c r="M790" s="186"/>
    </row>
    <row r="791" spans="2:13" ht="14" customHeight="1">
      <c r="B791" s="366"/>
      <c r="C791" s="208"/>
      <c r="D791" s="367"/>
      <c r="E791" s="367"/>
      <c r="F791" s="367"/>
      <c r="G791" s="367"/>
      <c r="H791" s="208"/>
      <c r="I791" s="367"/>
      <c r="J791" s="367"/>
      <c r="K791" s="367"/>
      <c r="L791" s="185"/>
      <c r="M791" s="186"/>
    </row>
    <row r="792" spans="2:13" ht="14" customHeight="1">
      <c r="B792" s="366"/>
      <c r="C792" s="208"/>
      <c r="D792" s="367"/>
      <c r="E792" s="367"/>
      <c r="F792" s="367"/>
      <c r="G792" s="367"/>
      <c r="H792" s="208"/>
      <c r="I792" s="367"/>
      <c r="J792" s="367"/>
      <c r="K792" s="367"/>
      <c r="L792" s="185"/>
      <c r="M792" s="186"/>
    </row>
    <row r="793" spans="2:13" ht="14" customHeight="1">
      <c r="B793" s="366"/>
      <c r="C793" s="208"/>
      <c r="D793" s="367"/>
      <c r="E793" s="367"/>
      <c r="F793" s="367"/>
      <c r="G793" s="367"/>
      <c r="H793" s="208"/>
      <c r="I793" s="367"/>
      <c r="J793" s="367"/>
      <c r="K793" s="367"/>
      <c r="L793" s="185"/>
      <c r="M793" s="186"/>
    </row>
    <row r="794" spans="2:13" ht="14" customHeight="1">
      <c r="B794" s="366"/>
      <c r="C794" s="208"/>
      <c r="D794" s="367"/>
      <c r="E794" s="367"/>
      <c r="F794" s="367"/>
      <c r="G794" s="367"/>
      <c r="H794" s="208"/>
      <c r="I794" s="367"/>
      <c r="J794" s="367"/>
      <c r="K794" s="367"/>
      <c r="L794" s="185"/>
      <c r="M794" s="186"/>
    </row>
    <row r="795" spans="2:13" ht="14" customHeight="1">
      <c r="B795" s="366"/>
      <c r="C795" s="208"/>
      <c r="D795" s="367"/>
      <c r="E795" s="367"/>
      <c r="F795" s="367"/>
      <c r="G795" s="367"/>
      <c r="H795" s="208"/>
      <c r="I795" s="367"/>
      <c r="J795" s="367"/>
      <c r="K795" s="367"/>
      <c r="L795" s="185"/>
      <c r="M795" s="186"/>
    </row>
    <row r="796" spans="2:13" ht="14" customHeight="1">
      <c r="B796" s="366"/>
      <c r="C796" s="208"/>
      <c r="D796" s="367"/>
      <c r="E796" s="367"/>
      <c r="F796" s="367"/>
      <c r="G796" s="367"/>
      <c r="H796" s="208"/>
      <c r="I796" s="367"/>
      <c r="J796" s="367"/>
      <c r="K796" s="367"/>
      <c r="L796" s="185"/>
      <c r="M796" s="186"/>
    </row>
    <row r="797" spans="2:13" ht="14" customHeight="1">
      <c r="B797" s="366"/>
      <c r="C797" s="208"/>
      <c r="D797" s="367"/>
      <c r="E797" s="367"/>
      <c r="F797" s="367"/>
      <c r="G797" s="367"/>
      <c r="H797" s="208"/>
      <c r="I797" s="367"/>
      <c r="J797" s="367"/>
      <c r="K797" s="367"/>
      <c r="L797" s="185"/>
      <c r="M797" s="186"/>
    </row>
    <row r="798" spans="2:13" ht="14" customHeight="1">
      <c r="B798" s="366"/>
      <c r="C798" s="208"/>
      <c r="D798" s="367"/>
      <c r="E798" s="367"/>
      <c r="F798" s="367"/>
      <c r="G798" s="367"/>
      <c r="H798" s="208"/>
      <c r="I798" s="367"/>
      <c r="J798" s="367"/>
      <c r="K798" s="367"/>
      <c r="L798" s="185"/>
      <c r="M798" s="186"/>
    </row>
    <row r="799" spans="2:13" ht="14" customHeight="1">
      <c r="B799" s="366"/>
      <c r="C799" s="208"/>
      <c r="D799" s="367"/>
      <c r="E799" s="367"/>
      <c r="F799" s="367"/>
      <c r="G799" s="367"/>
      <c r="H799" s="208"/>
      <c r="I799" s="367"/>
      <c r="J799" s="367"/>
      <c r="K799" s="367"/>
      <c r="L799" s="185"/>
      <c r="M799" s="186"/>
    </row>
    <row r="800" spans="2:13" ht="14" customHeight="1">
      <c r="B800" s="366"/>
      <c r="C800" s="208"/>
      <c r="D800" s="367"/>
      <c r="E800" s="367"/>
      <c r="F800" s="367"/>
      <c r="G800" s="367"/>
      <c r="H800" s="208"/>
      <c r="I800" s="367"/>
      <c r="J800" s="367"/>
      <c r="K800" s="367"/>
      <c r="L800" s="185"/>
      <c r="M800" s="186"/>
    </row>
    <row r="801" spans="2:13" ht="14" customHeight="1">
      <c r="B801" s="366"/>
      <c r="C801" s="208"/>
      <c r="D801" s="367"/>
      <c r="E801" s="367"/>
      <c r="F801" s="367"/>
      <c r="G801" s="367"/>
      <c r="H801" s="208"/>
      <c r="I801" s="367"/>
      <c r="J801" s="367"/>
      <c r="K801" s="367"/>
      <c r="L801" s="185"/>
      <c r="M801" s="186"/>
    </row>
    <row r="802" spans="2:13" ht="14" customHeight="1">
      <c r="B802" s="366"/>
      <c r="C802" s="208"/>
      <c r="D802" s="367"/>
      <c r="E802" s="367"/>
      <c r="F802" s="367"/>
      <c r="G802" s="367"/>
      <c r="H802" s="208"/>
      <c r="I802" s="367"/>
      <c r="J802" s="367"/>
      <c r="K802" s="367"/>
      <c r="L802" s="185"/>
      <c r="M802" s="186"/>
    </row>
    <row r="803" spans="2:13" ht="14" customHeight="1">
      <c r="B803" s="366"/>
      <c r="C803" s="208"/>
      <c r="D803" s="367"/>
      <c r="E803" s="367"/>
      <c r="F803" s="367"/>
      <c r="G803" s="367"/>
      <c r="H803" s="208"/>
      <c r="I803" s="367"/>
      <c r="J803" s="367"/>
      <c r="K803" s="367"/>
      <c r="L803" s="185"/>
      <c r="M803" s="186"/>
    </row>
    <row r="804" spans="2:13" ht="14" customHeight="1">
      <c r="B804" s="366"/>
      <c r="C804" s="208"/>
      <c r="D804" s="367"/>
      <c r="E804" s="367"/>
      <c r="F804" s="367"/>
      <c r="G804" s="367"/>
      <c r="H804" s="208"/>
      <c r="I804" s="367"/>
      <c r="J804" s="367"/>
      <c r="K804" s="367"/>
      <c r="L804" s="185"/>
      <c r="M804" s="186"/>
    </row>
    <row r="805" spans="2:13" ht="14" customHeight="1">
      <c r="B805" s="366"/>
      <c r="C805" s="208"/>
      <c r="D805" s="367"/>
      <c r="E805" s="367"/>
      <c r="F805" s="367"/>
      <c r="G805" s="367"/>
      <c r="H805" s="208"/>
      <c r="I805" s="367"/>
      <c r="J805" s="367"/>
      <c r="K805" s="367"/>
      <c r="L805" s="185"/>
      <c r="M805" s="186"/>
    </row>
    <row r="806" spans="2:13" ht="14" customHeight="1">
      <c r="B806" s="366"/>
      <c r="C806" s="208"/>
      <c r="D806" s="367"/>
      <c r="E806" s="367"/>
      <c r="F806" s="367"/>
      <c r="G806" s="367"/>
      <c r="H806" s="208"/>
      <c r="I806" s="367"/>
      <c r="J806" s="367"/>
      <c r="K806" s="367"/>
      <c r="L806" s="185"/>
      <c r="M806" s="186"/>
    </row>
    <row r="807" spans="2:13" ht="14" customHeight="1">
      <c r="B807" s="366"/>
      <c r="C807" s="208"/>
      <c r="D807" s="367"/>
      <c r="E807" s="367"/>
      <c r="F807" s="367"/>
      <c r="G807" s="367"/>
      <c r="H807" s="208"/>
      <c r="I807" s="367"/>
      <c r="J807" s="367"/>
      <c r="K807" s="367"/>
      <c r="L807" s="185"/>
      <c r="M807" s="186"/>
    </row>
    <row r="808" spans="2:13" ht="14" customHeight="1">
      <c r="B808" s="366"/>
      <c r="C808" s="208"/>
      <c r="D808" s="367"/>
      <c r="E808" s="367"/>
      <c r="F808" s="367"/>
      <c r="G808" s="367"/>
      <c r="H808" s="208"/>
      <c r="I808" s="367"/>
      <c r="J808" s="367"/>
      <c r="K808" s="367"/>
      <c r="L808" s="185"/>
      <c r="M808" s="186"/>
    </row>
    <row r="809" spans="2:13" ht="14" customHeight="1">
      <c r="B809" s="366"/>
      <c r="C809" s="208"/>
      <c r="D809" s="367"/>
      <c r="E809" s="367"/>
      <c r="F809" s="367"/>
      <c r="G809" s="367"/>
      <c r="H809" s="208"/>
      <c r="I809" s="367"/>
      <c r="J809" s="367"/>
      <c r="K809" s="367"/>
      <c r="L809" s="185"/>
      <c r="M809" s="186"/>
    </row>
    <row r="810" spans="2:13" ht="14" customHeight="1">
      <c r="B810" s="366"/>
      <c r="C810" s="208"/>
      <c r="D810" s="367"/>
      <c r="E810" s="367"/>
      <c r="F810" s="367"/>
      <c r="G810" s="367"/>
      <c r="H810" s="208"/>
      <c r="I810" s="367"/>
      <c r="J810" s="367"/>
      <c r="K810" s="367"/>
      <c r="L810" s="185"/>
      <c r="M810" s="186"/>
    </row>
    <row r="811" spans="2:13" ht="14" customHeight="1">
      <c r="B811" s="366"/>
      <c r="C811" s="208"/>
      <c r="D811" s="367"/>
      <c r="E811" s="367"/>
      <c r="F811" s="367"/>
      <c r="G811" s="367"/>
      <c r="H811" s="208"/>
      <c r="I811" s="367"/>
      <c r="J811" s="367"/>
      <c r="K811" s="367"/>
      <c r="L811" s="185"/>
      <c r="M811" s="186"/>
    </row>
    <row r="812" spans="2:13" ht="14" customHeight="1">
      <c r="B812" s="366"/>
      <c r="C812" s="208"/>
      <c r="D812" s="367"/>
      <c r="E812" s="367"/>
      <c r="F812" s="367"/>
      <c r="G812" s="367"/>
      <c r="H812" s="208"/>
      <c r="I812" s="367"/>
      <c r="J812" s="367"/>
      <c r="K812" s="367"/>
      <c r="L812" s="185"/>
      <c r="M812" s="186"/>
    </row>
    <row r="813" spans="2:13" ht="14" customHeight="1">
      <c r="B813" s="366"/>
      <c r="C813" s="208"/>
      <c r="D813" s="367"/>
      <c r="E813" s="367"/>
      <c r="F813" s="367"/>
      <c r="G813" s="367"/>
      <c r="H813" s="208"/>
      <c r="I813" s="367"/>
      <c r="J813" s="367"/>
      <c r="K813" s="367"/>
      <c r="L813" s="185"/>
      <c r="M813" s="186"/>
    </row>
    <row r="814" spans="2:13" ht="14" customHeight="1">
      <c r="B814" s="366"/>
      <c r="C814" s="208"/>
      <c r="D814" s="367"/>
      <c r="E814" s="367"/>
      <c r="F814" s="367"/>
      <c r="G814" s="367"/>
      <c r="H814" s="208"/>
      <c r="I814" s="367"/>
      <c r="J814" s="367"/>
      <c r="K814" s="367"/>
      <c r="L814" s="185"/>
      <c r="M814" s="186"/>
    </row>
    <row r="815" spans="2:13" ht="14" customHeight="1">
      <c r="B815" s="366"/>
      <c r="C815" s="208"/>
      <c r="D815" s="367"/>
      <c r="E815" s="367"/>
      <c r="F815" s="367"/>
      <c r="G815" s="367"/>
      <c r="H815" s="208"/>
      <c r="I815" s="367"/>
      <c r="J815" s="367"/>
      <c r="K815" s="367"/>
      <c r="L815" s="185"/>
      <c r="M815" s="186"/>
    </row>
    <row r="816" spans="2:13" ht="14" customHeight="1">
      <c r="B816" s="366"/>
      <c r="C816" s="208"/>
      <c r="D816" s="367"/>
      <c r="E816" s="367"/>
      <c r="F816" s="367"/>
      <c r="G816" s="367"/>
      <c r="H816" s="208"/>
      <c r="I816" s="367"/>
      <c r="J816" s="367"/>
      <c r="K816" s="367"/>
      <c r="L816" s="185"/>
      <c r="M816" s="186"/>
    </row>
    <row r="817" spans="2:13" ht="14" customHeight="1">
      <c r="B817" s="366"/>
      <c r="C817" s="208"/>
      <c r="D817" s="367"/>
      <c r="E817" s="367"/>
      <c r="F817" s="367"/>
      <c r="G817" s="367"/>
      <c r="H817" s="208"/>
      <c r="I817" s="367"/>
      <c r="J817" s="367"/>
      <c r="K817" s="367"/>
      <c r="L817" s="185"/>
      <c r="M817" s="186"/>
    </row>
    <row r="818" spans="2:13" ht="14" customHeight="1">
      <c r="B818" s="366"/>
      <c r="C818" s="208"/>
      <c r="D818" s="367"/>
      <c r="E818" s="367"/>
      <c r="F818" s="367"/>
      <c r="G818" s="367"/>
      <c r="H818" s="208"/>
      <c r="I818" s="367"/>
      <c r="J818" s="367"/>
      <c r="K818" s="367"/>
      <c r="L818" s="185"/>
      <c r="M818" s="186"/>
    </row>
    <row r="819" spans="2:13" ht="14" customHeight="1">
      <c r="B819" s="366"/>
      <c r="C819" s="208"/>
      <c r="D819" s="367"/>
      <c r="E819" s="367"/>
      <c r="F819" s="367"/>
      <c r="G819" s="367"/>
      <c r="H819" s="208"/>
      <c r="I819" s="367"/>
      <c r="J819" s="367"/>
      <c r="K819" s="367"/>
      <c r="L819" s="185"/>
      <c r="M819" s="186"/>
    </row>
    <row r="820" spans="2:13" ht="14" customHeight="1">
      <c r="B820" s="366"/>
      <c r="C820" s="208"/>
      <c r="D820" s="367"/>
      <c r="E820" s="367"/>
      <c r="F820" s="367"/>
      <c r="G820" s="367"/>
      <c r="H820" s="208"/>
      <c r="I820" s="367"/>
      <c r="J820" s="367"/>
      <c r="K820" s="367"/>
      <c r="L820" s="185"/>
      <c r="M820" s="186"/>
    </row>
    <row r="821" spans="2:13" ht="14" customHeight="1">
      <c r="B821" s="366"/>
      <c r="C821" s="208"/>
      <c r="D821" s="367"/>
      <c r="E821" s="367"/>
      <c r="F821" s="367"/>
      <c r="G821" s="367"/>
      <c r="H821" s="208"/>
      <c r="I821" s="367"/>
      <c r="J821" s="367"/>
      <c r="K821" s="367"/>
      <c r="L821" s="185"/>
      <c r="M821" s="186"/>
    </row>
    <row r="822" spans="2:13" ht="14" customHeight="1">
      <c r="B822" s="366"/>
      <c r="C822" s="208"/>
      <c r="D822" s="367"/>
      <c r="E822" s="367"/>
      <c r="F822" s="367"/>
      <c r="G822" s="367"/>
      <c r="H822" s="208"/>
      <c r="I822" s="367"/>
      <c r="J822" s="367"/>
      <c r="K822" s="367"/>
      <c r="L822" s="185"/>
      <c r="M822" s="186"/>
    </row>
    <row r="823" spans="2:13" ht="14" customHeight="1">
      <c r="B823" s="366"/>
      <c r="C823" s="208"/>
      <c r="D823" s="367"/>
      <c r="E823" s="367"/>
      <c r="F823" s="367"/>
      <c r="G823" s="367"/>
      <c r="H823" s="208"/>
      <c r="I823" s="367"/>
      <c r="J823" s="367"/>
      <c r="K823" s="367"/>
      <c r="L823" s="185"/>
      <c r="M823" s="186"/>
    </row>
    <row r="824" spans="2:13" ht="14" customHeight="1">
      <c r="B824" s="366"/>
      <c r="C824" s="208"/>
      <c r="D824" s="367"/>
      <c r="E824" s="367"/>
      <c r="F824" s="367"/>
      <c r="G824" s="367"/>
      <c r="H824" s="208"/>
      <c r="I824" s="367"/>
      <c r="J824" s="367"/>
      <c r="K824" s="367"/>
      <c r="L824" s="185"/>
      <c r="M824" s="186"/>
    </row>
    <row r="825" spans="2:13" ht="14" customHeight="1">
      <c r="B825" s="366"/>
      <c r="C825" s="208"/>
      <c r="D825" s="367"/>
      <c r="E825" s="367"/>
      <c r="F825" s="367"/>
      <c r="G825" s="367"/>
      <c r="H825" s="208"/>
      <c r="I825" s="367"/>
      <c r="J825" s="367"/>
      <c r="K825" s="367"/>
      <c r="L825" s="185"/>
      <c r="M825" s="186"/>
    </row>
    <row r="826" spans="2:13" ht="14" customHeight="1">
      <c r="B826" s="366"/>
      <c r="C826" s="208"/>
      <c r="D826" s="367"/>
      <c r="E826" s="367"/>
      <c r="F826" s="367"/>
      <c r="G826" s="367"/>
      <c r="H826" s="208"/>
      <c r="I826" s="367"/>
      <c r="J826" s="367"/>
      <c r="K826" s="367"/>
      <c r="L826" s="185"/>
      <c r="M826" s="186"/>
    </row>
    <row r="827" spans="2:13" ht="14" customHeight="1">
      <c r="B827" s="366"/>
      <c r="C827" s="208"/>
      <c r="D827" s="367"/>
      <c r="E827" s="367"/>
      <c r="F827" s="367"/>
      <c r="G827" s="367"/>
      <c r="H827" s="208"/>
      <c r="I827" s="367"/>
      <c r="J827" s="367"/>
      <c r="K827" s="367"/>
      <c r="L827" s="185"/>
      <c r="M827" s="186"/>
    </row>
    <row r="828" spans="2:13" ht="14" customHeight="1">
      <c r="B828" s="366"/>
      <c r="C828" s="208"/>
      <c r="D828" s="367"/>
      <c r="E828" s="367"/>
      <c r="F828" s="367"/>
      <c r="G828" s="367"/>
      <c r="H828" s="208"/>
      <c r="I828" s="367"/>
      <c r="J828" s="367"/>
      <c r="K828" s="367"/>
      <c r="L828" s="185"/>
      <c r="M828" s="186"/>
    </row>
    <row r="829" spans="2:13" ht="14" customHeight="1">
      <c r="B829" s="366"/>
      <c r="C829" s="208"/>
      <c r="D829" s="367"/>
      <c r="E829" s="367"/>
      <c r="F829" s="367"/>
      <c r="G829" s="367"/>
      <c r="H829" s="208"/>
      <c r="I829" s="367"/>
      <c r="J829" s="367"/>
      <c r="K829" s="367"/>
      <c r="L829" s="185"/>
      <c r="M829" s="186"/>
    </row>
    <row r="830" spans="2:13" ht="14" customHeight="1">
      <c r="B830" s="366"/>
      <c r="C830" s="208"/>
      <c r="D830" s="367"/>
      <c r="E830" s="367"/>
      <c r="F830" s="367"/>
      <c r="G830" s="367"/>
      <c r="H830" s="208"/>
      <c r="I830" s="367"/>
      <c r="J830" s="367"/>
      <c r="K830" s="367"/>
      <c r="L830" s="185"/>
      <c r="M830" s="186"/>
    </row>
    <row r="831" spans="2:13" ht="14" customHeight="1">
      <c r="B831" s="366"/>
      <c r="C831" s="208"/>
      <c r="D831" s="367"/>
      <c r="E831" s="367"/>
      <c r="F831" s="367"/>
      <c r="G831" s="367"/>
      <c r="H831" s="208"/>
      <c r="I831" s="367"/>
      <c r="J831" s="367"/>
      <c r="K831" s="367"/>
      <c r="L831" s="185"/>
      <c r="M831" s="186"/>
    </row>
    <row r="832" spans="2:13" ht="14" customHeight="1">
      <c r="B832" s="366"/>
      <c r="C832" s="208"/>
      <c r="D832" s="367"/>
      <c r="E832" s="367"/>
      <c r="F832" s="367"/>
      <c r="G832" s="367"/>
      <c r="H832" s="208"/>
      <c r="I832" s="367"/>
      <c r="J832" s="367"/>
      <c r="K832" s="367"/>
      <c r="L832" s="185"/>
      <c r="M832" s="186"/>
    </row>
    <row r="833" spans="2:13" ht="14" customHeight="1">
      <c r="B833" s="366"/>
      <c r="C833" s="208"/>
      <c r="D833" s="367"/>
      <c r="E833" s="367"/>
      <c r="F833" s="367"/>
      <c r="G833" s="367"/>
      <c r="H833" s="208"/>
      <c r="I833" s="367"/>
      <c r="J833" s="367"/>
      <c r="K833" s="367"/>
      <c r="L833" s="185"/>
      <c r="M833" s="186"/>
    </row>
    <row r="834" spans="2:13" ht="14" customHeight="1">
      <c r="B834" s="366"/>
      <c r="C834" s="208"/>
      <c r="D834" s="367"/>
      <c r="E834" s="367"/>
      <c r="F834" s="367"/>
      <c r="G834" s="367"/>
      <c r="H834" s="208"/>
      <c r="I834" s="367"/>
      <c r="J834" s="367"/>
      <c r="K834" s="367"/>
      <c r="L834" s="185"/>
      <c r="M834" s="186"/>
    </row>
    <row r="835" spans="2:13" ht="14" customHeight="1">
      <c r="B835" s="366"/>
      <c r="C835" s="208"/>
      <c r="D835" s="367"/>
      <c r="E835" s="367"/>
      <c r="F835" s="367"/>
      <c r="G835" s="367"/>
      <c r="H835" s="208"/>
      <c r="I835" s="367"/>
      <c r="J835" s="367"/>
      <c r="K835" s="367"/>
      <c r="L835" s="185"/>
      <c r="M835" s="186"/>
    </row>
    <row r="836" spans="2:13" ht="14" customHeight="1">
      <c r="B836" s="366"/>
      <c r="C836" s="208"/>
      <c r="D836" s="367"/>
      <c r="E836" s="367"/>
      <c r="F836" s="367"/>
      <c r="G836" s="367"/>
      <c r="H836" s="208"/>
      <c r="I836" s="367"/>
      <c r="J836" s="367"/>
      <c r="K836" s="367"/>
      <c r="L836" s="185"/>
      <c r="M836" s="186"/>
    </row>
    <row r="837" spans="2:13" ht="14" customHeight="1">
      <c r="B837" s="366"/>
      <c r="C837" s="208"/>
      <c r="D837" s="367"/>
      <c r="E837" s="367"/>
      <c r="F837" s="367"/>
      <c r="G837" s="367"/>
      <c r="H837" s="208"/>
      <c r="I837" s="367"/>
      <c r="J837" s="367"/>
      <c r="K837" s="367"/>
      <c r="L837" s="185"/>
      <c r="M837" s="186"/>
    </row>
    <row r="838" spans="2:13" ht="14" customHeight="1">
      <c r="B838" s="366"/>
      <c r="C838" s="208"/>
      <c r="D838" s="367"/>
      <c r="E838" s="367"/>
      <c r="F838" s="367"/>
      <c r="G838" s="367"/>
      <c r="H838" s="208"/>
      <c r="I838" s="367"/>
      <c r="J838" s="367"/>
      <c r="K838" s="367"/>
      <c r="L838" s="185"/>
      <c r="M838" s="186"/>
    </row>
    <row r="839" spans="2:13" ht="14" customHeight="1">
      <c r="B839" s="366"/>
      <c r="C839" s="208"/>
      <c r="D839" s="367"/>
      <c r="E839" s="367"/>
      <c r="F839" s="367"/>
      <c r="G839" s="367"/>
      <c r="H839" s="208"/>
      <c r="I839" s="367"/>
      <c r="J839" s="367"/>
      <c r="K839" s="367"/>
      <c r="L839" s="185"/>
      <c r="M839" s="186"/>
    </row>
    <row r="840" spans="2:13" ht="14" customHeight="1">
      <c r="B840" s="366"/>
      <c r="C840" s="208"/>
      <c r="D840" s="367"/>
      <c r="E840" s="367"/>
      <c r="F840" s="367"/>
      <c r="G840" s="367"/>
      <c r="H840" s="208"/>
      <c r="I840" s="367"/>
      <c r="J840" s="367"/>
      <c r="K840" s="367"/>
      <c r="L840" s="185"/>
      <c r="M840" s="186"/>
    </row>
    <row r="841" spans="2:13" ht="14" customHeight="1">
      <c r="B841" s="366"/>
      <c r="C841" s="208"/>
      <c r="D841" s="367"/>
      <c r="E841" s="367"/>
      <c r="F841" s="367"/>
      <c r="G841" s="367"/>
      <c r="H841" s="208"/>
      <c r="I841" s="367"/>
      <c r="J841" s="367"/>
      <c r="K841" s="367"/>
      <c r="L841" s="185"/>
      <c r="M841" s="186"/>
    </row>
    <row r="842" spans="2:13" ht="14" customHeight="1">
      <c r="B842" s="366"/>
      <c r="C842" s="208"/>
      <c r="D842" s="367"/>
      <c r="E842" s="367"/>
      <c r="F842" s="367"/>
      <c r="G842" s="367"/>
      <c r="H842" s="208"/>
      <c r="I842" s="367"/>
      <c r="J842" s="367"/>
      <c r="K842" s="367"/>
      <c r="L842" s="185"/>
      <c r="M842" s="186"/>
    </row>
    <row r="843" spans="2:13" ht="14" customHeight="1">
      <c r="B843" s="366"/>
      <c r="C843" s="208"/>
      <c r="D843" s="367"/>
      <c r="E843" s="367"/>
      <c r="F843" s="367"/>
      <c r="G843" s="367"/>
      <c r="H843" s="208"/>
      <c r="I843" s="367"/>
      <c r="J843" s="367"/>
      <c r="K843" s="367"/>
      <c r="L843" s="185"/>
      <c r="M843" s="186"/>
    </row>
    <row r="844" spans="2:13" ht="14" customHeight="1">
      <c r="B844" s="366"/>
      <c r="C844" s="208"/>
      <c r="D844" s="367"/>
      <c r="E844" s="367"/>
      <c r="F844" s="367"/>
      <c r="G844" s="367"/>
      <c r="H844" s="208"/>
      <c r="I844" s="367"/>
      <c r="J844" s="367"/>
      <c r="K844" s="367"/>
      <c r="L844" s="185"/>
      <c r="M844" s="186"/>
    </row>
    <row r="845" spans="2:13" ht="14" customHeight="1">
      <c r="B845" s="366"/>
      <c r="C845" s="208"/>
      <c r="D845" s="367"/>
      <c r="E845" s="367"/>
      <c r="F845" s="367"/>
      <c r="G845" s="367"/>
      <c r="H845" s="208"/>
      <c r="I845" s="367"/>
      <c r="J845" s="367"/>
      <c r="K845" s="367"/>
      <c r="L845" s="185"/>
      <c r="M845" s="186"/>
    </row>
    <row r="846" spans="2:13" ht="14" customHeight="1">
      <c r="B846" s="366"/>
      <c r="C846" s="208"/>
      <c r="D846" s="367"/>
      <c r="E846" s="367"/>
      <c r="F846" s="367"/>
      <c r="G846" s="367"/>
      <c r="H846" s="208"/>
      <c r="I846" s="367"/>
      <c r="J846" s="367"/>
      <c r="K846" s="367"/>
      <c r="L846" s="185"/>
      <c r="M846" s="186"/>
    </row>
    <row r="847" spans="2:13" ht="14" customHeight="1">
      <c r="B847" s="366"/>
      <c r="C847" s="208"/>
      <c r="D847" s="367"/>
      <c r="E847" s="367"/>
      <c r="F847" s="367"/>
      <c r="G847" s="367"/>
      <c r="H847" s="208"/>
      <c r="I847" s="367"/>
      <c r="J847" s="367"/>
      <c r="K847" s="367"/>
      <c r="L847" s="185"/>
      <c r="M847" s="186"/>
    </row>
    <row r="848" spans="2:13" ht="14" customHeight="1">
      <c r="B848" s="366"/>
      <c r="C848" s="208"/>
      <c r="D848" s="367"/>
      <c r="E848" s="367"/>
      <c r="F848" s="367"/>
      <c r="G848" s="367"/>
      <c r="H848" s="208"/>
      <c r="I848" s="367"/>
      <c r="J848" s="367"/>
      <c r="K848" s="367"/>
      <c r="L848" s="185"/>
      <c r="M848" s="186"/>
    </row>
    <row r="849" spans="2:13" ht="14" customHeight="1">
      <c r="B849" s="366"/>
      <c r="C849" s="208"/>
      <c r="D849" s="367"/>
      <c r="E849" s="367"/>
      <c r="F849" s="367"/>
      <c r="G849" s="367"/>
      <c r="H849" s="208"/>
      <c r="I849" s="367"/>
      <c r="J849" s="367"/>
      <c r="K849" s="367"/>
      <c r="L849" s="185"/>
      <c r="M849" s="186"/>
    </row>
    <row r="850" spans="2:13" ht="14" customHeight="1">
      <c r="B850" s="366"/>
      <c r="C850" s="208"/>
      <c r="D850" s="367"/>
      <c r="E850" s="367"/>
      <c r="F850" s="367"/>
      <c r="G850" s="367"/>
      <c r="H850" s="208"/>
      <c r="I850" s="367"/>
      <c r="J850" s="367"/>
      <c r="K850" s="367"/>
      <c r="L850" s="185"/>
      <c r="M850" s="186"/>
    </row>
    <row r="851" spans="2:13" ht="14" customHeight="1">
      <c r="B851" s="366"/>
      <c r="C851" s="208"/>
      <c r="D851" s="367"/>
      <c r="E851" s="367"/>
      <c r="F851" s="367"/>
      <c r="G851" s="367"/>
      <c r="H851" s="208"/>
      <c r="I851" s="367"/>
      <c r="J851" s="367"/>
      <c r="K851" s="367"/>
      <c r="L851" s="185"/>
      <c r="M851" s="186"/>
    </row>
    <row r="852" spans="2:13" ht="14" customHeight="1">
      <c r="B852" s="366"/>
      <c r="C852" s="208"/>
      <c r="D852" s="367"/>
      <c r="E852" s="367"/>
      <c r="F852" s="367"/>
      <c r="G852" s="367"/>
      <c r="H852" s="208"/>
      <c r="I852" s="367"/>
      <c r="J852" s="367"/>
      <c r="K852" s="367"/>
      <c r="L852" s="185"/>
      <c r="M852" s="186"/>
    </row>
    <row r="853" spans="2:13" ht="14" customHeight="1">
      <c r="B853" s="366"/>
      <c r="C853" s="208"/>
      <c r="D853" s="367"/>
      <c r="E853" s="367"/>
      <c r="F853" s="367"/>
      <c r="G853" s="367"/>
      <c r="H853" s="208"/>
      <c r="I853" s="367"/>
      <c r="J853" s="367"/>
      <c r="K853" s="367"/>
      <c r="L853" s="185"/>
      <c r="M853" s="186"/>
    </row>
    <row r="854" spans="2:13" ht="14" customHeight="1">
      <c r="B854" s="366"/>
      <c r="C854" s="208"/>
      <c r="D854" s="367"/>
      <c r="E854" s="367"/>
      <c r="F854" s="367"/>
      <c r="G854" s="367"/>
      <c r="H854" s="208"/>
      <c r="I854" s="367"/>
      <c r="J854" s="367"/>
      <c r="K854" s="367"/>
      <c r="L854" s="185"/>
      <c r="M854" s="186"/>
    </row>
    <row r="855" spans="2:13" ht="14" customHeight="1">
      <c r="B855" s="366"/>
      <c r="C855" s="208"/>
      <c r="D855" s="367"/>
      <c r="E855" s="367"/>
      <c r="F855" s="367"/>
      <c r="G855" s="367"/>
      <c r="H855" s="208"/>
      <c r="I855" s="367"/>
      <c r="J855" s="367"/>
      <c r="K855" s="367"/>
      <c r="L855" s="185"/>
      <c r="M855" s="186"/>
    </row>
    <row r="856" spans="2:13" ht="14" customHeight="1">
      <c r="B856" s="366"/>
      <c r="C856" s="208"/>
      <c r="D856" s="367"/>
      <c r="E856" s="367"/>
      <c r="F856" s="367"/>
      <c r="G856" s="367"/>
      <c r="H856" s="208"/>
      <c r="I856" s="367"/>
      <c r="J856" s="367"/>
      <c r="K856" s="367"/>
      <c r="L856" s="185"/>
      <c r="M856" s="186"/>
    </row>
    <row r="857" spans="2:13" ht="14" customHeight="1">
      <c r="B857" s="366"/>
      <c r="C857" s="208"/>
      <c r="D857" s="367"/>
      <c r="E857" s="367"/>
      <c r="F857" s="367"/>
      <c r="G857" s="367"/>
      <c r="H857" s="208"/>
      <c r="I857" s="367"/>
      <c r="J857" s="367"/>
      <c r="K857" s="367"/>
      <c r="L857" s="185"/>
      <c r="M857" s="186"/>
    </row>
    <row r="858" spans="2:13" ht="14" customHeight="1">
      <c r="B858" s="366"/>
      <c r="C858" s="208"/>
      <c r="D858" s="367"/>
      <c r="E858" s="367"/>
      <c r="F858" s="367"/>
      <c r="G858" s="367"/>
      <c r="H858" s="208"/>
      <c r="I858" s="367"/>
      <c r="J858" s="367"/>
      <c r="K858" s="367"/>
      <c r="L858" s="185"/>
      <c r="M858" s="186"/>
    </row>
    <row r="859" spans="2:13" ht="14" customHeight="1">
      <c r="B859" s="366"/>
      <c r="C859" s="208"/>
      <c r="D859" s="367"/>
      <c r="E859" s="367"/>
      <c r="F859" s="367"/>
      <c r="G859" s="367"/>
      <c r="H859" s="208"/>
      <c r="I859" s="367"/>
      <c r="J859" s="367"/>
      <c r="K859" s="367"/>
      <c r="L859" s="185"/>
      <c r="M859" s="186"/>
    </row>
    <row r="860" spans="2:13" ht="14" customHeight="1">
      <c r="B860" s="366"/>
      <c r="C860" s="208"/>
      <c r="D860" s="367"/>
      <c r="E860" s="367"/>
      <c r="F860" s="367"/>
      <c r="G860" s="367"/>
      <c r="H860" s="208"/>
      <c r="I860" s="367"/>
      <c r="J860" s="367"/>
      <c r="K860" s="367"/>
      <c r="L860" s="185"/>
      <c r="M860" s="186"/>
    </row>
    <row r="861" spans="2:13" ht="14" customHeight="1">
      <c r="B861" s="366"/>
      <c r="C861" s="208"/>
      <c r="D861" s="367"/>
      <c r="E861" s="367"/>
      <c r="F861" s="367"/>
      <c r="G861" s="367"/>
      <c r="H861" s="208"/>
      <c r="I861" s="367"/>
      <c r="J861" s="367"/>
      <c r="K861" s="367"/>
      <c r="L861" s="185"/>
      <c r="M861" s="186"/>
    </row>
    <row r="862" spans="2:13" ht="14" customHeight="1">
      <c r="B862" s="366"/>
      <c r="C862" s="208"/>
      <c r="D862" s="367"/>
      <c r="E862" s="367"/>
      <c r="F862" s="367"/>
      <c r="G862" s="367"/>
      <c r="H862" s="208"/>
      <c r="I862" s="367"/>
      <c r="J862" s="367"/>
      <c r="K862" s="367"/>
      <c r="L862" s="185"/>
      <c r="M862" s="186"/>
    </row>
    <row r="863" spans="2:13" ht="14" customHeight="1">
      <c r="B863" s="366"/>
      <c r="C863" s="208"/>
      <c r="D863" s="367"/>
      <c r="E863" s="367"/>
      <c r="F863" s="367"/>
      <c r="G863" s="367"/>
      <c r="H863" s="208"/>
      <c r="I863" s="367"/>
      <c r="J863" s="367"/>
      <c r="K863" s="367"/>
      <c r="L863" s="185"/>
      <c r="M863" s="186"/>
    </row>
    <row r="864" spans="2:13" ht="14" customHeight="1">
      <c r="B864" s="366"/>
      <c r="C864" s="208"/>
      <c r="D864" s="367"/>
      <c r="E864" s="367"/>
      <c r="F864" s="367"/>
      <c r="G864" s="367"/>
      <c r="H864" s="208"/>
      <c r="I864" s="367"/>
      <c r="J864" s="367"/>
      <c r="K864" s="367"/>
      <c r="L864" s="185"/>
      <c r="M864" s="186"/>
    </row>
    <row r="865" spans="2:13" ht="14" customHeight="1">
      <c r="B865" s="366"/>
      <c r="C865" s="208"/>
      <c r="D865" s="367"/>
      <c r="E865" s="367"/>
      <c r="F865" s="367"/>
      <c r="G865" s="367"/>
      <c r="H865" s="208"/>
      <c r="I865" s="367"/>
      <c r="J865" s="367"/>
      <c r="K865" s="367"/>
      <c r="L865" s="185"/>
      <c r="M865" s="186"/>
    </row>
    <row r="866" spans="2:13" ht="14" customHeight="1">
      <c r="B866" s="366"/>
      <c r="C866" s="208"/>
      <c r="D866" s="367"/>
      <c r="E866" s="367"/>
      <c r="F866" s="367"/>
      <c r="G866" s="367"/>
      <c r="H866" s="208"/>
      <c r="I866" s="367"/>
      <c r="J866" s="367"/>
      <c r="K866" s="367"/>
      <c r="L866" s="185"/>
      <c r="M866" s="186"/>
    </row>
    <row r="867" spans="2:13" ht="14" customHeight="1">
      <c r="B867" s="366"/>
      <c r="C867" s="208"/>
      <c r="D867" s="367"/>
      <c r="E867" s="367"/>
      <c r="F867" s="367"/>
      <c r="G867" s="367"/>
      <c r="H867" s="208"/>
      <c r="I867" s="367"/>
      <c r="J867" s="367"/>
      <c r="K867" s="367"/>
      <c r="L867" s="185"/>
      <c r="M867" s="186"/>
    </row>
    <row r="868" spans="2:13" ht="14" customHeight="1">
      <c r="B868" s="366"/>
      <c r="C868" s="208"/>
      <c r="D868" s="367"/>
      <c r="E868" s="367"/>
      <c r="F868" s="367"/>
      <c r="G868" s="367"/>
      <c r="H868" s="208"/>
      <c r="I868" s="367"/>
      <c r="J868" s="367"/>
      <c r="K868" s="367"/>
      <c r="L868" s="185"/>
      <c r="M868" s="186"/>
    </row>
    <row r="869" spans="2:13" ht="14" customHeight="1">
      <c r="B869" s="366"/>
      <c r="C869" s="208"/>
      <c r="D869" s="367"/>
      <c r="E869" s="367"/>
      <c r="F869" s="367"/>
      <c r="G869" s="367"/>
      <c r="H869" s="208"/>
      <c r="I869" s="367"/>
      <c r="J869" s="367"/>
      <c r="K869" s="367"/>
      <c r="L869" s="185"/>
      <c r="M869" s="186"/>
    </row>
    <row r="870" spans="2:13" ht="14" customHeight="1">
      <c r="B870" s="366"/>
      <c r="C870" s="208"/>
      <c r="D870" s="367"/>
      <c r="E870" s="367"/>
      <c r="F870" s="367"/>
      <c r="G870" s="367"/>
      <c r="H870" s="208"/>
      <c r="I870" s="367"/>
      <c r="J870" s="367"/>
      <c r="K870" s="367"/>
      <c r="L870" s="185"/>
      <c r="M870" s="186"/>
    </row>
    <row r="871" spans="2:13" ht="14" customHeight="1">
      <c r="B871" s="366"/>
      <c r="C871" s="208"/>
      <c r="D871" s="367"/>
      <c r="E871" s="367"/>
      <c r="F871" s="367"/>
      <c r="G871" s="367"/>
      <c r="H871" s="208"/>
      <c r="I871" s="367"/>
      <c r="J871" s="367"/>
      <c r="K871" s="367"/>
      <c r="L871" s="185"/>
      <c r="M871" s="186"/>
    </row>
    <row r="872" spans="2:13" ht="14" customHeight="1">
      <c r="B872" s="366"/>
      <c r="C872" s="208"/>
      <c r="D872" s="367"/>
      <c r="E872" s="367"/>
      <c r="F872" s="367"/>
      <c r="G872" s="367"/>
      <c r="H872" s="208"/>
      <c r="I872" s="367"/>
      <c r="J872" s="367"/>
      <c r="K872" s="367"/>
      <c r="L872" s="185"/>
      <c r="M872" s="186"/>
    </row>
    <row r="873" spans="2:13" ht="14" customHeight="1">
      <c r="B873" s="366"/>
      <c r="C873" s="208"/>
      <c r="D873" s="367"/>
      <c r="E873" s="367"/>
      <c r="F873" s="367"/>
      <c r="G873" s="367"/>
      <c r="H873" s="208"/>
      <c r="I873" s="367"/>
      <c r="J873" s="367"/>
      <c r="K873" s="367"/>
      <c r="L873" s="185"/>
      <c r="M873" s="186"/>
    </row>
    <row r="874" spans="2:13" ht="14" customHeight="1">
      <c r="B874" s="366"/>
      <c r="C874" s="208"/>
      <c r="D874" s="367"/>
      <c r="E874" s="367"/>
      <c r="F874" s="367"/>
      <c r="G874" s="367"/>
      <c r="H874" s="208"/>
      <c r="I874" s="367"/>
      <c r="J874" s="367"/>
      <c r="K874" s="367"/>
      <c r="L874" s="185"/>
      <c r="M874" s="186"/>
    </row>
    <row r="875" spans="2:13" ht="14" customHeight="1">
      <c r="B875" s="366"/>
      <c r="C875" s="208"/>
      <c r="D875" s="367"/>
      <c r="E875" s="367"/>
      <c r="F875" s="367"/>
      <c r="G875" s="367"/>
      <c r="H875" s="208"/>
      <c r="I875" s="367"/>
      <c r="J875" s="367"/>
      <c r="K875" s="367"/>
      <c r="L875" s="185"/>
      <c r="M875" s="186"/>
    </row>
    <row r="876" spans="2:13" ht="14" customHeight="1">
      <c r="B876" s="366"/>
      <c r="C876" s="208"/>
      <c r="D876" s="367"/>
      <c r="E876" s="367"/>
      <c r="F876" s="367"/>
      <c r="G876" s="367"/>
      <c r="H876" s="208"/>
      <c r="I876" s="367"/>
      <c r="J876" s="367"/>
      <c r="K876" s="367"/>
      <c r="L876" s="185"/>
      <c r="M876" s="186"/>
    </row>
    <row r="877" spans="2:13" ht="14" customHeight="1">
      <c r="B877" s="366"/>
      <c r="C877" s="208"/>
      <c r="D877" s="367"/>
      <c r="E877" s="367"/>
      <c r="F877" s="367"/>
      <c r="G877" s="367"/>
      <c r="H877" s="208"/>
      <c r="I877" s="367"/>
      <c r="J877" s="367"/>
      <c r="K877" s="367"/>
      <c r="L877" s="185"/>
      <c r="M877" s="186"/>
    </row>
    <row r="878" spans="2:13" ht="14" customHeight="1">
      <c r="B878" s="366"/>
      <c r="C878" s="208"/>
      <c r="D878" s="367"/>
      <c r="E878" s="367"/>
      <c r="F878" s="367"/>
      <c r="G878" s="367"/>
      <c r="H878" s="208"/>
      <c r="I878" s="367"/>
      <c r="J878" s="367"/>
      <c r="K878" s="367"/>
      <c r="L878" s="185"/>
      <c r="M878" s="186"/>
    </row>
    <row r="879" spans="2:13" ht="14" customHeight="1">
      <c r="B879" s="366"/>
      <c r="C879" s="208"/>
      <c r="D879" s="367"/>
      <c r="E879" s="367"/>
      <c r="F879" s="367"/>
      <c r="G879" s="367"/>
      <c r="H879" s="208"/>
      <c r="I879" s="367"/>
      <c r="J879" s="367"/>
      <c r="K879" s="367"/>
      <c r="L879" s="185"/>
      <c r="M879" s="186"/>
    </row>
    <row r="880" spans="2:13">
      <c r="B880" s="42"/>
      <c r="C880" s="172"/>
      <c r="D880" s="188"/>
      <c r="E880" s="189"/>
      <c r="F880" s="189"/>
      <c r="G880" s="189"/>
      <c r="H880" s="172"/>
      <c r="I880" s="189"/>
      <c r="J880" s="371"/>
      <c r="K880" s="203"/>
      <c r="L880" s="185"/>
      <c r="M880" s="186"/>
    </row>
    <row r="881" spans="2:13">
      <c r="B881" s="43"/>
      <c r="C881" s="36"/>
      <c r="D881" s="186"/>
      <c r="E881" s="190"/>
      <c r="F881" s="190"/>
      <c r="G881" s="190"/>
      <c r="H881" s="36"/>
      <c r="I881" s="190"/>
      <c r="J881" s="192"/>
      <c r="K881" s="191"/>
      <c r="L881" s="185"/>
      <c r="M881" s="186"/>
    </row>
    <row r="882" spans="2:13">
      <c r="B882" s="43"/>
      <c r="C882" s="36"/>
      <c r="D882" s="186"/>
      <c r="E882" s="190"/>
      <c r="F882" s="190"/>
      <c r="G882" s="190"/>
      <c r="H882" s="36"/>
      <c r="I882" s="190"/>
      <c r="J882" s="192"/>
      <c r="K882" s="191"/>
      <c r="L882" s="185"/>
      <c r="M882" s="186"/>
    </row>
    <row r="883" spans="2:13">
      <c r="B883" s="43"/>
      <c r="C883" s="36"/>
      <c r="D883" s="186"/>
      <c r="E883" s="190"/>
      <c r="F883" s="190"/>
      <c r="G883" s="190"/>
      <c r="H883" s="36"/>
      <c r="I883" s="190"/>
      <c r="J883" s="192"/>
      <c r="K883" s="191"/>
      <c r="L883" s="185"/>
      <c r="M883" s="186"/>
    </row>
    <row r="884" spans="2:13">
      <c r="B884" s="43"/>
      <c r="C884" s="36"/>
      <c r="D884" s="186"/>
      <c r="E884" s="190"/>
      <c r="F884" s="190"/>
      <c r="G884" s="190"/>
      <c r="H884" s="36"/>
      <c r="I884" s="190"/>
      <c r="J884" s="192"/>
      <c r="K884" s="191"/>
      <c r="L884" s="185"/>
      <c r="M884" s="186"/>
    </row>
    <row r="885" spans="2:13">
      <c r="B885" s="43"/>
      <c r="C885" s="36"/>
      <c r="D885" s="186"/>
      <c r="E885" s="190"/>
      <c r="F885" s="190"/>
      <c r="G885" s="190"/>
      <c r="H885" s="36"/>
      <c r="I885" s="190"/>
      <c r="J885" s="192"/>
      <c r="K885" s="191"/>
      <c r="L885" s="185"/>
      <c r="M885" s="186"/>
    </row>
    <row r="886" spans="2:13">
      <c r="B886" s="43"/>
      <c r="C886" s="36"/>
      <c r="D886" s="186"/>
      <c r="E886" s="190"/>
      <c r="F886" s="190"/>
      <c r="G886" s="190"/>
      <c r="H886" s="36"/>
      <c r="I886" s="190"/>
      <c r="J886" s="192"/>
      <c r="K886" s="191"/>
      <c r="L886" s="185"/>
      <c r="M886" s="186"/>
    </row>
    <row r="887" spans="2:13">
      <c r="B887" s="43"/>
      <c r="C887" s="36"/>
      <c r="D887" s="186"/>
      <c r="E887" s="190"/>
      <c r="F887" s="190"/>
      <c r="G887" s="190"/>
      <c r="H887" s="36"/>
      <c r="I887" s="190"/>
      <c r="J887" s="192"/>
      <c r="K887" s="191"/>
      <c r="L887" s="185"/>
      <c r="M887" s="186"/>
    </row>
    <row r="888" spans="2:13">
      <c r="B888" s="43"/>
      <c r="C888" s="36"/>
      <c r="D888" s="186"/>
      <c r="E888" s="190"/>
      <c r="F888" s="190"/>
      <c r="G888" s="190"/>
      <c r="H888" s="36"/>
      <c r="I888" s="190"/>
      <c r="J888" s="192"/>
      <c r="K888" s="191"/>
      <c r="L888" s="185"/>
      <c r="M888" s="186"/>
    </row>
    <row r="889" spans="2:13">
      <c r="B889" s="43"/>
      <c r="C889" s="36"/>
      <c r="D889" s="186"/>
      <c r="E889" s="190"/>
      <c r="F889" s="190"/>
      <c r="G889" s="190"/>
      <c r="H889" s="36"/>
      <c r="I889" s="190"/>
      <c r="J889" s="192"/>
      <c r="K889" s="191"/>
      <c r="L889" s="185"/>
      <c r="M889" s="186"/>
    </row>
    <row r="890" spans="2:13">
      <c r="B890" s="43"/>
      <c r="C890" s="36"/>
      <c r="D890" s="186"/>
      <c r="E890" s="190"/>
      <c r="F890" s="190"/>
      <c r="G890" s="190"/>
      <c r="H890" s="36"/>
      <c r="I890" s="190"/>
      <c r="J890" s="192"/>
      <c r="K890" s="191"/>
      <c r="L890" s="185"/>
      <c r="M890" s="186"/>
    </row>
    <row r="891" spans="2:13">
      <c r="B891" s="43"/>
      <c r="C891" s="36"/>
      <c r="D891" s="186"/>
      <c r="E891" s="190"/>
      <c r="F891" s="190"/>
      <c r="G891" s="190"/>
      <c r="H891" s="36"/>
      <c r="I891" s="190"/>
      <c r="J891" s="192"/>
      <c r="K891" s="191"/>
      <c r="L891" s="185"/>
      <c r="M891" s="186"/>
    </row>
    <row r="892" spans="2:13">
      <c r="B892" s="43"/>
      <c r="C892" s="36"/>
      <c r="D892" s="186"/>
      <c r="E892" s="190"/>
      <c r="F892" s="190"/>
      <c r="G892" s="190"/>
      <c r="H892" s="36"/>
      <c r="I892" s="190"/>
      <c r="J892" s="192"/>
      <c r="K892" s="191"/>
      <c r="L892" s="185"/>
      <c r="M892" s="186"/>
    </row>
    <row r="893" spans="2:13">
      <c r="B893" s="43"/>
      <c r="C893" s="36"/>
      <c r="D893" s="186"/>
      <c r="E893" s="190"/>
      <c r="F893" s="190"/>
      <c r="G893" s="190"/>
      <c r="H893" s="36"/>
      <c r="I893" s="190"/>
      <c r="J893" s="192"/>
      <c r="K893" s="191"/>
      <c r="L893" s="185"/>
      <c r="M893" s="186"/>
    </row>
    <row r="894" spans="2:13">
      <c r="B894" s="43"/>
      <c r="C894" s="36"/>
      <c r="D894" s="186"/>
      <c r="E894" s="190"/>
      <c r="F894" s="190"/>
      <c r="G894" s="190"/>
      <c r="H894" s="36"/>
      <c r="I894" s="190"/>
      <c r="J894" s="192"/>
      <c r="K894" s="191"/>
      <c r="L894" s="185"/>
      <c r="M894" s="186"/>
    </row>
    <row r="895" spans="2:13">
      <c r="B895" s="43"/>
      <c r="C895" s="36"/>
      <c r="D895" s="186"/>
      <c r="E895" s="190"/>
      <c r="F895" s="190"/>
      <c r="G895" s="190"/>
      <c r="H895" s="36"/>
      <c r="I895" s="190"/>
      <c r="J895" s="192"/>
      <c r="K895" s="191"/>
      <c r="L895" s="185"/>
      <c r="M895" s="186"/>
    </row>
    <row r="896" spans="2:13">
      <c r="B896" s="43"/>
      <c r="C896" s="36"/>
      <c r="D896" s="186"/>
      <c r="E896" s="190"/>
      <c r="F896" s="190"/>
      <c r="G896" s="190"/>
      <c r="H896" s="36"/>
      <c r="I896" s="190"/>
      <c r="J896" s="192"/>
      <c r="K896" s="191"/>
      <c r="L896" s="185"/>
      <c r="M896" s="186"/>
    </row>
    <row r="897" spans="2:13">
      <c r="B897" s="43"/>
      <c r="C897" s="36"/>
      <c r="D897" s="186"/>
      <c r="E897" s="190"/>
      <c r="F897" s="190"/>
      <c r="G897" s="190"/>
      <c r="H897" s="36"/>
      <c r="I897" s="190"/>
      <c r="J897" s="192"/>
      <c r="K897" s="191"/>
      <c r="L897" s="185"/>
      <c r="M897" s="186"/>
    </row>
    <row r="898" spans="2:13">
      <c r="B898" s="43"/>
      <c r="C898" s="36"/>
      <c r="D898" s="186"/>
      <c r="E898" s="190"/>
      <c r="F898" s="190"/>
      <c r="G898" s="190"/>
      <c r="H898" s="36"/>
      <c r="I898" s="190"/>
      <c r="J898" s="192"/>
      <c r="K898" s="191"/>
      <c r="L898" s="185"/>
      <c r="M898" s="186"/>
    </row>
    <row r="899" spans="2:13">
      <c r="B899" s="43"/>
      <c r="C899" s="36"/>
      <c r="D899" s="186"/>
      <c r="E899" s="190"/>
      <c r="F899" s="190"/>
      <c r="G899" s="190"/>
      <c r="H899" s="36"/>
      <c r="I899" s="190"/>
      <c r="J899" s="192"/>
      <c r="K899" s="191"/>
      <c r="L899" s="185"/>
      <c r="M899" s="186"/>
    </row>
    <row r="900" spans="2:13">
      <c r="B900" s="43"/>
      <c r="C900" s="36"/>
      <c r="D900" s="186"/>
      <c r="E900" s="190"/>
      <c r="F900" s="190"/>
      <c r="G900" s="190"/>
      <c r="H900" s="36"/>
      <c r="I900" s="190"/>
      <c r="J900" s="192"/>
      <c r="K900" s="191"/>
      <c r="L900" s="185"/>
      <c r="M900" s="186"/>
    </row>
    <row r="901" spans="2:13">
      <c r="B901" s="43"/>
      <c r="C901" s="36"/>
      <c r="D901" s="186"/>
      <c r="E901" s="190"/>
      <c r="F901" s="190"/>
      <c r="G901" s="190"/>
      <c r="H901" s="36"/>
      <c r="I901" s="190"/>
      <c r="J901" s="192"/>
      <c r="K901" s="191"/>
      <c r="L901" s="185"/>
      <c r="M901" s="186"/>
    </row>
    <row r="902" spans="2:13">
      <c r="B902" s="43"/>
      <c r="C902" s="36"/>
      <c r="D902" s="186"/>
      <c r="E902" s="190"/>
      <c r="F902" s="190"/>
      <c r="G902" s="190"/>
      <c r="H902" s="36"/>
      <c r="I902" s="190"/>
      <c r="J902" s="192"/>
      <c r="K902" s="191"/>
      <c r="L902" s="185"/>
      <c r="M902" s="186"/>
    </row>
    <row r="903" spans="2:13">
      <c r="B903" s="43"/>
      <c r="C903" s="36"/>
      <c r="D903" s="186"/>
      <c r="E903" s="190"/>
      <c r="F903" s="190"/>
      <c r="G903" s="190"/>
      <c r="H903" s="36"/>
      <c r="I903" s="190"/>
      <c r="J903" s="192"/>
      <c r="K903" s="191"/>
      <c r="L903" s="185"/>
      <c r="M903" s="186"/>
    </row>
    <row r="904" spans="2:13">
      <c r="B904" s="43"/>
      <c r="C904" s="36"/>
      <c r="D904" s="186"/>
      <c r="E904" s="190"/>
      <c r="F904" s="190"/>
      <c r="G904" s="190"/>
      <c r="H904" s="36"/>
      <c r="I904" s="190"/>
      <c r="J904" s="192"/>
      <c r="K904" s="191"/>
      <c r="L904" s="185"/>
      <c r="M904" s="186"/>
    </row>
    <row r="905" spans="2:13">
      <c r="B905" s="43"/>
      <c r="C905" s="36"/>
      <c r="D905" s="186"/>
      <c r="E905" s="190"/>
      <c r="F905" s="190"/>
      <c r="G905" s="190"/>
      <c r="H905" s="36"/>
      <c r="I905" s="190"/>
      <c r="J905" s="192"/>
      <c r="K905" s="191"/>
      <c r="L905" s="185"/>
      <c r="M905" s="186"/>
    </row>
    <row r="906" spans="2:13">
      <c r="B906" s="43"/>
      <c r="C906" s="36"/>
      <c r="D906" s="186"/>
      <c r="E906" s="190"/>
      <c r="F906" s="190"/>
      <c r="G906" s="190"/>
      <c r="H906" s="36"/>
      <c r="I906" s="190"/>
      <c r="J906" s="192"/>
      <c r="K906" s="191"/>
      <c r="L906" s="185"/>
      <c r="M906" s="186"/>
    </row>
    <row r="907" spans="2:13">
      <c r="B907" s="43"/>
      <c r="C907" s="36"/>
      <c r="D907" s="186"/>
      <c r="E907" s="190"/>
      <c r="F907" s="190"/>
      <c r="G907" s="190"/>
      <c r="H907" s="36"/>
      <c r="I907" s="190"/>
      <c r="J907" s="192"/>
      <c r="K907" s="191"/>
      <c r="L907" s="185"/>
      <c r="M907" s="186"/>
    </row>
    <row r="908" spans="2:13">
      <c r="B908" s="43"/>
      <c r="C908" s="36"/>
      <c r="D908" s="186"/>
      <c r="E908" s="190"/>
      <c r="F908" s="190"/>
      <c r="G908" s="190"/>
      <c r="H908" s="36"/>
      <c r="I908" s="190"/>
      <c r="J908" s="192"/>
      <c r="K908" s="191"/>
      <c r="L908" s="185"/>
      <c r="M908" s="186"/>
    </row>
    <row r="909" spans="2:13">
      <c r="B909" s="43"/>
      <c r="C909" s="36"/>
      <c r="D909" s="186"/>
      <c r="E909" s="190"/>
      <c r="F909" s="190"/>
      <c r="G909" s="190"/>
      <c r="H909" s="36"/>
      <c r="I909" s="190"/>
      <c r="J909" s="192"/>
      <c r="K909" s="191"/>
      <c r="L909" s="185"/>
      <c r="M909" s="186"/>
    </row>
    <row r="910" spans="2:13">
      <c r="B910" s="43"/>
      <c r="C910" s="36"/>
      <c r="D910" s="186"/>
      <c r="E910" s="190"/>
      <c r="F910" s="190"/>
      <c r="G910" s="190"/>
      <c r="H910" s="36"/>
      <c r="I910" s="190"/>
      <c r="J910" s="192"/>
      <c r="K910" s="191"/>
      <c r="L910" s="185"/>
      <c r="M910" s="186"/>
    </row>
    <row r="911" spans="2:13">
      <c r="B911" s="43"/>
      <c r="C911" s="36"/>
      <c r="D911" s="186"/>
      <c r="E911" s="190"/>
      <c r="F911" s="190"/>
      <c r="G911" s="190"/>
      <c r="H911" s="36"/>
      <c r="I911" s="190"/>
      <c r="J911" s="192"/>
      <c r="K911" s="191"/>
      <c r="L911" s="185"/>
      <c r="M911" s="186"/>
    </row>
    <row r="912" spans="2:13">
      <c r="B912" s="43"/>
      <c r="C912" s="36"/>
      <c r="D912" s="186"/>
      <c r="E912" s="190"/>
      <c r="F912" s="190"/>
      <c r="G912" s="190"/>
      <c r="H912" s="36"/>
      <c r="I912" s="190"/>
      <c r="J912" s="192"/>
      <c r="K912" s="191"/>
      <c r="L912" s="185"/>
      <c r="M912" s="186"/>
    </row>
    <row r="913" spans="2:13">
      <c r="B913" s="43"/>
      <c r="C913" s="36"/>
      <c r="D913" s="186"/>
      <c r="E913" s="190"/>
      <c r="F913" s="190"/>
      <c r="G913" s="190"/>
      <c r="H913" s="36"/>
      <c r="I913" s="190"/>
      <c r="J913" s="192"/>
      <c r="K913" s="191"/>
      <c r="L913" s="185"/>
      <c r="M913" s="186"/>
    </row>
    <row r="914" spans="2:13">
      <c r="B914" s="43"/>
      <c r="C914" s="36"/>
      <c r="D914" s="186"/>
      <c r="E914" s="190"/>
      <c r="F914" s="190"/>
      <c r="G914" s="190"/>
      <c r="H914" s="36"/>
      <c r="I914" s="190"/>
      <c r="J914" s="192"/>
      <c r="K914" s="191"/>
      <c r="L914" s="185"/>
      <c r="M914" s="186"/>
    </row>
    <row r="915" spans="2:13">
      <c r="B915" s="43"/>
      <c r="C915" s="36"/>
      <c r="D915" s="186"/>
      <c r="E915" s="190"/>
      <c r="F915" s="190"/>
      <c r="G915" s="190"/>
      <c r="H915" s="36"/>
      <c r="I915" s="190"/>
      <c r="J915" s="192"/>
      <c r="K915" s="191"/>
      <c r="L915" s="185"/>
      <c r="M915" s="186"/>
    </row>
    <row r="916" spans="2:13">
      <c r="B916" s="43"/>
      <c r="C916" s="36"/>
      <c r="D916" s="186"/>
      <c r="E916" s="190"/>
      <c r="F916" s="190"/>
      <c r="G916" s="190"/>
      <c r="H916" s="36"/>
      <c r="I916" s="190"/>
      <c r="J916" s="192"/>
      <c r="K916" s="191"/>
      <c r="L916" s="185"/>
      <c r="M916" s="186"/>
    </row>
    <row r="917" spans="2:13">
      <c r="B917" s="43"/>
      <c r="C917" s="36"/>
      <c r="D917" s="186"/>
      <c r="E917" s="190"/>
      <c r="F917" s="190"/>
      <c r="G917" s="190"/>
      <c r="H917" s="36"/>
      <c r="I917" s="190"/>
      <c r="J917" s="192"/>
      <c r="K917" s="191"/>
      <c r="L917" s="185"/>
      <c r="M917" s="186"/>
    </row>
    <row r="918" spans="2:13">
      <c r="B918" s="43"/>
      <c r="C918" s="36"/>
      <c r="D918" s="186"/>
      <c r="E918" s="190"/>
      <c r="F918" s="190"/>
      <c r="G918" s="190"/>
      <c r="H918" s="36"/>
      <c r="I918" s="190"/>
      <c r="J918" s="192"/>
      <c r="K918" s="191"/>
      <c r="L918" s="185"/>
      <c r="M918" s="186"/>
    </row>
    <row r="919" spans="2:13">
      <c r="B919" s="43"/>
      <c r="C919" s="36"/>
      <c r="D919" s="186"/>
      <c r="E919" s="190"/>
      <c r="F919" s="190"/>
      <c r="G919" s="190"/>
      <c r="H919" s="36"/>
      <c r="I919" s="190"/>
      <c r="J919" s="192"/>
      <c r="K919" s="191"/>
      <c r="L919" s="185"/>
      <c r="M919" s="186"/>
    </row>
    <row r="920" spans="2:13">
      <c r="B920" s="43"/>
      <c r="C920" s="36"/>
      <c r="D920" s="186"/>
      <c r="E920" s="190"/>
      <c r="F920" s="190"/>
      <c r="G920" s="190"/>
      <c r="H920" s="36"/>
      <c r="I920" s="190"/>
      <c r="J920" s="192"/>
      <c r="K920" s="191"/>
      <c r="L920" s="185"/>
      <c r="M920" s="186"/>
    </row>
    <row r="921" spans="2:13">
      <c r="B921" s="43"/>
      <c r="C921" s="36"/>
      <c r="D921" s="186"/>
      <c r="E921" s="190"/>
      <c r="F921" s="190"/>
      <c r="G921" s="190"/>
      <c r="H921" s="36"/>
      <c r="I921" s="190"/>
      <c r="J921" s="192"/>
      <c r="K921" s="191"/>
      <c r="L921" s="185"/>
      <c r="M921" s="186"/>
    </row>
    <row r="922" spans="2:13">
      <c r="B922" s="43"/>
      <c r="C922" s="36"/>
      <c r="D922" s="186"/>
      <c r="E922" s="190"/>
      <c r="F922" s="190"/>
      <c r="G922" s="190"/>
      <c r="H922" s="36"/>
      <c r="I922" s="190"/>
      <c r="J922" s="192"/>
      <c r="K922" s="191"/>
      <c r="L922" s="185"/>
      <c r="M922" s="186"/>
    </row>
    <row r="923" spans="2:13">
      <c r="B923" s="43"/>
      <c r="C923" s="36"/>
      <c r="D923" s="186"/>
      <c r="E923" s="190"/>
      <c r="F923" s="190"/>
      <c r="G923" s="190"/>
      <c r="H923" s="36"/>
      <c r="I923" s="190"/>
      <c r="J923" s="192"/>
      <c r="K923" s="191"/>
      <c r="L923" s="185"/>
      <c r="M923" s="186"/>
    </row>
    <row r="924" spans="2:13">
      <c r="B924" s="43"/>
      <c r="C924" s="36"/>
      <c r="D924" s="186"/>
      <c r="E924" s="190"/>
      <c r="F924" s="190"/>
      <c r="G924" s="190"/>
      <c r="H924" s="36"/>
      <c r="I924" s="190"/>
      <c r="J924" s="192"/>
      <c r="K924" s="191"/>
      <c r="L924" s="185"/>
      <c r="M924" s="186"/>
    </row>
    <row r="925" spans="2:13">
      <c r="B925" s="43"/>
      <c r="C925" s="36"/>
      <c r="D925" s="186"/>
      <c r="E925" s="190"/>
      <c r="F925" s="190"/>
      <c r="G925" s="190"/>
      <c r="H925" s="36"/>
      <c r="I925" s="190"/>
      <c r="J925" s="192"/>
      <c r="K925" s="191"/>
      <c r="L925" s="185"/>
      <c r="M925" s="186"/>
    </row>
    <row r="926" spans="2:13">
      <c r="B926" s="43"/>
      <c r="C926" s="36"/>
      <c r="D926" s="186"/>
      <c r="E926" s="190"/>
      <c r="F926" s="190"/>
      <c r="G926" s="190"/>
      <c r="H926" s="36"/>
      <c r="I926" s="190"/>
      <c r="J926" s="192"/>
      <c r="K926" s="191"/>
      <c r="L926" s="185"/>
      <c r="M926" s="186"/>
    </row>
    <row r="927" spans="2:13">
      <c r="B927" s="43"/>
      <c r="C927" s="36"/>
      <c r="D927" s="186"/>
      <c r="E927" s="190"/>
      <c r="F927" s="190"/>
      <c r="G927" s="190"/>
      <c r="H927" s="36"/>
      <c r="I927" s="190"/>
      <c r="J927" s="192"/>
      <c r="K927" s="191"/>
      <c r="L927" s="185"/>
      <c r="M927" s="186"/>
    </row>
    <row r="928" spans="2:13">
      <c r="B928" s="43"/>
      <c r="C928" s="36"/>
      <c r="D928" s="186"/>
      <c r="E928" s="190"/>
      <c r="F928" s="190"/>
      <c r="G928" s="190"/>
      <c r="H928" s="36"/>
      <c r="I928" s="190"/>
      <c r="J928" s="192"/>
      <c r="K928" s="191"/>
      <c r="L928" s="185"/>
      <c r="M928" s="186"/>
    </row>
    <row r="929" spans="2:13">
      <c r="B929" s="43"/>
      <c r="C929" s="36"/>
      <c r="D929" s="186"/>
      <c r="E929" s="190"/>
      <c r="F929" s="190"/>
      <c r="G929" s="190"/>
      <c r="H929" s="36"/>
      <c r="I929" s="190"/>
      <c r="J929" s="192"/>
      <c r="K929" s="191"/>
      <c r="L929" s="185"/>
      <c r="M929" s="186"/>
    </row>
    <row r="930" spans="2:13">
      <c r="B930" s="43"/>
      <c r="C930" s="36"/>
      <c r="D930" s="186"/>
      <c r="E930" s="190"/>
      <c r="F930" s="190"/>
      <c r="G930" s="190"/>
      <c r="H930" s="36"/>
      <c r="I930" s="190"/>
      <c r="J930" s="192"/>
      <c r="K930" s="191"/>
      <c r="L930" s="185"/>
      <c r="M930" s="186"/>
    </row>
    <row r="931" spans="2:13">
      <c r="B931" s="43"/>
      <c r="C931" s="36"/>
      <c r="D931" s="186"/>
      <c r="E931" s="190"/>
      <c r="F931" s="190"/>
      <c r="G931" s="190"/>
      <c r="H931" s="36"/>
      <c r="I931" s="190"/>
      <c r="J931" s="192"/>
      <c r="K931" s="191"/>
      <c r="L931" s="185"/>
      <c r="M931" s="186"/>
    </row>
    <row r="932" spans="2:13">
      <c r="B932" s="43"/>
      <c r="C932" s="36"/>
      <c r="D932" s="186"/>
      <c r="E932" s="190"/>
      <c r="F932" s="190"/>
      <c r="G932" s="190"/>
      <c r="H932" s="36"/>
      <c r="I932" s="190"/>
      <c r="J932" s="192"/>
      <c r="K932" s="191"/>
      <c r="L932" s="185"/>
      <c r="M932" s="186"/>
    </row>
    <row r="933" spans="2:13">
      <c r="B933" s="43"/>
      <c r="C933" s="36"/>
      <c r="D933" s="186"/>
      <c r="E933" s="190"/>
      <c r="F933" s="190"/>
      <c r="G933" s="190"/>
      <c r="H933" s="36"/>
      <c r="I933" s="190"/>
      <c r="J933" s="192"/>
      <c r="K933" s="191"/>
      <c r="L933" s="185"/>
      <c r="M933" s="186"/>
    </row>
    <row r="934" spans="2:13">
      <c r="B934" s="43"/>
      <c r="C934" s="36"/>
      <c r="D934" s="186"/>
      <c r="E934" s="190"/>
      <c r="F934" s="190"/>
      <c r="G934" s="190"/>
      <c r="H934" s="36"/>
      <c r="I934" s="190"/>
      <c r="J934" s="192"/>
      <c r="K934" s="191"/>
      <c r="L934" s="185"/>
      <c r="M934" s="186"/>
    </row>
    <row r="935" spans="2:13">
      <c r="B935" s="43"/>
      <c r="C935" s="36"/>
      <c r="D935" s="186"/>
      <c r="E935" s="190"/>
      <c r="F935" s="190"/>
      <c r="G935" s="190"/>
      <c r="H935" s="36"/>
      <c r="I935" s="190"/>
      <c r="J935" s="192"/>
      <c r="K935" s="191"/>
      <c r="L935" s="185"/>
      <c r="M935" s="186"/>
    </row>
    <row r="936" spans="2:13">
      <c r="B936" s="43"/>
      <c r="C936" s="36"/>
      <c r="D936" s="186"/>
      <c r="E936" s="190"/>
      <c r="F936" s="190"/>
      <c r="G936" s="190"/>
      <c r="H936" s="36"/>
      <c r="I936" s="190"/>
      <c r="J936" s="192"/>
      <c r="K936" s="191"/>
      <c r="L936" s="185"/>
      <c r="M936" s="186"/>
    </row>
    <row r="937" spans="2:13">
      <c r="B937" s="43"/>
      <c r="C937" s="36"/>
      <c r="D937" s="186"/>
      <c r="E937" s="190"/>
      <c r="F937" s="190"/>
      <c r="G937" s="190"/>
      <c r="H937" s="36"/>
      <c r="I937" s="190"/>
      <c r="J937" s="192"/>
      <c r="K937" s="191"/>
      <c r="L937" s="185"/>
      <c r="M937" s="186"/>
    </row>
    <row r="938" spans="2:13">
      <c r="B938" s="43"/>
      <c r="C938" s="36"/>
      <c r="D938" s="186"/>
      <c r="E938" s="190"/>
      <c r="F938" s="190"/>
      <c r="G938" s="190"/>
      <c r="H938" s="36"/>
      <c r="I938" s="190"/>
      <c r="J938" s="192"/>
      <c r="K938" s="191"/>
      <c r="L938" s="185"/>
      <c r="M938" s="186"/>
    </row>
    <row r="939" spans="2:13">
      <c r="B939" s="43"/>
      <c r="C939" s="36"/>
      <c r="D939" s="186"/>
      <c r="E939" s="190"/>
      <c r="F939" s="190"/>
      <c r="G939" s="190"/>
      <c r="H939" s="36"/>
      <c r="I939" s="190"/>
      <c r="J939" s="192"/>
      <c r="K939" s="191"/>
      <c r="L939" s="185"/>
      <c r="M939" s="186"/>
    </row>
    <row r="940" spans="2:13">
      <c r="B940" s="43"/>
      <c r="C940" s="36"/>
      <c r="D940" s="186"/>
      <c r="E940" s="190"/>
      <c r="F940" s="190"/>
      <c r="G940" s="190"/>
      <c r="H940" s="36"/>
      <c r="I940" s="190"/>
      <c r="J940" s="192"/>
      <c r="K940" s="191"/>
      <c r="L940" s="185"/>
      <c r="M940" s="186"/>
    </row>
    <row r="941" spans="2:13">
      <c r="B941" s="43"/>
      <c r="C941" s="36"/>
      <c r="D941" s="186"/>
      <c r="E941" s="190"/>
      <c r="F941" s="190"/>
      <c r="G941" s="190"/>
      <c r="H941" s="36"/>
      <c r="I941" s="190"/>
      <c r="J941" s="192"/>
      <c r="K941" s="191"/>
      <c r="L941" s="185"/>
      <c r="M941" s="186"/>
    </row>
    <row r="942" spans="2:13">
      <c r="B942" s="43"/>
      <c r="C942" s="36"/>
      <c r="D942" s="186"/>
      <c r="E942" s="190"/>
      <c r="F942" s="190"/>
      <c r="G942" s="190"/>
      <c r="H942" s="36"/>
      <c r="I942" s="190"/>
      <c r="J942" s="192"/>
      <c r="K942" s="191"/>
      <c r="L942" s="185"/>
      <c r="M942" s="186"/>
    </row>
    <row r="943" spans="2:13">
      <c r="B943" s="43"/>
      <c r="C943" s="36"/>
      <c r="D943" s="186"/>
      <c r="E943" s="190"/>
      <c r="F943" s="190"/>
      <c r="G943" s="190"/>
      <c r="H943" s="36"/>
      <c r="I943" s="190"/>
      <c r="J943" s="192"/>
      <c r="K943" s="191"/>
      <c r="L943" s="185"/>
      <c r="M943" s="186"/>
    </row>
    <row r="944" spans="2:13">
      <c r="B944" s="43"/>
      <c r="C944" s="36"/>
      <c r="D944" s="186"/>
      <c r="E944" s="190"/>
      <c r="F944" s="190"/>
      <c r="G944" s="190"/>
      <c r="H944" s="36"/>
      <c r="I944" s="190"/>
      <c r="J944" s="192"/>
      <c r="K944" s="191"/>
      <c r="L944" s="185"/>
      <c r="M944" s="186"/>
    </row>
    <row r="945" spans="2:13">
      <c r="B945" s="43"/>
      <c r="C945" s="36"/>
      <c r="D945" s="186"/>
      <c r="E945" s="190"/>
      <c r="F945" s="190"/>
      <c r="G945" s="190"/>
      <c r="H945" s="36"/>
      <c r="I945" s="190"/>
      <c r="J945" s="192"/>
      <c r="K945" s="191"/>
      <c r="L945" s="185"/>
      <c r="M945" s="186"/>
    </row>
    <row r="946" spans="2:13">
      <c r="B946" s="43"/>
      <c r="C946" s="36"/>
      <c r="D946" s="186"/>
      <c r="E946" s="190"/>
      <c r="F946" s="190"/>
      <c r="G946" s="190"/>
      <c r="H946" s="36"/>
      <c r="I946" s="190"/>
      <c r="J946" s="192"/>
      <c r="K946" s="191"/>
      <c r="L946" s="185"/>
      <c r="M946" s="186"/>
    </row>
    <row r="947" spans="2:13">
      <c r="B947" s="43"/>
      <c r="C947" s="36"/>
      <c r="D947" s="186"/>
      <c r="E947" s="190"/>
      <c r="F947" s="190"/>
      <c r="G947" s="190"/>
      <c r="H947" s="36"/>
      <c r="I947" s="190"/>
      <c r="J947" s="192"/>
      <c r="K947" s="191"/>
      <c r="L947" s="185"/>
      <c r="M947" s="186"/>
    </row>
    <row r="948" spans="2:13">
      <c r="B948" s="43"/>
      <c r="C948" s="36"/>
      <c r="D948" s="186"/>
      <c r="E948" s="190"/>
      <c r="F948" s="190"/>
      <c r="G948" s="190"/>
      <c r="H948" s="36"/>
      <c r="I948" s="190"/>
      <c r="J948" s="192"/>
      <c r="K948" s="191"/>
      <c r="L948" s="185"/>
      <c r="M948" s="186"/>
    </row>
    <row r="949" spans="2:13">
      <c r="B949" s="43"/>
      <c r="C949" s="36"/>
      <c r="D949" s="186"/>
      <c r="E949" s="190"/>
      <c r="F949" s="190"/>
      <c r="G949" s="190"/>
      <c r="H949" s="36"/>
      <c r="I949" s="190"/>
      <c r="J949" s="192"/>
      <c r="K949" s="191"/>
      <c r="L949" s="185"/>
      <c r="M949" s="186"/>
    </row>
    <row r="950" spans="2:13">
      <c r="B950" s="43"/>
      <c r="C950" s="36"/>
      <c r="D950" s="186"/>
      <c r="E950" s="190"/>
      <c r="F950" s="190"/>
      <c r="G950" s="190"/>
      <c r="H950" s="36"/>
      <c r="I950" s="190"/>
      <c r="J950" s="192"/>
      <c r="K950" s="191"/>
      <c r="L950" s="185"/>
      <c r="M950" s="186"/>
    </row>
    <row r="951" spans="2:13">
      <c r="B951" s="43"/>
      <c r="C951" s="36"/>
      <c r="D951" s="186"/>
      <c r="E951" s="190"/>
      <c r="F951" s="190"/>
      <c r="G951" s="190"/>
      <c r="H951" s="36"/>
      <c r="I951" s="190"/>
      <c r="J951" s="192"/>
      <c r="K951" s="191"/>
      <c r="L951" s="185"/>
      <c r="M951" s="186"/>
    </row>
    <row r="952" spans="2:13">
      <c r="B952" s="43"/>
      <c r="C952" s="36"/>
      <c r="D952" s="186"/>
      <c r="E952" s="190"/>
      <c r="F952" s="190"/>
      <c r="G952" s="190"/>
      <c r="H952" s="36"/>
      <c r="I952" s="190"/>
      <c r="J952" s="192"/>
      <c r="K952" s="191"/>
      <c r="L952" s="185"/>
      <c r="M952" s="186"/>
    </row>
    <row r="953" spans="2:13">
      <c r="B953" s="43"/>
      <c r="C953" s="36"/>
      <c r="D953" s="186"/>
      <c r="E953" s="190"/>
      <c r="F953" s="190"/>
      <c r="G953" s="190"/>
      <c r="H953" s="36"/>
      <c r="I953" s="190"/>
      <c r="J953" s="192"/>
      <c r="K953" s="191"/>
      <c r="L953" s="185"/>
      <c r="M953" s="186"/>
    </row>
    <row r="954" spans="2:13">
      <c r="B954" s="43"/>
      <c r="C954" s="36"/>
      <c r="D954" s="186"/>
      <c r="E954" s="190"/>
      <c r="F954" s="190"/>
      <c r="G954" s="190"/>
      <c r="H954" s="36"/>
      <c r="I954" s="190"/>
      <c r="J954" s="192"/>
      <c r="K954" s="191"/>
      <c r="L954" s="185"/>
      <c r="M954" s="186"/>
    </row>
    <row r="955" spans="2:13">
      <c r="B955" s="43"/>
      <c r="C955" s="36"/>
      <c r="D955" s="186"/>
      <c r="E955" s="190"/>
      <c r="F955" s="190"/>
      <c r="G955" s="190"/>
      <c r="H955" s="36"/>
      <c r="I955" s="190"/>
      <c r="J955" s="192"/>
      <c r="K955" s="191"/>
      <c r="L955" s="185"/>
      <c r="M955" s="186"/>
    </row>
    <row r="956" spans="2:13">
      <c r="B956" s="43"/>
      <c r="C956" s="36"/>
      <c r="D956" s="186"/>
      <c r="E956" s="190"/>
      <c r="F956" s="190"/>
      <c r="G956" s="190"/>
      <c r="H956" s="36"/>
      <c r="I956" s="190"/>
      <c r="J956" s="192"/>
      <c r="K956" s="191"/>
      <c r="L956" s="185"/>
      <c r="M956" s="186"/>
    </row>
    <row r="957" spans="2:13">
      <c r="B957" s="43"/>
      <c r="C957" s="36"/>
      <c r="D957" s="186"/>
      <c r="E957" s="190"/>
      <c r="F957" s="190"/>
      <c r="G957" s="190"/>
      <c r="H957" s="36"/>
      <c r="I957" s="190"/>
      <c r="J957" s="192"/>
      <c r="K957" s="191"/>
      <c r="L957" s="185"/>
      <c r="M957" s="186"/>
    </row>
    <row r="958" spans="2:13">
      <c r="B958" s="43"/>
      <c r="C958" s="36"/>
      <c r="D958" s="186"/>
      <c r="E958" s="190"/>
      <c r="F958" s="190"/>
      <c r="G958" s="190"/>
      <c r="H958" s="36"/>
      <c r="I958" s="190"/>
      <c r="J958" s="192"/>
      <c r="K958" s="191"/>
      <c r="L958" s="185"/>
      <c r="M958" s="186"/>
    </row>
    <row r="959" spans="2:13">
      <c r="B959" s="43"/>
      <c r="C959" s="36"/>
      <c r="D959" s="186"/>
      <c r="E959" s="190"/>
      <c r="F959" s="190"/>
      <c r="G959" s="190"/>
      <c r="H959" s="36"/>
      <c r="I959" s="190"/>
      <c r="J959" s="192"/>
      <c r="K959" s="191"/>
      <c r="L959" s="185"/>
      <c r="M959" s="186"/>
    </row>
    <row r="960" spans="2:13">
      <c r="B960" s="43"/>
      <c r="C960" s="36"/>
      <c r="D960" s="186"/>
      <c r="E960" s="190"/>
      <c r="F960" s="190"/>
      <c r="G960" s="190"/>
      <c r="H960" s="36"/>
      <c r="I960" s="190"/>
      <c r="J960" s="192"/>
      <c r="K960" s="191"/>
      <c r="L960" s="185"/>
      <c r="M960" s="186"/>
    </row>
    <row r="961" spans="2:13">
      <c r="B961" s="43"/>
      <c r="C961" s="36"/>
      <c r="D961" s="186"/>
      <c r="E961" s="190"/>
      <c r="F961" s="190"/>
      <c r="G961" s="190"/>
      <c r="H961" s="36"/>
      <c r="I961" s="190"/>
      <c r="J961" s="192"/>
      <c r="K961" s="191"/>
      <c r="L961" s="185"/>
      <c r="M961" s="186"/>
    </row>
    <row r="962" spans="2:13">
      <c r="B962" s="43"/>
      <c r="C962" s="36"/>
      <c r="D962" s="186"/>
      <c r="E962" s="190"/>
      <c r="F962" s="190"/>
      <c r="G962" s="190"/>
      <c r="H962" s="36"/>
      <c r="I962" s="190"/>
      <c r="J962" s="192"/>
      <c r="K962" s="191"/>
      <c r="L962" s="185"/>
      <c r="M962" s="186"/>
    </row>
    <row r="963" spans="2:13">
      <c r="B963" s="43"/>
      <c r="C963" s="36"/>
      <c r="D963" s="186"/>
      <c r="E963" s="190"/>
      <c r="F963" s="190"/>
      <c r="G963" s="190"/>
      <c r="H963" s="36"/>
      <c r="I963" s="190"/>
      <c r="J963" s="192"/>
      <c r="K963" s="191"/>
      <c r="L963" s="185"/>
      <c r="M963" s="186"/>
    </row>
    <row r="964" spans="2:13">
      <c r="B964" s="43"/>
      <c r="C964" s="36"/>
      <c r="D964" s="186"/>
      <c r="E964" s="190"/>
      <c r="F964" s="190"/>
      <c r="G964" s="190"/>
      <c r="H964" s="36"/>
      <c r="I964" s="190"/>
      <c r="J964" s="192"/>
      <c r="K964" s="191"/>
      <c r="L964" s="185"/>
      <c r="M964" s="186"/>
    </row>
    <row r="965" spans="2:13">
      <c r="B965" s="43"/>
      <c r="C965" s="36"/>
      <c r="D965" s="186"/>
      <c r="E965" s="190"/>
      <c r="F965" s="190"/>
      <c r="G965" s="190"/>
      <c r="H965" s="36"/>
      <c r="I965" s="190"/>
      <c r="J965" s="192"/>
      <c r="K965" s="191"/>
      <c r="L965" s="185"/>
      <c r="M965" s="186"/>
    </row>
    <row r="966" spans="2:13">
      <c r="B966" s="43"/>
      <c r="C966" s="36"/>
      <c r="D966" s="186"/>
      <c r="E966" s="190"/>
      <c r="F966" s="190"/>
      <c r="G966" s="190"/>
      <c r="H966" s="36"/>
      <c r="I966" s="190"/>
      <c r="J966" s="192"/>
      <c r="K966" s="191"/>
      <c r="L966" s="185"/>
      <c r="M966" s="186"/>
    </row>
    <row r="967" spans="2:13">
      <c r="B967" s="43"/>
      <c r="C967" s="36"/>
      <c r="D967" s="186"/>
      <c r="E967" s="190"/>
      <c r="F967" s="190"/>
      <c r="G967" s="190"/>
      <c r="H967" s="36"/>
      <c r="I967" s="190"/>
      <c r="J967" s="192"/>
      <c r="K967" s="191"/>
      <c r="L967" s="185"/>
      <c r="M967" s="186"/>
    </row>
    <row r="968" spans="2:13">
      <c r="B968" s="43"/>
      <c r="C968" s="36"/>
      <c r="D968" s="186"/>
      <c r="E968" s="190"/>
      <c r="F968" s="190"/>
      <c r="G968" s="190"/>
      <c r="H968" s="36"/>
      <c r="I968" s="190"/>
      <c r="J968" s="192"/>
      <c r="K968" s="191"/>
      <c r="L968" s="185"/>
      <c r="M968" s="186"/>
    </row>
    <row r="969" spans="2:13">
      <c r="B969" s="43"/>
      <c r="C969" s="36"/>
      <c r="D969" s="186"/>
      <c r="E969" s="190"/>
      <c r="F969" s="190"/>
      <c r="G969" s="190"/>
      <c r="H969" s="36"/>
      <c r="I969" s="190"/>
      <c r="J969" s="192"/>
      <c r="K969" s="191"/>
      <c r="L969" s="185"/>
      <c r="M969" s="186"/>
    </row>
    <row r="970" spans="2:13">
      <c r="B970" s="43"/>
      <c r="C970" s="36"/>
      <c r="D970" s="186"/>
      <c r="E970" s="190"/>
      <c r="F970" s="190"/>
      <c r="G970" s="190"/>
      <c r="H970" s="36"/>
      <c r="I970" s="190"/>
      <c r="J970" s="192"/>
      <c r="K970" s="191"/>
      <c r="L970" s="185"/>
      <c r="M970" s="186"/>
    </row>
    <row r="971" spans="2:13">
      <c r="B971" s="43"/>
      <c r="C971" s="36"/>
      <c r="D971" s="186"/>
      <c r="E971" s="190"/>
      <c r="F971" s="190"/>
      <c r="G971" s="190"/>
      <c r="H971" s="36"/>
      <c r="I971" s="190"/>
      <c r="J971" s="192"/>
      <c r="K971" s="191"/>
      <c r="L971" s="185"/>
      <c r="M971" s="186"/>
    </row>
    <row r="972" spans="2:13">
      <c r="B972" s="43"/>
      <c r="C972" s="36"/>
      <c r="D972" s="186"/>
      <c r="E972" s="190"/>
      <c r="F972" s="190"/>
      <c r="G972" s="190"/>
      <c r="H972" s="36"/>
      <c r="I972" s="190"/>
      <c r="J972" s="192"/>
      <c r="K972" s="191"/>
      <c r="L972" s="185"/>
      <c r="M972" s="186"/>
    </row>
    <row r="973" spans="2:13">
      <c r="B973" s="43"/>
      <c r="C973" s="36"/>
      <c r="D973" s="186"/>
      <c r="E973" s="190"/>
      <c r="F973" s="190"/>
      <c r="G973" s="190"/>
      <c r="H973" s="36"/>
      <c r="I973" s="190"/>
      <c r="J973" s="192"/>
      <c r="K973" s="191"/>
      <c r="L973" s="185"/>
      <c r="M973" s="186"/>
    </row>
    <row r="974" spans="2:13">
      <c r="B974" s="43"/>
      <c r="C974" s="36"/>
      <c r="D974" s="186"/>
      <c r="E974" s="190"/>
      <c r="F974" s="190"/>
      <c r="G974" s="190"/>
      <c r="H974" s="36"/>
      <c r="I974" s="190"/>
      <c r="J974" s="192"/>
      <c r="K974" s="191"/>
      <c r="L974" s="185"/>
      <c r="M974" s="186"/>
    </row>
    <row r="975" spans="2:13">
      <c r="B975" s="43"/>
      <c r="C975" s="36"/>
      <c r="D975" s="186"/>
      <c r="E975" s="190"/>
      <c r="F975" s="190"/>
      <c r="G975" s="190"/>
      <c r="H975" s="36"/>
      <c r="I975" s="190"/>
      <c r="J975" s="192"/>
      <c r="K975" s="191"/>
      <c r="L975" s="185"/>
      <c r="M975" s="186"/>
    </row>
    <row r="976" spans="2:13">
      <c r="B976" s="43"/>
      <c r="C976" s="36"/>
      <c r="D976" s="186"/>
      <c r="E976" s="190"/>
      <c r="F976" s="190"/>
      <c r="G976" s="190"/>
      <c r="H976" s="36"/>
      <c r="I976" s="190"/>
      <c r="J976" s="192"/>
      <c r="K976" s="191"/>
      <c r="L976" s="185"/>
      <c r="M976" s="186"/>
    </row>
    <row r="977" spans="2:13">
      <c r="B977" s="43"/>
      <c r="C977" s="36"/>
      <c r="D977" s="186"/>
      <c r="E977" s="190"/>
      <c r="F977" s="190"/>
      <c r="G977" s="190"/>
      <c r="H977" s="36"/>
      <c r="I977" s="190"/>
      <c r="J977" s="192"/>
      <c r="K977" s="191"/>
      <c r="L977" s="185"/>
      <c r="M977" s="186"/>
    </row>
    <row r="978" spans="2:13">
      <c r="B978" s="43"/>
      <c r="C978" s="36"/>
      <c r="D978" s="186"/>
      <c r="E978" s="190"/>
      <c r="F978" s="190"/>
      <c r="G978" s="190"/>
      <c r="H978" s="36"/>
      <c r="I978" s="190"/>
      <c r="J978" s="192"/>
      <c r="K978" s="191"/>
      <c r="L978" s="185"/>
      <c r="M978" s="186"/>
    </row>
    <row r="979" spans="2:13">
      <c r="B979" s="43"/>
      <c r="C979" s="36"/>
      <c r="D979" s="186"/>
      <c r="E979" s="190"/>
      <c r="F979" s="190"/>
      <c r="G979" s="190"/>
      <c r="H979" s="36"/>
      <c r="I979" s="190"/>
      <c r="J979" s="192"/>
      <c r="K979" s="191"/>
      <c r="L979" s="185"/>
      <c r="M979" s="186"/>
    </row>
    <row r="980" spans="2:13">
      <c r="B980" s="43"/>
      <c r="C980" s="36"/>
      <c r="D980" s="186"/>
      <c r="E980" s="190"/>
      <c r="F980" s="190"/>
      <c r="G980" s="190"/>
      <c r="H980" s="36"/>
      <c r="I980" s="190"/>
      <c r="J980" s="192"/>
      <c r="K980" s="191"/>
      <c r="L980" s="185"/>
      <c r="M980" s="186"/>
    </row>
    <row r="981" spans="2:13">
      <c r="B981" s="43"/>
      <c r="C981" s="36"/>
      <c r="D981" s="186"/>
      <c r="E981" s="190"/>
      <c r="F981" s="190"/>
      <c r="G981" s="190"/>
      <c r="H981" s="36"/>
      <c r="I981" s="190"/>
      <c r="J981" s="192"/>
      <c r="K981" s="191"/>
      <c r="L981" s="185"/>
      <c r="M981" s="186"/>
    </row>
    <row r="982" spans="2:13">
      <c r="B982" s="43"/>
      <c r="C982" s="36"/>
      <c r="D982" s="186"/>
      <c r="E982" s="190"/>
      <c r="F982" s="190"/>
      <c r="G982" s="190"/>
      <c r="H982" s="36"/>
      <c r="I982" s="190"/>
      <c r="J982" s="192"/>
      <c r="K982" s="191"/>
      <c r="L982" s="185"/>
      <c r="M982" s="186"/>
    </row>
    <row r="983" spans="2:13">
      <c r="B983" s="43"/>
      <c r="C983" s="36"/>
      <c r="D983" s="186"/>
      <c r="E983" s="190"/>
      <c r="F983" s="190"/>
      <c r="G983" s="190"/>
      <c r="H983" s="36"/>
      <c r="I983" s="190"/>
      <c r="J983" s="192"/>
      <c r="K983" s="191"/>
      <c r="L983" s="185"/>
      <c r="M983" s="186"/>
    </row>
    <row r="984" spans="2:13">
      <c r="B984" s="43"/>
      <c r="C984" s="36"/>
      <c r="D984" s="186"/>
      <c r="E984" s="190"/>
      <c r="F984" s="190"/>
      <c r="G984" s="190"/>
      <c r="H984" s="36"/>
      <c r="I984" s="190"/>
      <c r="J984" s="192"/>
      <c r="K984" s="191"/>
      <c r="L984" s="185"/>
      <c r="M984" s="186"/>
    </row>
    <row r="985" spans="2:13">
      <c r="B985" s="43"/>
      <c r="C985" s="36"/>
      <c r="D985" s="186"/>
      <c r="E985" s="190"/>
      <c r="F985" s="190"/>
      <c r="G985" s="190"/>
      <c r="H985" s="36"/>
      <c r="I985" s="190"/>
      <c r="J985" s="192"/>
      <c r="K985" s="191"/>
      <c r="L985" s="185"/>
      <c r="M985" s="186"/>
    </row>
    <row r="986" spans="2:13">
      <c r="B986" s="43"/>
      <c r="C986" s="36"/>
      <c r="D986" s="186"/>
      <c r="E986" s="190"/>
      <c r="F986" s="190"/>
      <c r="G986" s="190"/>
      <c r="H986" s="36"/>
      <c r="I986" s="190"/>
      <c r="J986" s="192"/>
      <c r="K986" s="191"/>
      <c r="L986" s="185"/>
      <c r="M986" s="186"/>
    </row>
    <row r="987" spans="2:13">
      <c r="B987" s="43"/>
      <c r="C987" s="36"/>
      <c r="D987" s="186"/>
      <c r="E987" s="190"/>
      <c r="F987" s="190"/>
      <c r="G987" s="190"/>
      <c r="H987" s="36"/>
      <c r="I987" s="190"/>
      <c r="J987" s="192"/>
      <c r="K987" s="191"/>
      <c r="L987" s="185"/>
      <c r="M987" s="186"/>
    </row>
    <row r="988" spans="2:13">
      <c r="B988" s="43"/>
      <c r="C988" s="36"/>
      <c r="D988" s="186"/>
      <c r="E988" s="190"/>
      <c r="F988" s="190"/>
      <c r="G988" s="190"/>
      <c r="H988" s="36"/>
      <c r="I988" s="190"/>
      <c r="J988" s="192"/>
      <c r="K988" s="191"/>
      <c r="L988" s="185"/>
      <c r="M988" s="186"/>
    </row>
    <row r="989" spans="2:13">
      <c r="B989" s="43"/>
      <c r="C989" s="36"/>
      <c r="D989" s="186"/>
      <c r="E989" s="190"/>
      <c r="F989" s="190"/>
      <c r="G989" s="190"/>
      <c r="H989" s="36"/>
      <c r="I989" s="190"/>
      <c r="J989" s="192"/>
      <c r="K989" s="191"/>
      <c r="L989" s="185"/>
      <c r="M989" s="186"/>
    </row>
    <row r="990" spans="2:13">
      <c r="B990" s="43"/>
      <c r="C990" s="36"/>
      <c r="D990" s="186"/>
      <c r="E990" s="190"/>
      <c r="F990" s="190"/>
      <c r="G990" s="190"/>
      <c r="H990" s="36"/>
      <c r="I990" s="190"/>
      <c r="J990" s="192"/>
      <c r="K990" s="191"/>
      <c r="L990" s="185"/>
      <c r="M990" s="186"/>
    </row>
    <row r="991" spans="2:13">
      <c r="B991" s="43"/>
      <c r="C991" s="36"/>
      <c r="D991" s="186"/>
      <c r="E991" s="190"/>
      <c r="F991" s="190"/>
      <c r="G991" s="190"/>
      <c r="H991" s="36"/>
      <c r="I991" s="190"/>
      <c r="J991" s="192"/>
      <c r="K991" s="191"/>
      <c r="L991" s="185"/>
      <c r="M991" s="186"/>
    </row>
    <row r="992" spans="2:13">
      <c r="B992" s="43"/>
      <c r="C992" s="36"/>
      <c r="D992" s="186"/>
      <c r="E992" s="190"/>
      <c r="F992" s="190"/>
      <c r="G992" s="190"/>
      <c r="H992" s="36"/>
      <c r="I992" s="190"/>
      <c r="J992" s="192"/>
      <c r="K992" s="191"/>
      <c r="L992" s="185"/>
      <c r="M992" s="186"/>
    </row>
    <row r="993" spans="2:13">
      <c r="B993" s="43"/>
      <c r="C993" s="36"/>
      <c r="D993" s="186"/>
      <c r="E993" s="190"/>
      <c r="F993" s="190"/>
      <c r="G993" s="190"/>
      <c r="H993" s="36"/>
      <c r="I993" s="190"/>
      <c r="J993" s="192"/>
      <c r="K993" s="191"/>
      <c r="L993" s="185"/>
      <c r="M993" s="186"/>
    </row>
    <row r="994" spans="2:13">
      <c r="B994" s="43"/>
      <c r="C994" s="36"/>
      <c r="D994" s="186"/>
      <c r="E994" s="190"/>
      <c r="F994" s="190"/>
      <c r="G994" s="190"/>
      <c r="H994" s="36"/>
      <c r="I994" s="190"/>
      <c r="J994" s="192"/>
      <c r="K994" s="191"/>
      <c r="L994" s="185"/>
      <c r="M994" s="186"/>
    </row>
    <row r="995" spans="2:13">
      <c r="B995" s="43"/>
      <c r="C995" s="36"/>
      <c r="D995" s="186"/>
      <c r="E995" s="190"/>
      <c r="F995" s="190"/>
      <c r="G995" s="190"/>
      <c r="H995" s="36"/>
      <c r="I995" s="190"/>
      <c r="J995" s="192"/>
      <c r="K995" s="191"/>
      <c r="L995" s="185"/>
      <c r="M995" s="186"/>
    </row>
    <row r="996" spans="2:13">
      <c r="B996" s="43"/>
      <c r="C996" s="36"/>
      <c r="D996" s="186"/>
      <c r="E996" s="190"/>
      <c r="F996" s="190"/>
      <c r="G996" s="190"/>
      <c r="H996" s="36"/>
      <c r="I996" s="190"/>
      <c r="J996" s="192"/>
      <c r="K996" s="191"/>
      <c r="L996" s="185"/>
      <c r="M996" s="186"/>
    </row>
    <row r="997" spans="2:13">
      <c r="B997" s="43"/>
      <c r="C997" s="36"/>
      <c r="D997" s="186"/>
      <c r="E997" s="190"/>
      <c r="F997" s="190"/>
      <c r="G997" s="190"/>
      <c r="H997" s="36"/>
      <c r="I997" s="190"/>
      <c r="J997" s="192"/>
      <c r="K997" s="191"/>
      <c r="L997" s="185"/>
      <c r="M997" s="186"/>
    </row>
    <row r="998" spans="2:13">
      <c r="B998" s="43"/>
      <c r="C998" s="36"/>
      <c r="D998" s="186"/>
      <c r="E998" s="190"/>
      <c r="F998" s="190"/>
      <c r="G998" s="190"/>
      <c r="H998" s="36"/>
      <c r="I998" s="190"/>
      <c r="J998" s="192"/>
      <c r="K998" s="191"/>
      <c r="L998" s="185"/>
      <c r="M998" s="186"/>
    </row>
    <row r="999" spans="2:13">
      <c r="B999" s="43"/>
      <c r="C999" s="36"/>
      <c r="D999" s="186"/>
      <c r="E999" s="190"/>
      <c r="F999" s="190"/>
      <c r="G999" s="190"/>
      <c r="H999" s="36"/>
      <c r="I999" s="190"/>
      <c r="J999" s="192"/>
      <c r="K999" s="191"/>
      <c r="L999" s="185"/>
      <c r="M999" s="186"/>
    </row>
    <row r="1000" spans="2:13">
      <c r="B1000" s="43"/>
      <c r="C1000" s="36"/>
      <c r="D1000" s="186"/>
      <c r="E1000" s="190"/>
      <c r="F1000" s="190"/>
      <c r="G1000" s="190"/>
      <c r="H1000" s="36"/>
      <c r="I1000" s="190"/>
      <c r="J1000" s="192"/>
      <c r="K1000" s="191"/>
      <c r="L1000" s="185"/>
      <c r="M1000" s="186"/>
    </row>
    <row r="1001" spans="2:13">
      <c r="B1001" s="43"/>
      <c r="C1001" s="36"/>
      <c r="D1001" s="186"/>
      <c r="E1001" s="190"/>
      <c r="F1001" s="190"/>
      <c r="G1001" s="190"/>
      <c r="H1001" s="36"/>
      <c r="I1001" s="190"/>
      <c r="J1001" s="192"/>
      <c r="K1001" s="191"/>
      <c r="L1001" s="185"/>
      <c r="M1001" s="186"/>
    </row>
    <row r="1002" spans="2:13">
      <c r="B1002" s="43"/>
      <c r="C1002" s="36"/>
      <c r="D1002" s="186"/>
      <c r="E1002" s="190"/>
      <c r="F1002" s="190"/>
      <c r="G1002" s="190"/>
      <c r="H1002" s="36"/>
      <c r="I1002" s="190"/>
      <c r="J1002" s="192"/>
      <c r="K1002" s="191"/>
      <c r="L1002" s="185"/>
      <c r="M1002" s="186"/>
    </row>
    <row r="1003" spans="2:13">
      <c r="B1003" s="43"/>
      <c r="C1003" s="36"/>
      <c r="D1003" s="186"/>
      <c r="E1003" s="190"/>
      <c r="F1003" s="190"/>
      <c r="G1003" s="190"/>
      <c r="H1003" s="36"/>
      <c r="I1003" s="190"/>
      <c r="J1003" s="192"/>
      <c r="K1003" s="191"/>
      <c r="L1003" s="185"/>
      <c r="M1003" s="186"/>
    </row>
    <row r="1004" spans="2:13">
      <c r="B1004" s="43"/>
      <c r="C1004" s="36"/>
      <c r="D1004" s="186"/>
      <c r="E1004" s="190"/>
      <c r="F1004" s="190"/>
      <c r="G1004" s="190"/>
      <c r="H1004" s="36"/>
      <c r="I1004" s="190"/>
      <c r="J1004" s="192"/>
      <c r="K1004" s="191"/>
      <c r="L1004" s="185"/>
      <c r="M1004" s="186"/>
    </row>
    <row r="1005" spans="2:13">
      <c r="B1005" s="43"/>
      <c r="C1005" s="36"/>
      <c r="D1005" s="186"/>
      <c r="E1005" s="190"/>
      <c r="F1005" s="190"/>
      <c r="G1005" s="190"/>
      <c r="H1005" s="36"/>
      <c r="I1005" s="190"/>
      <c r="J1005" s="192"/>
      <c r="K1005" s="191"/>
      <c r="L1005" s="185"/>
      <c r="M1005" s="186"/>
    </row>
    <row r="1006" spans="2:13">
      <c r="B1006" s="43"/>
      <c r="C1006" s="36"/>
      <c r="D1006" s="186"/>
      <c r="E1006" s="190"/>
      <c r="F1006" s="190"/>
      <c r="G1006" s="190"/>
      <c r="H1006" s="36"/>
      <c r="I1006" s="190"/>
      <c r="J1006" s="192"/>
      <c r="K1006" s="191"/>
      <c r="L1006" s="185"/>
      <c r="M1006" s="186"/>
    </row>
    <row r="1007" spans="2:13">
      <c r="B1007" s="43"/>
      <c r="C1007" s="36"/>
      <c r="D1007" s="186"/>
      <c r="E1007" s="190"/>
      <c r="F1007" s="190"/>
      <c r="G1007" s="190"/>
      <c r="H1007" s="36"/>
      <c r="I1007" s="190"/>
      <c r="J1007" s="192"/>
      <c r="K1007" s="191"/>
      <c r="L1007" s="185"/>
      <c r="M1007" s="186"/>
    </row>
    <row r="1008" spans="2:13">
      <c r="B1008" s="43"/>
      <c r="C1008" s="36"/>
      <c r="D1008" s="186"/>
      <c r="E1008" s="190"/>
      <c r="F1008" s="190"/>
      <c r="G1008" s="190"/>
      <c r="H1008" s="36"/>
      <c r="I1008" s="190"/>
      <c r="J1008" s="192"/>
      <c r="K1008" s="191"/>
      <c r="L1008" s="185"/>
      <c r="M1008" s="186"/>
    </row>
    <row r="1009" spans="2:13">
      <c r="B1009" s="43"/>
      <c r="C1009" s="36"/>
      <c r="D1009" s="186"/>
      <c r="E1009" s="190"/>
      <c r="F1009" s="190"/>
      <c r="G1009" s="190"/>
      <c r="H1009" s="36"/>
      <c r="I1009" s="190"/>
      <c r="J1009" s="192"/>
      <c r="K1009" s="191"/>
      <c r="L1009" s="185"/>
      <c r="M1009" s="186"/>
    </row>
    <row r="1010" spans="2:13">
      <c r="B1010" s="43"/>
      <c r="C1010" s="36"/>
      <c r="D1010" s="186"/>
      <c r="E1010" s="190"/>
      <c r="F1010" s="190"/>
      <c r="G1010" s="190"/>
      <c r="H1010" s="36"/>
      <c r="I1010" s="190"/>
      <c r="J1010" s="192"/>
      <c r="K1010" s="191"/>
      <c r="L1010" s="185"/>
      <c r="M1010" s="186"/>
    </row>
    <row r="1011" spans="2:13">
      <c r="B1011" s="43"/>
      <c r="C1011" s="36"/>
      <c r="D1011" s="186"/>
      <c r="E1011" s="190"/>
      <c r="F1011" s="190"/>
      <c r="G1011" s="190"/>
      <c r="H1011" s="36"/>
      <c r="I1011" s="190"/>
      <c r="J1011" s="192"/>
      <c r="K1011" s="191"/>
      <c r="L1011" s="185"/>
      <c r="M1011" s="186"/>
    </row>
    <row r="1012" spans="2:13">
      <c r="B1012" s="43"/>
      <c r="C1012" s="36"/>
      <c r="D1012" s="186"/>
      <c r="E1012" s="190"/>
      <c r="F1012" s="190"/>
      <c r="G1012" s="190"/>
      <c r="H1012" s="36"/>
      <c r="I1012" s="190"/>
      <c r="J1012" s="192"/>
      <c r="K1012" s="191"/>
      <c r="L1012" s="185"/>
      <c r="M1012" s="186"/>
    </row>
    <row r="1013" spans="2:13">
      <c r="B1013" s="43"/>
      <c r="C1013" s="36"/>
      <c r="D1013" s="186"/>
      <c r="E1013" s="190"/>
      <c r="F1013" s="190"/>
      <c r="G1013" s="190"/>
      <c r="H1013" s="36"/>
      <c r="I1013" s="190"/>
      <c r="J1013" s="192"/>
      <c r="K1013" s="191"/>
      <c r="L1013" s="185"/>
      <c r="M1013" s="186"/>
    </row>
    <row r="1014" spans="2:13">
      <c r="B1014" s="43"/>
      <c r="C1014" s="36"/>
      <c r="D1014" s="186"/>
      <c r="E1014" s="190"/>
      <c r="F1014" s="190"/>
      <c r="G1014" s="190"/>
      <c r="H1014" s="36"/>
      <c r="I1014" s="190"/>
      <c r="J1014" s="192"/>
      <c r="K1014" s="191"/>
      <c r="L1014" s="185"/>
      <c r="M1014" s="186"/>
    </row>
    <row r="1015" spans="2:13">
      <c r="B1015" s="43"/>
      <c r="C1015" s="36"/>
      <c r="D1015" s="186"/>
      <c r="E1015" s="190"/>
      <c r="F1015" s="190"/>
      <c r="G1015" s="190"/>
      <c r="H1015" s="36"/>
      <c r="I1015" s="190"/>
      <c r="J1015" s="192"/>
      <c r="K1015" s="191"/>
      <c r="L1015" s="185"/>
      <c r="M1015" s="186"/>
    </row>
    <row r="1016" spans="2:13">
      <c r="B1016" s="43"/>
      <c r="C1016" s="36"/>
      <c r="D1016" s="186"/>
      <c r="E1016" s="190"/>
      <c r="F1016" s="190"/>
      <c r="G1016" s="190"/>
      <c r="H1016" s="36"/>
      <c r="I1016" s="190"/>
      <c r="J1016" s="192"/>
      <c r="K1016" s="191"/>
      <c r="L1016" s="185"/>
      <c r="M1016" s="186"/>
    </row>
    <row r="1017" spans="2:13">
      <c r="B1017" s="43"/>
      <c r="C1017" s="36"/>
      <c r="D1017" s="186"/>
      <c r="E1017" s="190"/>
      <c r="F1017" s="190"/>
      <c r="G1017" s="190"/>
      <c r="H1017" s="36"/>
      <c r="I1017" s="190"/>
      <c r="J1017" s="192"/>
      <c r="K1017" s="191"/>
      <c r="L1017" s="185"/>
      <c r="M1017" s="186"/>
    </row>
    <row r="1018" spans="2:13">
      <c r="B1018" s="43"/>
      <c r="C1018" s="36"/>
      <c r="D1018" s="186"/>
      <c r="E1018" s="190"/>
      <c r="F1018" s="190"/>
      <c r="G1018" s="190"/>
      <c r="H1018" s="36"/>
      <c r="I1018" s="190"/>
      <c r="J1018" s="192"/>
      <c r="K1018" s="191"/>
      <c r="L1018" s="185"/>
      <c r="M1018" s="186"/>
    </row>
    <row r="1019" spans="2:13">
      <c r="B1019" s="43"/>
      <c r="C1019" s="36"/>
      <c r="D1019" s="186"/>
      <c r="E1019" s="190"/>
      <c r="F1019" s="190"/>
      <c r="G1019" s="190"/>
      <c r="H1019" s="36"/>
      <c r="I1019" s="190"/>
      <c r="J1019" s="192"/>
      <c r="K1019" s="191"/>
      <c r="L1019" s="185"/>
      <c r="M1019" s="186"/>
    </row>
    <row r="1020" spans="2:13">
      <c r="B1020" s="43"/>
      <c r="C1020" s="36"/>
      <c r="D1020" s="186"/>
      <c r="E1020" s="190"/>
      <c r="F1020" s="190"/>
      <c r="G1020" s="190"/>
      <c r="H1020" s="36"/>
      <c r="I1020" s="190"/>
      <c r="J1020" s="192"/>
      <c r="K1020" s="191"/>
      <c r="L1020" s="185"/>
      <c r="M1020" s="186"/>
    </row>
    <row r="1021" spans="2:13">
      <c r="B1021" s="43"/>
      <c r="C1021" s="36"/>
      <c r="D1021" s="186"/>
      <c r="E1021" s="190"/>
      <c r="F1021" s="190"/>
      <c r="G1021" s="190"/>
      <c r="H1021" s="36"/>
      <c r="I1021" s="190"/>
      <c r="J1021" s="192"/>
      <c r="K1021" s="191"/>
      <c r="L1021" s="185"/>
      <c r="M1021" s="186"/>
    </row>
    <row r="1022" spans="2:13">
      <c r="B1022" s="43"/>
      <c r="C1022" s="36"/>
      <c r="D1022" s="186"/>
      <c r="E1022" s="190"/>
      <c r="F1022" s="190"/>
      <c r="G1022" s="190"/>
      <c r="H1022" s="36"/>
      <c r="I1022" s="190"/>
      <c r="J1022" s="192"/>
      <c r="K1022" s="191"/>
      <c r="L1022" s="185"/>
      <c r="M1022" s="186"/>
    </row>
    <row r="1023" spans="2:13">
      <c r="B1023" s="43"/>
      <c r="C1023" s="36"/>
      <c r="D1023" s="186"/>
      <c r="E1023" s="190"/>
      <c r="F1023" s="190"/>
      <c r="G1023" s="190"/>
      <c r="H1023" s="36"/>
      <c r="I1023" s="190"/>
      <c r="J1023" s="192"/>
      <c r="K1023" s="191"/>
      <c r="L1023" s="185"/>
      <c r="M1023" s="186"/>
    </row>
    <row r="1024" spans="2:13">
      <c r="B1024" s="43"/>
      <c r="C1024" s="36"/>
      <c r="D1024" s="186"/>
      <c r="E1024" s="190"/>
      <c r="F1024" s="190"/>
      <c r="G1024" s="190"/>
      <c r="H1024" s="36"/>
      <c r="I1024" s="190"/>
      <c r="J1024" s="192"/>
      <c r="K1024" s="191"/>
      <c r="L1024" s="185"/>
      <c r="M1024" s="186"/>
    </row>
    <row r="1025" spans="2:13">
      <c r="B1025" s="43"/>
      <c r="C1025" s="36"/>
      <c r="D1025" s="186"/>
      <c r="E1025" s="190"/>
      <c r="F1025" s="190"/>
      <c r="G1025" s="190"/>
      <c r="H1025" s="36"/>
      <c r="I1025" s="190"/>
      <c r="J1025" s="192"/>
      <c r="K1025" s="191"/>
      <c r="L1025" s="185"/>
      <c r="M1025" s="186"/>
    </row>
    <row r="1026" spans="2:13">
      <c r="B1026" s="43"/>
      <c r="C1026" s="36"/>
      <c r="D1026" s="186"/>
      <c r="E1026" s="190"/>
      <c r="F1026" s="190"/>
      <c r="G1026" s="190"/>
      <c r="H1026" s="36"/>
      <c r="I1026" s="190"/>
      <c r="J1026" s="192"/>
      <c r="K1026" s="191"/>
      <c r="L1026" s="185"/>
      <c r="M1026" s="186"/>
    </row>
    <row r="1027" spans="2:13">
      <c r="B1027" s="43"/>
      <c r="C1027" s="36"/>
      <c r="D1027" s="186"/>
      <c r="E1027" s="190"/>
      <c r="F1027" s="190"/>
      <c r="G1027" s="190"/>
      <c r="H1027" s="36"/>
      <c r="I1027" s="190"/>
      <c r="J1027" s="192"/>
      <c r="K1027" s="191"/>
      <c r="L1027" s="185"/>
      <c r="M1027" s="186"/>
    </row>
    <row r="1028" spans="2:13">
      <c r="B1028" s="43"/>
      <c r="C1028" s="36"/>
      <c r="D1028" s="186"/>
      <c r="E1028" s="190"/>
      <c r="F1028" s="190"/>
      <c r="G1028" s="190"/>
      <c r="H1028" s="36"/>
      <c r="I1028" s="190"/>
      <c r="J1028" s="192"/>
      <c r="K1028" s="191"/>
      <c r="L1028" s="185"/>
      <c r="M1028" s="186"/>
    </row>
    <row r="1029" spans="2:13">
      <c r="B1029" s="43"/>
      <c r="C1029" s="36"/>
      <c r="D1029" s="186"/>
      <c r="E1029" s="190"/>
      <c r="F1029" s="190"/>
      <c r="G1029" s="190"/>
      <c r="H1029" s="36"/>
      <c r="I1029" s="190"/>
      <c r="J1029" s="192"/>
      <c r="K1029" s="191"/>
      <c r="L1029" s="185"/>
      <c r="M1029" s="186"/>
    </row>
    <row r="1030" spans="2:13">
      <c r="B1030" s="43"/>
      <c r="C1030" s="36"/>
      <c r="D1030" s="186"/>
      <c r="E1030" s="190"/>
      <c r="F1030" s="190"/>
      <c r="G1030" s="190"/>
      <c r="H1030" s="36"/>
      <c r="I1030" s="190"/>
      <c r="J1030" s="192"/>
      <c r="K1030" s="191"/>
      <c r="L1030" s="185"/>
      <c r="M1030" s="186"/>
    </row>
    <row r="1031" spans="2:13">
      <c r="B1031" s="43"/>
      <c r="C1031" s="36"/>
      <c r="D1031" s="186"/>
      <c r="E1031" s="190"/>
      <c r="F1031" s="190"/>
      <c r="G1031" s="190"/>
      <c r="H1031" s="36"/>
      <c r="I1031" s="190"/>
      <c r="J1031" s="192"/>
      <c r="K1031" s="191"/>
      <c r="L1031" s="185"/>
      <c r="M1031" s="186"/>
    </row>
    <row r="1032" spans="2:13">
      <c r="B1032" s="43"/>
      <c r="C1032" s="36"/>
      <c r="D1032" s="186"/>
      <c r="E1032" s="190"/>
      <c r="F1032" s="190"/>
      <c r="G1032" s="190"/>
      <c r="H1032" s="36"/>
      <c r="I1032" s="190"/>
      <c r="J1032" s="192"/>
      <c r="K1032" s="191"/>
      <c r="L1032" s="185"/>
      <c r="M1032" s="186"/>
    </row>
    <row r="1033" spans="2:13">
      <c r="B1033" s="43"/>
      <c r="C1033" s="36"/>
      <c r="D1033" s="186"/>
      <c r="E1033" s="190"/>
      <c r="F1033" s="190"/>
      <c r="G1033" s="190"/>
      <c r="H1033" s="36"/>
      <c r="I1033" s="190"/>
      <c r="J1033" s="192"/>
      <c r="K1033" s="191"/>
      <c r="L1033" s="185"/>
      <c r="M1033" s="186"/>
    </row>
    <row r="1034" spans="2:13">
      <c r="B1034" s="43"/>
      <c r="C1034" s="36"/>
      <c r="D1034" s="186"/>
      <c r="E1034" s="190"/>
      <c r="F1034" s="190"/>
      <c r="G1034" s="190"/>
      <c r="H1034" s="36"/>
      <c r="I1034" s="190"/>
      <c r="J1034" s="192"/>
      <c r="K1034" s="191"/>
      <c r="L1034" s="185"/>
      <c r="M1034" s="186"/>
    </row>
    <row r="1035" spans="2:13">
      <c r="B1035" s="43"/>
      <c r="C1035" s="36"/>
      <c r="D1035" s="186"/>
      <c r="E1035" s="190"/>
      <c r="F1035" s="190"/>
      <c r="G1035" s="190"/>
      <c r="H1035" s="36"/>
      <c r="I1035" s="190"/>
      <c r="J1035" s="192"/>
      <c r="K1035" s="191"/>
      <c r="L1035" s="185"/>
      <c r="M1035" s="186"/>
    </row>
    <row r="1036" spans="2:13">
      <c r="B1036" s="43"/>
      <c r="C1036" s="36"/>
      <c r="D1036" s="186"/>
      <c r="E1036" s="190"/>
      <c r="F1036" s="190"/>
      <c r="G1036" s="190"/>
      <c r="H1036" s="36"/>
      <c r="I1036" s="190"/>
      <c r="J1036" s="192"/>
      <c r="K1036" s="191"/>
      <c r="L1036" s="185"/>
      <c r="M1036" s="186"/>
    </row>
    <row r="1037" spans="2:13">
      <c r="B1037" s="43"/>
      <c r="C1037" s="36"/>
      <c r="D1037" s="186"/>
      <c r="E1037" s="190"/>
      <c r="F1037" s="190"/>
      <c r="G1037" s="190"/>
      <c r="H1037" s="36"/>
      <c r="I1037" s="190"/>
      <c r="J1037" s="192"/>
      <c r="K1037" s="191"/>
      <c r="L1037" s="185"/>
      <c r="M1037" s="186"/>
    </row>
    <row r="1038" spans="2:13">
      <c r="B1038" s="43"/>
      <c r="C1038" s="36"/>
      <c r="D1038" s="186"/>
      <c r="E1038" s="190"/>
      <c r="F1038" s="190"/>
      <c r="G1038" s="190"/>
      <c r="H1038" s="36"/>
      <c r="I1038" s="190"/>
      <c r="J1038" s="192"/>
      <c r="K1038" s="191"/>
      <c r="L1038" s="185"/>
      <c r="M1038" s="186"/>
    </row>
    <row r="1039" spans="2:13">
      <c r="B1039" s="43"/>
      <c r="C1039" s="36"/>
      <c r="D1039" s="186"/>
      <c r="E1039" s="190"/>
      <c r="F1039" s="190"/>
      <c r="G1039" s="190"/>
      <c r="H1039" s="36"/>
      <c r="I1039" s="190"/>
      <c r="J1039" s="192"/>
      <c r="K1039" s="193"/>
      <c r="L1039" s="185"/>
      <c r="M1039" s="186"/>
    </row>
    <row r="1040" spans="2:13">
      <c r="B1040" s="43"/>
      <c r="C1040" s="36"/>
      <c r="D1040" s="186"/>
      <c r="E1040" s="190"/>
      <c r="F1040" s="190"/>
      <c r="G1040" s="190"/>
      <c r="H1040" s="36"/>
      <c r="I1040" s="190"/>
      <c r="J1040" s="186"/>
      <c r="K1040" s="188"/>
      <c r="L1040" s="186"/>
      <c r="M1040" s="186"/>
    </row>
    <row r="1041" spans="2:13">
      <c r="B1041" s="43"/>
      <c r="C1041" s="36"/>
      <c r="D1041" s="186"/>
      <c r="E1041" s="190"/>
      <c r="F1041" s="190"/>
      <c r="G1041" s="190"/>
      <c r="H1041" s="36"/>
      <c r="I1041" s="190"/>
      <c r="J1041" s="186"/>
      <c r="K1041" s="186"/>
      <c r="L1041" s="186"/>
      <c r="M1041" s="186"/>
    </row>
    <row r="1042" spans="2:13">
      <c r="B1042" s="43"/>
      <c r="C1042" s="36"/>
      <c r="D1042" s="186"/>
      <c r="E1042" s="190"/>
      <c r="F1042" s="190"/>
      <c r="G1042" s="190"/>
      <c r="H1042" s="36"/>
      <c r="I1042" s="190"/>
      <c r="J1042" s="186"/>
      <c r="K1042" s="186"/>
      <c r="L1042" s="186"/>
      <c r="M1042" s="186"/>
    </row>
    <row r="1043" spans="2:13">
      <c r="B1043" s="43"/>
      <c r="C1043" s="36"/>
      <c r="D1043" s="186"/>
      <c r="E1043" s="190"/>
      <c r="F1043" s="190"/>
      <c r="G1043" s="190"/>
      <c r="H1043" s="36"/>
      <c r="I1043" s="190"/>
      <c r="J1043" s="186"/>
      <c r="K1043" s="186"/>
      <c r="L1043" s="186"/>
      <c r="M1043" s="186"/>
    </row>
    <row r="1044" spans="2:13">
      <c r="B1044" s="43"/>
      <c r="C1044" s="36"/>
      <c r="D1044" s="186"/>
      <c r="E1044" s="190"/>
      <c r="F1044" s="190"/>
      <c r="G1044" s="190"/>
      <c r="H1044" s="36"/>
      <c r="I1044" s="190"/>
      <c r="J1044" s="186"/>
      <c r="K1044" s="186"/>
      <c r="L1044" s="186"/>
      <c r="M1044" s="186"/>
    </row>
    <row r="1045" spans="2:13">
      <c r="B1045" s="43"/>
      <c r="C1045" s="36"/>
      <c r="D1045" s="186"/>
      <c r="E1045" s="190"/>
      <c r="F1045" s="190"/>
      <c r="G1045" s="190"/>
      <c r="H1045" s="36"/>
      <c r="I1045" s="190"/>
      <c r="J1045" s="186"/>
      <c r="K1045" s="186"/>
      <c r="L1045" s="186"/>
      <c r="M1045" s="186"/>
    </row>
    <row r="1046" spans="2:13">
      <c r="B1046" s="43"/>
      <c r="C1046" s="36"/>
      <c r="D1046" s="186"/>
      <c r="E1046" s="190"/>
      <c r="F1046" s="190"/>
      <c r="G1046" s="190"/>
      <c r="H1046" s="36"/>
      <c r="I1046" s="190"/>
      <c r="J1046" s="186"/>
      <c r="K1046" s="186"/>
      <c r="L1046" s="186"/>
      <c r="M1046" s="186"/>
    </row>
    <row r="1047" spans="2:13">
      <c r="B1047" s="43"/>
      <c r="C1047" s="36"/>
      <c r="D1047" s="186"/>
      <c r="E1047" s="190"/>
      <c r="F1047" s="190"/>
      <c r="G1047" s="190"/>
      <c r="H1047" s="36"/>
      <c r="I1047" s="190"/>
      <c r="J1047" s="186"/>
      <c r="K1047" s="186"/>
      <c r="L1047" s="186"/>
      <c r="M1047" s="186"/>
    </row>
    <row r="1048" spans="2:13">
      <c r="B1048" s="43"/>
      <c r="C1048" s="36"/>
      <c r="D1048" s="186"/>
      <c r="E1048" s="190"/>
      <c r="F1048" s="190"/>
      <c r="G1048" s="190"/>
      <c r="H1048" s="36"/>
      <c r="I1048" s="190"/>
      <c r="J1048" s="186"/>
      <c r="K1048" s="186"/>
      <c r="L1048" s="186"/>
      <c r="M1048" s="186"/>
    </row>
    <row r="1049" spans="2:13">
      <c r="B1049" s="43"/>
      <c r="C1049" s="36"/>
      <c r="D1049" s="186"/>
      <c r="E1049" s="190"/>
      <c r="F1049" s="190"/>
      <c r="G1049" s="190"/>
      <c r="H1049" s="36"/>
      <c r="I1049" s="190"/>
      <c r="J1049" s="186"/>
      <c r="K1049" s="186"/>
      <c r="L1049" s="186"/>
      <c r="M1049" s="186"/>
    </row>
    <row r="1050" spans="2:13">
      <c r="B1050" s="43"/>
      <c r="C1050" s="36"/>
      <c r="D1050" s="186"/>
      <c r="E1050" s="190"/>
      <c r="F1050" s="190"/>
      <c r="G1050" s="190"/>
      <c r="H1050" s="36"/>
      <c r="I1050" s="190"/>
      <c r="J1050" s="186"/>
      <c r="K1050" s="186"/>
      <c r="L1050" s="186"/>
      <c r="M1050" s="186"/>
    </row>
    <row r="1051" spans="2:13">
      <c r="B1051" s="43"/>
      <c r="C1051" s="36"/>
      <c r="D1051" s="186"/>
      <c r="E1051" s="190"/>
      <c r="F1051" s="190"/>
      <c r="G1051" s="190"/>
      <c r="H1051" s="36"/>
      <c r="I1051" s="190"/>
      <c r="J1051" s="186"/>
      <c r="K1051" s="186"/>
      <c r="L1051" s="186"/>
      <c r="M1051" s="186"/>
    </row>
    <row r="1052" spans="2:13">
      <c r="B1052" s="43"/>
      <c r="C1052" s="36"/>
      <c r="D1052" s="186"/>
      <c r="E1052" s="190"/>
      <c r="F1052" s="190"/>
      <c r="G1052" s="190"/>
      <c r="H1052" s="36"/>
      <c r="I1052" s="190"/>
      <c r="J1052" s="186"/>
      <c r="K1052" s="186"/>
      <c r="L1052" s="186"/>
      <c r="M1052" s="186"/>
    </row>
    <row r="1053" spans="2:13">
      <c r="B1053" s="43"/>
      <c r="C1053" s="36"/>
      <c r="D1053" s="186"/>
      <c r="E1053" s="190"/>
      <c r="F1053" s="190"/>
      <c r="G1053" s="190"/>
      <c r="H1053" s="36"/>
      <c r="I1053" s="190"/>
      <c r="J1053" s="186"/>
      <c r="K1053" s="186"/>
      <c r="L1053" s="186"/>
      <c r="M1053" s="186"/>
    </row>
    <row r="1054" spans="2:13">
      <c r="B1054" s="43"/>
      <c r="C1054" s="36"/>
      <c r="D1054" s="186"/>
      <c r="E1054" s="190"/>
      <c r="F1054" s="190"/>
      <c r="G1054" s="190"/>
      <c r="H1054" s="36"/>
      <c r="I1054" s="190"/>
      <c r="J1054" s="186"/>
      <c r="K1054" s="186"/>
      <c r="L1054" s="186"/>
      <c r="M1054" s="186"/>
    </row>
    <row r="1055" spans="2:13">
      <c r="B1055" s="43"/>
      <c r="C1055" s="36"/>
      <c r="D1055" s="186"/>
      <c r="E1055" s="190"/>
      <c r="F1055" s="190"/>
      <c r="G1055" s="190"/>
      <c r="H1055" s="36"/>
      <c r="I1055" s="190"/>
      <c r="J1055" s="186"/>
      <c r="K1055" s="186"/>
      <c r="L1055" s="186"/>
      <c r="M1055" s="186"/>
    </row>
    <row r="1056" spans="2:13">
      <c r="B1056" s="43"/>
      <c r="C1056" s="36"/>
      <c r="D1056" s="186"/>
      <c r="E1056" s="190"/>
      <c r="F1056" s="190"/>
      <c r="G1056" s="190"/>
      <c r="H1056" s="36"/>
      <c r="I1056" s="190"/>
      <c r="J1056" s="186"/>
      <c r="K1056" s="186"/>
      <c r="L1056" s="186"/>
      <c r="M1056" s="186"/>
    </row>
    <row r="1057" spans="2:13">
      <c r="B1057" s="43"/>
      <c r="C1057" s="36"/>
      <c r="D1057" s="186"/>
      <c r="E1057" s="190"/>
      <c r="F1057" s="190"/>
      <c r="G1057" s="190"/>
      <c r="H1057" s="36"/>
      <c r="I1057" s="190"/>
      <c r="J1057" s="186"/>
      <c r="K1057" s="186"/>
      <c r="L1057" s="186"/>
      <c r="M1057" s="186"/>
    </row>
    <row r="1058" spans="2:13">
      <c r="B1058" s="43"/>
      <c r="C1058" s="36"/>
      <c r="D1058" s="186"/>
      <c r="E1058" s="190"/>
      <c r="F1058" s="190"/>
      <c r="G1058" s="190"/>
      <c r="H1058" s="36"/>
      <c r="I1058" s="190"/>
      <c r="J1058" s="186"/>
      <c r="K1058" s="186"/>
      <c r="L1058" s="186"/>
      <c r="M1058" s="186"/>
    </row>
    <row r="1059" spans="2:13">
      <c r="B1059" s="43"/>
      <c r="C1059" s="36"/>
      <c r="D1059" s="186"/>
      <c r="E1059" s="190"/>
      <c r="F1059" s="190"/>
      <c r="G1059" s="190"/>
      <c r="H1059" s="36"/>
      <c r="I1059" s="190"/>
      <c r="J1059" s="186"/>
      <c r="K1059" s="186"/>
      <c r="L1059" s="186"/>
      <c r="M1059" s="186"/>
    </row>
    <row r="1060" spans="2:13">
      <c r="B1060" s="43"/>
      <c r="C1060" s="36"/>
      <c r="D1060" s="186"/>
      <c r="E1060" s="190"/>
      <c r="F1060" s="190"/>
      <c r="G1060" s="190"/>
      <c r="H1060" s="36"/>
      <c r="I1060" s="190"/>
      <c r="J1060" s="186"/>
      <c r="K1060" s="186"/>
      <c r="L1060" s="186"/>
      <c r="M1060" s="186"/>
    </row>
    <row r="1061" spans="2:13">
      <c r="B1061" s="43"/>
      <c r="C1061" s="36"/>
      <c r="D1061" s="186"/>
      <c r="E1061" s="190"/>
      <c r="F1061" s="190"/>
      <c r="G1061" s="190"/>
      <c r="H1061" s="36"/>
      <c r="I1061" s="190"/>
      <c r="J1061" s="186"/>
      <c r="K1061" s="186"/>
      <c r="L1061" s="186"/>
      <c r="M1061" s="186"/>
    </row>
    <row r="1062" spans="2:13">
      <c r="B1062" s="43"/>
      <c r="C1062" s="36"/>
      <c r="D1062" s="186"/>
      <c r="E1062" s="190"/>
      <c r="F1062" s="190"/>
      <c r="G1062" s="190"/>
      <c r="H1062" s="36"/>
      <c r="I1062" s="190"/>
      <c r="J1062" s="186"/>
      <c r="K1062" s="186"/>
      <c r="L1062" s="186"/>
      <c r="M1062" s="186"/>
    </row>
    <row r="1063" spans="2:13">
      <c r="B1063" s="43"/>
      <c r="C1063" s="36"/>
      <c r="D1063" s="186"/>
      <c r="E1063" s="190"/>
      <c r="F1063" s="190"/>
      <c r="G1063" s="190"/>
      <c r="H1063" s="36"/>
      <c r="I1063" s="190"/>
      <c r="J1063" s="186"/>
      <c r="K1063" s="186"/>
      <c r="L1063" s="186"/>
      <c r="M1063" s="186"/>
    </row>
    <row r="1064" spans="2:13">
      <c r="B1064" s="43"/>
      <c r="C1064" s="36"/>
      <c r="D1064" s="186"/>
      <c r="E1064" s="190"/>
      <c r="F1064" s="190"/>
      <c r="G1064" s="190"/>
      <c r="H1064" s="36"/>
      <c r="I1064" s="190"/>
      <c r="J1064" s="186"/>
      <c r="K1064" s="186"/>
      <c r="L1064" s="186"/>
      <c r="M1064" s="186"/>
    </row>
    <row r="1065" spans="2:13">
      <c r="B1065" s="43"/>
      <c r="C1065" s="36"/>
      <c r="D1065" s="186"/>
      <c r="E1065" s="190"/>
      <c r="F1065" s="190"/>
      <c r="G1065" s="190"/>
      <c r="H1065" s="36"/>
      <c r="I1065" s="190"/>
      <c r="J1065" s="186"/>
      <c r="K1065" s="186"/>
      <c r="L1065" s="186"/>
      <c r="M1065" s="186"/>
    </row>
    <row r="1066" spans="2:13">
      <c r="B1066" s="43"/>
      <c r="C1066" s="36"/>
      <c r="D1066" s="186"/>
      <c r="E1066" s="190"/>
      <c r="F1066" s="190"/>
      <c r="G1066" s="190"/>
      <c r="H1066" s="36"/>
      <c r="I1066" s="190"/>
      <c r="J1066" s="186"/>
      <c r="K1066" s="186"/>
      <c r="L1066" s="186"/>
      <c r="M1066" s="186"/>
    </row>
    <row r="1067" spans="2:13">
      <c r="B1067" s="43"/>
      <c r="C1067" s="36"/>
      <c r="D1067" s="186"/>
      <c r="E1067" s="190"/>
      <c r="F1067" s="190"/>
      <c r="G1067" s="190"/>
      <c r="H1067" s="36"/>
      <c r="I1067" s="190"/>
      <c r="J1067" s="186"/>
      <c r="K1067" s="186"/>
      <c r="L1067" s="186"/>
      <c r="M1067" s="186"/>
    </row>
    <row r="1068" spans="2:13">
      <c r="B1068" s="43"/>
      <c r="C1068" s="36"/>
      <c r="D1068" s="186"/>
      <c r="E1068" s="190"/>
      <c r="F1068" s="190"/>
      <c r="G1068" s="190"/>
      <c r="H1068" s="36"/>
      <c r="I1068" s="190"/>
      <c r="J1068" s="186"/>
      <c r="K1068" s="186"/>
      <c r="L1068" s="186"/>
      <c r="M1068" s="186"/>
    </row>
    <row r="1069" spans="2:13">
      <c r="B1069" s="43"/>
      <c r="C1069" s="36"/>
      <c r="D1069" s="186"/>
      <c r="E1069" s="190"/>
      <c r="F1069" s="190"/>
      <c r="G1069" s="190"/>
      <c r="H1069" s="36"/>
      <c r="I1069" s="190"/>
      <c r="J1069" s="186"/>
      <c r="K1069" s="186"/>
      <c r="L1069" s="186"/>
      <c r="M1069" s="186"/>
    </row>
    <row r="1070" spans="2:13">
      <c r="B1070" s="43"/>
      <c r="C1070" s="36"/>
      <c r="D1070" s="186"/>
      <c r="E1070" s="190"/>
      <c r="F1070" s="190"/>
      <c r="G1070" s="190"/>
      <c r="H1070" s="36"/>
      <c r="I1070" s="190"/>
      <c r="J1070" s="186"/>
      <c r="K1070" s="186"/>
      <c r="L1070" s="186"/>
      <c r="M1070" s="186"/>
    </row>
    <row r="1071" spans="2:13">
      <c r="B1071" s="43"/>
      <c r="C1071" s="36"/>
      <c r="D1071" s="186"/>
      <c r="E1071" s="190"/>
      <c r="F1071" s="190"/>
      <c r="G1071" s="190"/>
      <c r="H1071" s="36"/>
      <c r="I1071" s="190"/>
      <c r="J1071" s="186"/>
      <c r="K1071" s="186"/>
      <c r="L1071" s="186"/>
      <c r="M1071" s="186"/>
    </row>
    <row r="1072" spans="2:13">
      <c r="B1072" s="43"/>
      <c r="C1072" s="36"/>
      <c r="D1072" s="186"/>
      <c r="E1072" s="190"/>
      <c r="F1072" s="190"/>
      <c r="G1072" s="190"/>
      <c r="H1072" s="36"/>
      <c r="I1072" s="190"/>
      <c r="J1072" s="186"/>
      <c r="K1072" s="186"/>
      <c r="L1072" s="186"/>
      <c r="M1072" s="186"/>
    </row>
    <row r="1073" spans="2:13">
      <c r="B1073" s="43"/>
      <c r="C1073" s="36"/>
      <c r="D1073" s="186"/>
      <c r="E1073" s="190"/>
      <c r="F1073" s="190"/>
      <c r="G1073" s="190"/>
      <c r="H1073" s="36"/>
      <c r="I1073" s="190"/>
      <c r="J1073" s="186"/>
      <c r="K1073" s="186"/>
      <c r="L1073" s="186"/>
      <c r="M1073" s="186"/>
    </row>
    <row r="1074" spans="2:13">
      <c r="B1074" s="43"/>
      <c r="C1074" s="36"/>
      <c r="D1074" s="186"/>
      <c r="E1074" s="190"/>
      <c r="F1074" s="190"/>
      <c r="G1074" s="190"/>
      <c r="H1074" s="36"/>
      <c r="I1074" s="190"/>
      <c r="J1074" s="186"/>
      <c r="K1074" s="186"/>
      <c r="L1074" s="186"/>
      <c r="M1074" s="186"/>
    </row>
    <row r="1075" spans="2:13">
      <c r="B1075" s="43"/>
      <c r="C1075" s="36"/>
      <c r="D1075" s="186"/>
      <c r="E1075" s="190"/>
      <c r="F1075" s="190"/>
      <c r="G1075" s="190"/>
      <c r="H1075" s="36"/>
      <c r="I1075" s="190"/>
      <c r="J1075" s="186"/>
      <c r="K1075" s="186"/>
      <c r="L1075" s="186"/>
      <c r="M1075" s="186"/>
    </row>
    <row r="1076" spans="2:13">
      <c r="B1076" s="43"/>
      <c r="C1076" s="36"/>
      <c r="D1076" s="186"/>
      <c r="E1076" s="190"/>
      <c r="F1076" s="190"/>
      <c r="G1076" s="190"/>
      <c r="H1076" s="36"/>
      <c r="I1076" s="190"/>
      <c r="J1076" s="186"/>
      <c r="K1076" s="186"/>
      <c r="L1076" s="186"/>
      <c r="M1076" s="186"/>
    </row>
    <row r="1077" spans="2:13">
      <c r="B1077" s="43"/>
      <c r="C1077" s="36"/>
      <c r="D1077" s="186"/>
      <c r="E1077" s="190"/>
      <c r="F1077" s="190"/>
      <c r="G1077" s="190"/>
      <c r="H1077" s="36"/>
      <c r="I1077" s="190"/>
      <c r="J1077" s="186"/>
      <c r="K1077" s="186"/>
      <c r="L1077" s="186"/>
      <c r="M1077" s="186"/>
    </row>
    <row r="1078" spans="2:13">
      <c r="B1078" s="43"/>
      <c r="C1078" s="36"/>
      <c r="D1078" s="186"/>
      <c r="E1078" s="190"/>
      <c r="F1078" s="190"/>
      <c r="G1078" s="190"/>
      <c r="H1078" s="36"/>
      <c r="I1078" s="190"/>
      <c r="J1078" s="186"/>
      <c r="K1078" s="186"/>
      <c r="L1078" s="186"/>
      <c r="M1078" s="186"/>
    </row>
    <row r="1079" spans="2:13">
      <c r="B1079" s="43"/>
      <c r="C1079" s="36"/>
      <c r="D1079" s="186"/>
      <c r="E1079" s="190"/>
      <c r="F1079" s="190"/>
      <c r="G1079" s="190"/>
      <c r="H1079" s="36"/>
      <c r="I1079" s="190"/>
      <c r="J1079" s="186"/>
      <c r="K1079" s="186"/>
      <c r="L1079" s="186"/>
      <c r="M1079" s="186"/>
    </row>
    <row r="1080" spans="2:13">
      <c r="B1080" s="43"/>
      <c r="C1080" s="36"/>
      <c r="D1080" s="186"/>
      <c r="E1080" s="190"/>
      <c r="F1080" s="190"/>
      <c r="G1080" s="190"/>
      <c r="H1080" s="36"/>
      <c r="I1080" s="190"/>
      <c r="J1080" s="186"/>
      <c r="K1080" s="186"/>
      <c r="L1080" s="186"/>
      <c r="M1080" s="186"/>
    </row>
    <row r="1081" spans="2:13">
      <c r="B1081" s="43"/>
      <c r="C1081" s="36"/>
      <c r="D1081" s="186"/>
      <c r="E1081" s="190"/>
      <c r="F1081" s="190"/>
      <c r="G1081" s="190"/>
      <c r="H1081" s="36"/>
      <c r="I1081" s="190"/>
      <c r="J1081" s="186"/>
      <c r="K1081" s="186"/>
      <c r="L1081" s="186"/>
      <c r="M1081" s="186"/>
    </row>
    <row r="1082" spans="2:13">
      <c r="B1082" s="43"/>
      <c r="C1082" s="36"/>
      <c r="D1082" s="186"/>
      <c r="E1082" s="190"/>
      <c r="F1082" s="190"/>
      <c r="G1082" s="190"/>
      <c r="H1082" s="36"/>
      <c r="I1082" s="190"/>
      <c r="J1082" s="186"/>
      <c r="K1082" s="186"/>
      <c r="L1082" s="186"/>
      <c r="M1082" s="186"/>
    </row>
    <row r="1083" spans="2:13">
      <c r="B1083" s="43"/>
      <c r="C1083" s="36"/>
      <c r="D1083" s="186"/>
      <c r="E1083" s="190"/>
      <c r="F1083" s="190"/>
      <c r="G1083" s="190"/>
      <c r="H1083" s="36"/>
      <c r="I1083" s="190"/>
      <c r="J1083" s="186"/>
      <c r="K1083" s="186"/>
      <c r="L1083" s="186"/>
      <c r="M1083" s="186"/>
    </row>
    <row r="1084" spans="2:13">
      <c r="B1084" s="43"/>
      <c r="C1084" s="36"/>
      <c r="D1084" s="186"/>
      <c r="E1084" s="190"/>
      <c r="F1084" s="190"/>
      <c r="G1084" s="190"/>
      <c r="H1084" s="36"/>
      <c r="I1084" s="190"/>
      <c r="J1084" s="186"/>
      <c r="K1084" s="186"/>
      <c r="L1084" s="186"/>
      <c r="M1084" s="186"/>
    </row>
    <row r="1085" spans="2:13">
      <c r="B1085" s="43"/>
      <c r="C1085" s="36"/>
      <c r="D1085" s="186"/>
      <c r="E1085" s="190"/>
      <c r="F1085" s="190"/>
      <c r="G1085" s="190"/>
      <c r="H1085" s="36"/>
      <c r="I1085" s="190"/>
      <c r="J1085" s="186"/>
      <c r="K1085" s="186"/>
      <c r="L1085" s="186"/>
      <c r="M1085" s="186"/>
    </row>
    <row r="1086" spans="2:13">
      <c r="B1086" s="43"/>
      <c r="C1086" s="36"/>
      <c r="D1086" s="186"/>
      <c r="E1086" s="190"/>
      <c r="F1086" s="190"/>
      <c r="G1086" s="190"/>
      <c r="H1086" s="36"/>
      <c r="I1086" s="190"/>
      <c r="J1086" s="186"/>
      <c r="K1086" s="186"/>
      <c r="L1086" s="186"/>
      <c r="M1086" s="186"/>
    </row>
    <row r="1087" spans="2:13">
      <c r="B1087" s="43"/>
      <c r="C1087" s="36"/>
      <c r="D1087" s="186"/>
      <c r="E1087" s="190"/>
      <c r="F1087" s="190"/>
      <c r="G1087" s="190"/>
      <c r="H1087" s="36"/>
      <c r="I1087" s="190"/>
      <c r="J1087" s="186"/>
      <c r="K1087" s="186"/>
      <c r="L1087" s="186"/>
      <c r="M1087" s="186"/>
    </row>
    <row r="1088" spans="2:13">
      <c r="B1088" s="43"/>
      <c r="C1088" s="36"/>
      <c r="D1088" s="186"/>
      <c r="E1088" s="190"/>
      <c r="F1088" s="190"/>
      <c r="G1088" s="190"/>
      <c r="H1088" s="36"/>
      <c r="I1088" s="190"/>
      <c r="J1088" s="186"/>
      <c r="K1088" s="186"/>
      <c r="L1088" s="186"/>
      <c r="M1088" s="186"/>
    </row>
    <row r="1089" spans="2:13">
      <c r="B1089" s="43"/>
      <c r="C1089" s="36"/>
      <c r="D1089" s="186"/>
      <c r="E1089" s="190"/>
      <c r="F1089" s="190"/>
      <c r="G1089" s="190"/>
      <c r="H1089" s="36"/>
      <c r="I1089" s="190"/>
      <c r="J1089" s="186"/>
      <c r="K1089" s="186"/>
      <c r="L1089" s="186"/>
      <c r="M1089" s="186"/>
    </row>
    <row r="1090" spans="2:13">
      <c r="B1090" s="43"/>
      <c r="C1090" s="36"/>
      <c r="D1090" s="186"/>
      <c r="E1090" s="190"/>
      <c r="F1090" s="190"/>
      <c r="G1090" s="190"/>
      <c r="H1090" s="36"/>
      <c r="I1090" s="190"/>
      <c r="J1090" s="186"/>
      <c r="K1090" s="186"/>
      <c r="L1090" s="186"/>
      <c r="M1090" s="186"/>
    </row>
    <row r="1091" spans="2:13">
      <c r="B1091" s="43"/>
      <c r="C1091" s="36"/>
      <c r="D1091" s="186"/>
      <c r="E1091" s="190"/>
      <c r="F1091" s="190"/>
      <c r="G1091" s="190"/>
      <c r="H1091" s="36"/>
      <c r="I1091" s="190"/>
      <c r="J1091" s="186"/>
      <c r="K1091" s="186"/>
      <c r="L1091" s="186"/>
      <c r="M1091" s="186"/>
    </row>
    <row r="1092" spans="2:13">
      <c r="B1092" s="43"/>
      <c r="C1092" s="36"/>
      <c r="D1092" s="186"/>
      <c r="E1092" s="190"/>
      <c r="F1092" s="190"/>
      <c r="G1092" s="190"/>
      <c r="H1092" s="36"/>
      <c r="I1092" s="190"/>
      <c r="J1092" s="186"/>
      <c r="K1092" s="186"/>
      <c r="L1092" s="186"/>
      <c r="M1092" s="186"/>
    </row>
    <row r="1093" spans="2:13">
      <c r="F1093" s="190"/>
    </row>
  </sheetData>
  <sortState xmlns:xlrd2="http://schemas.microsoft.com/office/spreadsheetml/2017/richdata2" ref="G190:H196">
    <sortCondition ref="G190:G196"/>
  </sortState>
  <mergeCells count="4">
    <mergeCell ref="L593:L598"/>
    <mergeCell ref="B2:K2"/>
    <mergeCell ref="B3:K3"/>
    <mergeCell ref="B4:K4"/>
  </mergeCells>
  <conditionalFormatting sqref="F213:F331">
    <cfRule type="duplicateValues" dxfId="4" priority="195"/>
  </conditionalFormatting>
  <conditionalFormatting sqref="F213:F366">
    <cfRule type="duplicateValues" dxfId="3" priority="197"/>
  </conditionalFormatting>
  <conditionalFormatting sqref="F663 F213:F651 F668 F671 F674 F676 F679:F1062">
    <cfRule type="duplicateValues" dxfId="2" priority="191"/>
  </conditionalFormatting>
  <conditionalFormatting sqref="F663 F213:F651 F668 F671 F674 F676 F679:F1093">
    <cfRule type="duplicateValues" dxfId="1" priority="193"/>
  </conditionalFormatting>
  <conditionalFormatting sqref="K1:K8 K12 K15 K25 K34 K43 K48 K53 K58 K62 K65 K74 K79 K84 K87 K268 K712:K1048576">
    <cfRule type="cellIs" dxfId="0" priority="13" operator="greaterThan">
      <formula>1</formula>
    </cfRule>
  </conditionalFormatting>
  <conditionalFormatting sqref="K8:K703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{D7B02913-2F46-471B-9495-5A6013EC3988}</x14:id>
        </ext>
      </extLst>
    </cfRule>
  </conditionalFormatting>
  <conditionalFormatting sqref="K12 K8 K15 K25 K34 K43 K48 K53 K58 K62 K65 K74 K79 K84 K87 K96 K103 K106 K145 K154 K190 K19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{4BBD437B-C24C-4030-BFB1-BE97A0BF614A}</x14:id>
        </ext>
      </extLst>
    </cfRule>
  </conditionalFormatting>
  <conditionalFormatting sqref="K12 K8 K15 K25 K34 K43 K48 K53 K58 K62 K65 K74 K79 K84 K87 K96 K103 K106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{AC85BA6C-3CE7-4ABA-815C-6604856ADF25}</x14:id>
        </ext>
      </extLst>
    </cfRule>
  </conditionalFormatting>
  <conditionalFormatting sqref="K12 K8 K15 K25 K34 K43 K48 K53 K58 K62 K65 K74 K79 K84 K8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{55BC2A2C-61FE-4A21-90A8-A1E97F59F029}</x14:id>
        </ext>
      </extLst>
    </cfRule>
  </conditionalFormatting>
  <conditionalFormatting sqref="K26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{2B7E0A75-E71B-417A-96F5-35EF7F4F2F1C}</x14:id>
        </ext>
      </extLst>
    </cfRule>
  </conditionalFormatting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7B02913-2F46-471B-9495-5A6013EC398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K8:K703</xm:sqref>
        </x14:conditionalFormatting>
        <x14:conditionalFormatting xmlns:xm="http://schemas.microsoft.com/office/excel/2006/main">
          <x14:cfRule type="dataBar" id="{4BBD437B-C24C-4030-BFB1-BE97A0BF61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 K96 K103 K106 K145 K154 K190 K197</xm:sqref>
        </x14:conditionalFormatting>
        <x14:conditionalFormatting xmlns:xm="http://schemas.microsoft.com/office/excel/2006/main">
          <x14:cfRule type="dataBar" id="{AC85BA6C-3CE7-4ABA-815C-6604856ADF2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 K96 K103 K106</xm:sqref>
        </x14:conditionalFormatting>
        <x14:conditionalFormatting xmlns:xm="http://schemas.microsoft.com/office/excel/2006/main">
          <x14:cfRule type="dataBar" id="{55BC2A2C-61FE-4A21-90A8-A1E97F59F02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</xm:sqref>
        </x14:conditionalFormatting>
        <x14:conditionalFormatting xmlns:xm="http://schemas.microsoft.com/office/excel/2006/main">
          <x14:cfRule type="dataBar" id="{2B7E0A75-E71B-417A-96F5-35EF7F4F2F1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K268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J26" sqref="J26"/>
    </sheetView>
  </sheetViews>
  <sheetFormatPr baseColWidth="10" defaultColWidth="11.5"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57"/>
  <sheetViews>
    <sheetView showGridLines="0" zoomScaleNormal="100" workbookViewId="0">
      <selection activeCell="I26" sqref="I26"/>
    </sheetView>
  </sheetViews>
  <sheetFormatPr baseColWidth="10" defaultColWidth="11.5" defaultRowHeight="12"/>
  <cols>
    <col min="1" max="1" width="3" style="9" customWidth="1"/>
    <col min="2" max="2" width="9.1640625" style="9" customWidth="1"/>
    <col min="3" max="3" width="96.1640625" style="9" customWidth="1"/>
    <col min="4" max="4" width="25.33203125" style="9" bestFit="1" customWidth="1"/>
    <col min="5" max="5" width="6.1640625" style="9" bestFit="1" customWidth="1"/>
    <col min="6" max="6" width="16.5" style="9" bestFit="1" customWidth="1"/>
    <col min="7" max="7" width="13.6640625" style="9" bestFit="1" customWidth="1"/>
    <col min="8" max="8" width="23.6640625" style="9" bestFit="1" customWidth="1"/>
    <col min="9" max="9" width="17.6640625" style="9" bestFit="1" customWidth="1"/>
    <col min="10" max="10" width="12.83203125" style="9" bestFit="1" customWidth="1"/>
    <col min="11" max="11" width="13.5" style="9" bestFit="1" customWidth="1"/>
    <col min="12" max="12" width="15.83203125" style="9" bestFit="1" customWidth="1"/>
    <col min="13" max="16384" width="11.5" style="9"/>
  </cols>
  <sheetData>
    <row r="2" spans="2:12" ht="15.5" customHeight="1">
      <c r="B2" s="1081" t="s">
        <v>288</v>
      </c>
      <c r="C2" s="1082"/>
      <c r="D2" s="1082"/>
      <c r="E2" s="1082"/>
      <c r="F2" s="1082"/>
      <c r="G2" s="1082"/>
      <c r="H2" s="1082"/>
      <c r="I2" s="1082"/>
      <c r="J2" s="1082"/>
      <c r="K2" s="1082"/>
      <c r="L2" s="1083"/>
    </row>
    <row r="3" spans="2:12" ht="15" customHeight="1" thickBot="1">
      <c r="B3" s="1084">
        <f>RESUMEN!B3</f>
        <v>46272</v>
      </c>
      <c r="C3" s="1085"/>
      <c r="D3" s="1085"/>
      <c r="E3" s="1085"/>
      <c r="F3" s="1085"/>
      <c r="G3" s="1085"/>
      <c r="H3" s="1085"/>
      <c r="I3" s="1085"/>
      <c r="J3" s="1085"/>
      <c r="K3" s="1085"/>
      <c r="L3" s="1086"/>
    </row>
    <row r="4" spans="2:12" ht="16">
      <c r="B4" s="55"/>
      <c r="C4" s="1087"/>
      <c r="D4" s="1087"/>
      <c r="E4" s="1087"/>
      <c r="F4" s="1087"/>
      <c r="G4" s="1087"/>
      <c r="H4" s="1087"/>
      <c r="I4" s="1087"/>
      <c r="J4" s="55"/>
      <c r="K4" s="55"/>
      <c r="L4" s="55"/>
    </row>
    <row r="5" spans="2:12" ht="16">
      <c r="B5" s="55"/>
      <c r="C5" s="1088" t="s">
        <v>289</v>
      </c>
      <c r="D5" s="1089"/>
      <c r="E5" s="1089"/>
      <c r="F5" s="1089"/>
      <c r="G5" s="1089"/>
      <c r="H5" s="1090"/>
      <c r="I5" s="55"/>
      <c r="J5" s="55"/>
      <c r="K5" s="55"/>
      <c r="L5" s="55"/>
    </row>
    <row r="6" spans="2:12" ht="16">
      <c r="B6" s="55"/>
      <c r="C6" s="58" t="s">
        <v>58</v>
      </c>
      <c r="D6" s="53" t="s">
        <v>5</v>
      </c>
      <c r="E6" s="53"/>
      <c r="F6" s="54" t="s">
        <v>8</v>
      </c>
      <c r="G6" s="54" t="s">
        <v>9</v>
      </c>
      <c r="H6" s="59" t="s">
        <v>10</v>
      </c>
      <c r="I6" s="55"/>
      <c r="J6" s="55"/>
      <c r="K6" s="55"/>
      <c r="L6" s="55"/>
    </row>
    <row r="7" spans="2:12" ht="16">
      <c r="B7" s="55"/>
      <c r="C7" s="60" t="s">
        <v>59</v>
      </c>
      <c r="D7" s="61">
        <f>RESUMEN!E34</f>
        <v>10943.46</v>
      </c>
      <c r="E7" s="61"/>
      <c r="F7" s="61">
        <f>F21</f>
        <v>923.76599999999996</v>
      </c>
      <c r="G7" s="61">
        <f>D7-F7</f>
        <v>10019.694</v>
      </c>
      <c r="H7" s="196">
        <f>F7/D7</f>
        <v>8.4412608078249476E-2</v>
      </c>
      <c r="I7" s="55"/>
      <c r="J7" s="55"/>
      <c r="K7" s="55"/>
      <c r="L7" s="55"/>
    </row>
    <row r="8" spans="2:12" ht="16">
      <c r="B8" s="55"/>
      <c r="C8" s="55"/>
      <c r="D8" s="56"/>
      <c r="E8" s="56"/>
      <c r="F8" s="56"/>
      <c r="G8" s="56"/>
      <c r="H8" s="57"/>
      <c r="I8" s="55"/>
      <c r="J8" s="55"/>
      <c r="K8" s="55"/>
      <c r="L8" s="55"/>
    </row>
    <row r="9" spans="2:12" ht="16">
      <c r="B9" s="55"/>
      <c r="C9" s="1088" t="s">
        <v>290</v>
      </c>
      <c r="D9" s="1089"/>
      <c r="E9" s="1089"/>
      <c r="F9" s="1089"/>
      <c r="G9" s="1089"/>
      <c r="H9" s="1089"/>
      <c r="I9" s="1090"/>
      <c r="J9" s="55"/>
      <c r="K9" s="55"/>
      <c r="L9" s="55"/>
    </row>
    <row r="10" spans="2:12" ht="16">
      <c r="B10" s="55"/>
      <c r="C10" s="58" t="s">
        <v>291</v>
      </c>
      <c r="D10" s="53" t="s">
        <v>5</v>
      </c>
      <c r="E10" s="53"/>
      <c r="F10" s="53" t="s">
        <v>8</v>
      </c>
      <c r="G10" s="53" t="s">
        <v>9</v>
      </c>
      <c r="H10" s="53" t="s">
        <v>292</v>
      </c>
      <c r="I10" s="59" t="s">
        <v>64</v>
      </c>
      <c r="J10" s="55"/>
      <c r="K10" s="55"/>
      <c r="L10" s="55"/>
    </row>
    <row r="11" spans="2:12" ht="16">
      <c r="C11" s="103" t="s">
        <v>293</v>
      </c>
      <c r="D11" s="100">
        <f>H25</f>
        <v>1094.346</v>
      </c>
      <c r="E11" s="100"/>
      <c r="F11" s="100">
        <f>I25</f>
        <v>923.76599999999996</v>
      </c>
      <c r="G11" s="100">
        <f>D11-F11</f>
        <v>170.58000000000004</v>
      </c>
      <c r="H11" s="142">
        <f>F11/D11</f>
        <v>0.84412608078249474</v>
      </c>
      <c r="I11" s="101"/>
    </row>
    <row r="12" spans="2:12" ht="16">
      <c r="C12" s="103" t="str">
        <f>C26</f>
        <v>POWER FISH SPA</v>
      </c>
      <c r="D12" s="100">
        <f>H26+H33</f>
        <v>1094.346</v>
      </c>
      <c r="E12" s="100"/>
      <c r="F12" s="100">
        <f>I26+I33</f>
        <v>0</v>
      </c>
      <c r="G12" s="100">
        <f>D12-F12</f>
        <v>1094.346</v>
      </c>
      <c r="H12" s="142">
        <f>F12/D12</f>
        <v>0</v>
      </c>
      <c r="I12" s="101"/>
    </row>
    <row r="13" spans="2:12" ht="16">
      <c r="C13" s="103" t="str">
        <f>C37</f>
        <v xml:space="preserve">SOCIEDAD PESQUERA ANDALUE CHILE SpA </v>
      </c>
      <c r="D13" s="100">
        <f>H37+H38+H39+H40</f>
        <v>984.91139999999996</v>
      </c>
      <c r="E13" s="100"/>
      <c r="F13" s="100">
        <f>I37+I38+I39+I40</f>
        <v>0</v>
      </c>
      <c r="G13" s="100">
        <f>D13-F13</f>
        <v>984.91139999999996</v>
      </c>
      <c r="H13" s="142">
        <f>F13/D13</f>
        <v>0</v>
      </c>
      <c r="I13" s="101"/>
    </row>
    <row r="14" spans="2:12" ht="16">
      <c r="C14" s="560" t="s">
        <v>294</v>
      </c>
      <c r="D14" s="198">
        <f>H29+H30</f>
        <v>1094.3459999999998</v>
      </c>
      <c r="E14" s="198"/>
      <c r="F14" s="198">
        <f>I29+I30</f>
        <v>0</v>
      </c>
      <c r="G14" s="100">
        <f>D14-F14</f>
        <v>1094.3459999999998</v>
      </c>
      <c r="H14" s="142">
        <f>F14/D14</f>
        <v>0</v>
      </c>
      <c r="I14" s="199"/>
    </row>
    <row r="15" spans="2:12" ht="16">
      <c r="C15" s="561" t="str">
        <f>C32</f>
        <v>MAR BIOBIO SpA</v>
      </c>
      <c r="D15" s="198">
        <f>H32+H28</f>
        <v>1094.346</v>
      </c>
      <c r="E15" s="198"/>
      <c r="F15" s="198">
        <f>I32+I28</f>
        <v>0</v>
      </c>
      <c r="G15" s="100">
        <f t="shared" ref="G15" si="0">D15-F15</f>
        <v>1094.346</v>
      </c>
      <c r="H15" s="142">
        <f t="shared" ref="H15" si="1">F15/D15</f>
        <v>0</v>
      </c>
      <c r="I15" s="199"/>
    </row>
    <row r="16" spans="2:12" ht="16">
      <c r="C16" s="561" t="str">
        <f>C27</f>
        <v xml:space="preserve">PESQUERA OCEAN MART SpA </v>
      </c>
      <c r="D16" s="198">
        <f>H27+H53+H34</f>
        <v>1094.346</v>
      </c>
      <c r="E16" s="198"/>
      <c r="F16" s="198">
        <f>I27+I53+I34</f>
        <v>0</v>
      </c>
      <c r="G16" s="100">
        <f t="shared" ref="G16" si="2">D16-F16</f>
        <v>1094.346</v>
      </c>
      <c r="H16" s="142">
        <f t="shared" ref="H16" si="3">F16/D16</f>
        <v>0</v>
      </c>
      <c r="I16" s="199"/>
    </row>
    <row r="17" spans="2:12" ht="16">
      <c r="C17" s="561" t="s">
        <v>295</v>
      </c>
      <c r="D17" s="198">
        <f>H24</f>
        <v>1094.346</v>
      </c>
      <c r="E17" s="198"/>
      <c r="F17" s="198">
        <f>I24</f>
        <v>0</v>
      </c>
      <c r="G17" s="100">
        <f t="shared" ref="G17:G19" si="4">D17-F17</f>
        <v>1094.346</v>
      </c>
      <c r="H17" s="142">
        <f t="shared" ref="H17:H19" si="5">F17/D17</f>
        <v>0</v>
      </c>
      <c r="I17" s="199"/>
    </row>
    <row r="18" spans="2:12" ht="16">
      <c r="C18" s="561" t="str">
        <f>C41</f>
        <v>COMERCIALIZACIÓN Y EXTORTACIÓN ANKLA SpA</v>
      </c>
      <c r="D18" s="198">
        <f>H41+H42+H43+H44+H45+H54</f>
        <v>1094.346</v>
      </c>
      <c r="E18" s="198"/>
      <c r="F18" s="198">
        <f>I41+I42+I43+I44+I45+I54</f>
        <v>0</v>
      </c>
      <c r="G18" s="100">
        <f t="shared" ref="G18" si="6">D18-F18</f>
        <v>1094.346</v>
      </c>
      <c r="H18" s="142">
        <f t="shared" ref="H18" si="7">F18/D18</f>
        <v>0</v>
      </c>
      <c r="I18" s="199"/>
    </row>
    <row r="19" spans="2:12" ht="16">
      <c r="C19" s="561" t="str">
        <f>C31</f>
        <v xml:space="preserve">PROCESADORA Y COMERCIALIZADORA PRODUCTOS CONGELADOS MARCOS ALEXIS MORALES ROMOS EIRL </v>
      </c>
      <c r="D19" s="198">
        <f>H31+H36+H35</f>
        <v>1094.3459999999998</v>
      </c>
      <c r="E19" s="198"/>
      <c r="F19" s="198">
        <f>I31+I36+I35</f>
        <v>0</v>
      </c>
      <c r="G19" s="100">
        <f t="shared" si="4"/>
        <v>1094.3459999999998</v>
      </c>
      <c r="H19" s="142">
        <f t="shared" si="5"/>
        <v>0</v>
      </c>
      <c r="I19" s="199"/>
    </row>
    <row r="20" spans="2:12" ht="16">
      <c r="C20" s="561" t="str">
        <f>C48</f>
        <v xml:space="preserve">PROCESADORA Y COMERCIALIZADORA AGUAS DEL SUR SpA </v>
      </c>
      <c r="D20" s="198">
        <f>H48+H47+H49+H50+H46+H51+H52+H55</f>
        <v>1039.6287</v>
      </c>
      <c r="E20" s="198"/>
      <c r="F20" s="198">
        <f>I48+I47+I49+I50+I46+I51+I52+I55</f>
        <v>0</v>
      </c>
      <c r="G20" s="100">
        <f>D20-F20</f>
        <v>1039.6287</v>
      </c>
      <c r="H20" s="142">
        <f t="shared" ref="H20" si="8">F20/D20</f>
        <v>0</v>
      </c>
      <c r="I20" s="199"/>
    </row>
    <row r="21" spans="2:12" ht="16">
      <c r="C21" s="562" t="s">
        <v>296</v>
      </c>
      <c r="D21" s="61">
        <f>SUM(D11:D20)</f>
        <v>10779.308099999997</v>
      </c>
      <c r="E21" s="61"/>
      <c r="F21" s="61">
        <f>SUM(F11:F20)</f>
        <v>923.76599999999996</v>
      </c>
      <c r="G21" s="100">
        <f>D21-F21</f>
        <v>9855.5420999999969</v>
      </c>
      <c r="H21" s="719">
        <f>F21/D21</f>
        <v>8.5698079267258379E-2</v>
      </c>
      <c r="I21" s="102"/>
    </row>
    <row r="23" spans="2:12" ht="15">
      <c r="B23" s="568" t="s">
        <v>297</v>
      </c>
      <c r="C23" s="569" t="s">
        <v>291</v>
      </c>
      <c r="D23" s="570" t="s">
        <v>167</v>
      </c>
      <c r="E23" s="570" t="s">
        <v>297</v>
      </c>
      <c r="F23" s="570" t="s">
        <v>298</v>
      </c>
      <c r="G23" s="569" t="s">
        <v>299</v>
      </c>
      <c r="H23" s="569" t="s">
        <v>5</v>
      </c>
      <c r="I23" s="569" t="s">
        <v>8</v>
      </c>
      <c r="J23" s="569" t="s">
        <v>9</v>
      </c>
      <c r="K23" s="571" t="s">
        <v>292</v>
      </c>
      <c r="L23" s="572" t="s">
        <v>64</v>
      </c>
    </row>
    <row r="24" spans="2:12" ht="15">
      <c r="B24" s="573">
        <v>1</v>
      </c>
      <c r="C24" s="1" t="s">
        <v>295</v>
      </c>
      <c r="D24" s="1">
        <v>271</v>
      </c>
      <c r="E24" s="1">
        <v>1</v>
      </c>
      <c r="F24" s="394">
        <v>0.1</v>
      </c>
      <c r="G24" s="1" t="s">
        <v>59</v>
      </c>
      <c r="H24" s="104">
        <f>$D$7*F24</f>
        <v>1094.346</v>
      </c>
      <c r="I24" s="200"/>
      <c r="J24" s="3">
        <f>+H24-I24</f>
        <v>1094.346</v>
      </c>
      <c r="K24" s="51">
        <f>I24/H24</f>
        <v>0</v>
      </c>
      <c r="L24" s="574"/>
    </row>
    <row r="25" spans="2:12" ht="15">
      <c r="B25" s="573">
        <v>2</v>
      </c>
      <c r="C25" s="1" t="s">
        <v>300</v>
      </c>
      <c r="D25" s="1">
        <v>94</v>
      </c>
      <c r="E25" s="1">
        <v>2</v>
      </c>
      <c r="F25" s="394">
        <v>0.1</v>
      </c>
      <c r="G25" s="1" t="s">
        <v>59</v>
      </c>
      <c r="H25" s="104">
        <f>$D$7*F25</f>
        <v>1094.346</v>
      </c>
      <c r="I25" s="718">
        <v>923.76599999999996</v>
      </c>
      <c r="J25" s="3">
        <f t="shared" ref="J25:J46" si="9">+H25-I25</f>
        <v>170.58000000000004</v>
      </c>
      <c r="K25" s="51">
        <f>I25/H25</f>
        <v>0.84412608078249474</v>
      </c>
      <c r="L25" s="574"/>
    </row>
    <row r="26" spans="2:12" ht="15">
      <c r="B26" s="573">
        <v>3</v>
      </c>
      <c r="C26" s="1" t="s">
        <v>301</v>
      </c>
      <c r="D26" s="1">
        <v>93</v>
      </c>
      <c r="E26" s="1">
        <v>3</v>
      </c>
      <c r="F26" s="394">
        <v>6.5000000000000002E-2</v>
      </c>
      <c r="G26" s="1" t="s">
        <v>59</v>
      </c>
      <c r="H26" s="104">
        <f t="shared" ref="H26:H54" si="10">$D$7*F26</f>
        <v>711.32489999999996</v>
      </c>
      <c r="I26" s="64"/>
      <c r="J26" s="3">
        <f t="shared" si="9"/>
        <v>711.32489999999996</v>
      </c>
      <c r="K26" s="51">
        <f>I26/H26</f>
        <v>0</v>
      </c>
      <c r="L26" s="575"/>
    </row>
    <row r="27" spans="2:12" ht="15">
      <c r="B27" s="573">
        <v>4</v>
      </c>
      <c r="C27" s="1" t="s">
        <v>302</v>
      </c>
      <c r="D27" s="1">
        <v>164</v>
      </c>
      <c r="E27" s="1">
        <v>4</v>
      </c>
      <c r="F27" s="394">
        <v>6.5000000000000002E-2</v>
      </c>
      <c r="G27" s="1" t="s">
        <v>59</v>
      </c>
      <c r="H27" s="104">
        <f t="shared" si="10"/>
        <v>711.32489999999996</v>
      </c>
      <c r="I27" s="200"/>
      <c r="J27" s="3">
        <f t="shared" si="9"/>
        <v>711.32489999999996</v>
      </c>
      <c r="K27" s="51">
        <f t="shared" ref="K27:K32" si="11">I27/H27</f>
        <v>0</v>
      </c>
      <c r="L27" s="574"/>
    </row>
    <row r="28" spans="2:12" ht="15">
      <c r="B28" s="573">
        <v>5</v>
      </c>
      <c r="C28" s="1" t="s">
        <v>303</v>
      </c>
      <c r="D28" s="1">
        <v>163</v>
      </c>
      <c r="E28" s="1">
        <v>5</v>
      </c>
      <c r="F28" s="394">
        <v>0.06</v>
      </c>
      <c r="G28" s="1" t="s">
        <v>59</v>
      </c>
      <c r="H28" s="104">
        <f t="shared" si="10"/>
        <v>656.60759999999993</v>
      </c>
      <c r="I28" s="3"/>
      <c r="J28" s="3">
        <f t="shared" si="9"/>
        <v>656.60759999999993</v>
      </c>
      <c r="K28" s="51">
        <f t="shared" si="11"/>
        <v>0</v>
      </c>
      <c r="L28" s="574"/>
    </row>
    <row r="29" spans="2:12" ht="15">
      <c r="B29" s="573">
        <v>6</v>
      </c>
      <c r="C29" s="1" t="s">
        <v>294</v>
      </c>
      <c r="D29" s="1">
        <v>42</v>
      </c>
      <c r="E29" s="1">
        <v>6</v>
      </c>
      <c r="F29" s="394">
        <v>5.5E-2</v>
      </c>
      <c r="G29" s="1" t="s">
        <v>59</v>
      </c>
      <c r="H29" s="104">
        <f t="shared" si="10"/>
        <v>601.89029999999991</v>
      </c>
      <c r="I29" s="200"/>
      <c r="J29" s="3">
        <f>+H29-I29</f>
        <v>601.89029999999991</v>
      </c>
      <c r="K29" s="51">
        <f>I29/H29</f>
        <v>0</v>
      </c>
      <c r="L29" s="574"/>
    </row>
    <row r="30" spans="2:12" ht="15">
      <c r="B30" s="573">
        <v>7</v>
      </c>
      <c r="C30" s="1" t="s">
        <v>294</v>
      </c>
      <c r="D30" s="1">
        <v>56</v>
      </c>
      <c r="E30" s="1">
        <v>7</v>
      </c>
      <c r="F30" s="394">
        <v>4.4999999999999998E-2</v>
      </c>
      <c r="G30" s="1" t="s">
        <v>59</v>
      </c>
      <c r="H30" s="104">
        <f t="shared" si="10"/>
        <v>492.45569999999992</v>
      </c>
      <c r="I30" s="3"/>
      <c r="J30" s="3">
        <f t="shared" si="9"/>
        <v>492.45569999999992</v>
      </c>
      <c r="K30" s="51">
        <f t="shared" si="11"/>
        <v>0</v>
      </c>
      <c r="L30" s="574"/>
    </row>
    <row r="31" spans="2:12" ht="15">
      <c r="B31" s="573">
        <v>8</v>
      </c>
      <c r="C31" s="1" t="s">
        <v>304</v>
      </c>
      <c r="D31" s="1">
        <v>491</v>
      </c>
      <c r="E31" s="1">
        <v>8</v>
      </c>
      <c r="F31" s="394">
        <v>4.4999999999999998E-2</v>
      </c>
      <c r="G31" s="1" t="s">
        <v>59</v>
      </c>
      <c r="H31" s="104">
        <f t="shared" si="10"/>
        <v>492.45569999999992</v>
      </c>
      <c r="I31" s="3"/>
      <c r="J31" s="3">
        <f t="shared" si="9"/>
        <v>492.45569999999992</v>
      </c>
      <c r="K31" s="51">
        <f t="shared" si="11"/>
        <v>0</v>
      </c>
      <c r="L31" s="574"/>
    </row>
    <row r="32" spans="2:12" ht="15">
      <c r="B32" s="573">
        <v>9</v>
      </c>
      <c r="C32" s="1" t="s">
        <v>303</v>
      </c>
      <c r="D32" s="1">
        <v>162</v>
      </c>
      <c r="E32" s="1">
        <v>9</v>
      </c>
      <c r="F32" s="394">
        <v>0.04</v>
      </c>
      <c r="G32" s="1" t="s">
        <v>59</v>
      </c>
      <c r="H32" s="104">
        <f>$D$7*F32</f>
        <v>437.73839999999996</v>
      </c>
      <c r="I32" s="3"/>
      <c r="J32" s="3">
        <f t="shared" si="9"/>
        <v>437.73839999999996</v>
      </c>
      <c r="K32" s="51">
        <f t="shared" si="11"/>
        <v>0</v>
      </c>
      <c r="L32" s="574"/>
    </row>
    <row r="33" spans="2:12" ht="15">
      <c r="B33" s="573">
        <v>10</v>
      </c>
      <c r="C33" s="1" t="s">
        <v>301</v>
      </c>
      <c r="D33" s="1">
        <v>89</v>
      </c>
      <c r="E33" s="1">
        <v>10</v>
      </c>
      <c r="F33" s="394">
        <v>3.5000000000000003E-2</v>
      </c>
      <c r="G33" s="1" t="s">
        <v>59</v>
      </c>
      <c r="H33" s="104">
        <f t="shared" si="10"/>
        <v>383.02109999999999</v>
      </c>
      <c r="I33" s="3"/>
      <c r="J33" s="3">
        <f t="shared" si="9"/>
        <v>383.02109999999999</v>
      </c>
      <c r="K33" s="51">
        <f>I33/H33</f>
        <v>0</v>
      </c>
      <c r="L33" s="574"/>
    </row>
    <row r="34" spans="2:12" ht="15">
      <c r="B34" s="573">
        <v>11</v>
      </c>
      <c r="C34" s="1" t="s">
        <v>302</v>
      </c>
      <c r="D34" s="1">
        <v>165</v>
      </c>
      <c r="E34" s="1">
        <v>11</v>
      </c>
      <c r="F34" s="394">
        <v>0.03</v>
      </c>
      <c r="G34" s="1" t="s">
        <v>59</v>
      </c>
      <c r="H34" s="104">
        <f t="shared" si="10"/>
        <v>328.30379999999997</v>
      </c>
      <c r="I34" s="3"/>
      <c r="J34" s="3">
        <f t="shared" si="9"/>
        <v>328.30379999999997</v>
      </c>
      <c r="K34" s="51">
        <f>I34/H34</f>
        <v>0</v>
      </c>
      <c r="L34" s="574"/>
    </row>
    <row r="35" spans="2:12" ht="15">
      <c r="B35" s="573">
        <v>12</v>
      </c>
      <c r="C35" s="1" t="s">
        <v>304</v>
      </c>
      <c r="D35" s="1">
        <v>521</v>
      </c>
      <c r="E35" s="1">
        <v>12</v>
      </c>
      <c r="F35" s="394">
        <v>0.03</v>
      </c>
      <c r="G35" s="1" t="s">
        <v>59</v>
      </c>
      <c r="H35" s="104">
        <f>$D$7*F35</f>
        <v>328.30379999999997</v>
      </c>
      <c r="I35" s="3"/>
      <c r="J35" s="3">
        <f t="shared" si="9"/>
        <v>328.30379999999997</v>
      </c>
      <c r="K35" s="51">
        <f>I35/H35</f>
        <v>0</v>
      </c>
      <c r="L35" s="574"/>
    </row>
    <row r="36" spans="2:12" ht="15">
      <c r="B36" s="573">
        <v>13</v>
      </c>
      <c r="C36" s="1" t="s">
        <v>304</v>
      </c>
      <c r="D36" s="1">
        <v>522</v>
      </c>
      <c r="E36" s="1">
        <v>13</v>
      </c>
      <c r="F36" s="394">
        <v>2.5000000000000001E-2</v>
      </c>
      <c r="G36" s="1" t="s">
        <v>59</v>
      </c>
      <c r="H36" s="104">
        <f t="shared" si="10"/>
        <v>273.5865</v>
      </c>
      <c r="I36" s="3"/>
      <c r="J36" s="3">
        <f t="shared" si="9"/>
        <v>273.5865</v>
      </c>
      <c r="K36" s="51">
        <f t="shared" ref="K36:K46" si="12">I36/H36</f>
        <v>0</v>
      </c>
      <c r="L36" s="574"/>
    </row>
    <row r="37" spans="2:12" ht="15">
      <c r="B37" s="573">
        <v>14</v>
      </c>
      <c r="C37" s="1" t="s">
        <v>305</v>
      </c>
      <c r="D37" s="1">
        <v>87</v>
      </c>
      <c r="E37" s="1">
        <v>14</v>
      </c>
      <c r="F37" s="394">
        <v>2.5000000000000001E-2</v>
      </c>
      <c r="G37" s="1" t="s">
        <v>59</v>
      </c>
      <c r="H37" s="104">
        <f t="shared" si="10"/>
        <v>273.5865</v>
      </c>
      <c r="I37" s="3"/>
      <c r="J37" s="3">
        <f t="shared" si="9"/>
        <v>273.5865</v>
      </c>
      <c r="K37" s="51">
        <f t="shared" si="12"/>
        <v>0</v>
      </c>
      <c r="L37" s="574"/>
    </row>
    <row r="38" spans="2:12" ht="15">
      <c r="B38" s="573">
        <v>15</v>
      </c>
      <c r="C38" s="1" t="s">
        <v>305</v>
      </c>
      <c r="D38" s="1">
        <v>95</v>
      </c>
      <c r="E38" s="398">
        <v>15</v>
      </c>
      <c r="F38" s="394">
        <v>2.5000000000000001E-2</v>
      </c>
      <c r="G38" s="1" t="s">
        <v>59</v>
      </c>
      <c r="H38" s="104">
        <f t="shared" si="10"/>
        <v>273.5865</v>
      </c>
      <c r="I38" s="3"/>
      <c r="J38" s="3">
        <f t="shared" si="9"/>
        <v>273.5865</v>
      </c>
      <c r="K38" s="51">
        <f t="shared" si="12"/>
        <v>0</v>
      </c>
      <c r="L38" s="574"/>
    </row>
    <row r="39" spans="2:12" ht="15">
      <c r="B39" s="573">
        <v>16</v>
      </c>
      <c r="C39" s="1" t="s">
        <v>305</v>
      </c>
      <c r="D39" s="397">
        <v>74</v>
      </c>
      <c r="E39" s="396">
        <v>16</v>
      </c>
      <c r="F39" s="576">
        <v>0.02</v>
      </c>
      <c r="G39" s="1" t="s">
        <v>59</v>
      </c>
      <c r="H39" s="104">
        <f t="shared" si="10"/>
        <v>218.86919999999998</v>
      </c>
      <c r="I39" s="200"/>
      <c r="J39" s="3">
        <f t="shared" si="9"/>
        <v>218.86919999999998</v>
      </c>
      <c r="K39" s="51">
        <f t="shared" si="12"/>
        <v>0</v>
      </c>
      <c r="L39" s="574"/>
    </row>
    <row r="40" spans="2:12" ht="15">
      <c r="B40" s="573">
        <v>17</v>
      </c>
      <c r="C40" s="1" t="s">
        <v>305</v>
      </c>
      <c r="D40" s="1">
        <v>97</v>
      </c>
      <c r="E40" s="15">
        <v>17</v>
      </c>
      <c r="F40" s="394">
        <v>0.02</v>
      </c>
      <c r="G40" s="1" t="s">
        <v>59</v>
      </c>
      <c r="H40" s="104">
        <f t="shared" si="10"/>
        <v>218.86919999999998</v>
      </c>
      <c r="I40" s="200"/>
      <c r="J40" s="3">
        <f t="shared" si="9"/>
        <v>218.86919999999998</v>
      </c>
      <c r="K40" s="51">
        <f t="shared" si="12"/>
        <v>0</v>
      </c>
      <c r="L40" s="574"/>
    </row>
    <row r="41" spans="2:12" ht="15">
      <c r="B41" s="573">
        <v>18</v>
      </c>
      <c r="C41" s="1" t="s">
        <v>306</v>
      </c>
      <c r="D41" s="1">
        <v>526</v>
      </c>
      <c r="E41" s="1">
        <v>18</v>
      </c>
      <c r="F41" s="394">
        <v>0.02</v>
      </c>
      <c r="G41" s="1" t="s">
        <v>59</v>
      </c>
      <c r="H41" s="104">
        <f t="shared" si="10"/>
        <v>218.86919999999998</v>
      </c>
      <c r="I41" s="200"/>
      <c r="J41" s="3">
        <f t="shared" si="9"/>
        <v>218.86919999999998</v>
      </c>
      <c r="K41" s="51">
        <f t="shared" si="12"/>
        <v>0</v>
      </c>
      <c r="L41" s="574"/>
    </row>
    <row r="42" spans="2:12" ht="15">
      <c r="B42" s="573">
        <v>19</v>
      </c>
      <c r="C42" s="1" t="s">
        <v>306</v>
      </c>
      <c r="D42" s="1">
        <v>537</v>
      </c>
      <c r="E42" s="1">
        <v>19</v>
      </c>
      <c r="F42" s="394">
        <v>0.02</v>
      </c>
      <c r="G42" s="1" t="s">
        <v>59</v>
      </c>
      <c r="H42" s="104">
        <f t="shared" si="10"/>
        <v>218.86919999999998</v>
      </c>
      <c r="I42" s="200"/>
      <c r="J42" s="3">
        <f t="shared" si="9"/>
        <v>218.86919999999998</v>
      </c>
      <c r="K42" s="51">
        <f t="shared" si="12"/>
        <v>0</v>
      </c>
      <c r="L42" s="574"/>
    </row>
    <row r="43" spans="2:12" ht="15">
      <c r="B43" s="573">
        <v>20</v>
      </c>
      <c r="C43" s="1" t="s">
        <v>306</v>
      </c>
      <c r="D43" s="1">
        <v>536</v>
      </c>
      <c r="E43" s="1">
        <v>20</v>
      </c>
      <c r="F43" s="394">
        <v>0.02</v>
      </c>
      <c r="G43" s="1" t="s">
        <v>59</v>
      </c>
      <c r="H43" s="104">
        <f t="shared" si="10"/>
        <v>218.86919999999998</v>
      </c>
      <c r="I43" s="3"/>
      <c r="J43" s="3">
        <f t="shared" si="9"/>
        <v>218.86919999999998</v>
      </c>
      <c r="K43" s="51">
        <f t="shared" si="12"/>
        <v>0</v>
      </c>
      <c r="L43" s="574"/>
    </row>
    <row r="44" spans="2:12" ht="15">
      <c r="B44" s="573">
        <v>21</v>
      </c>
      <c r="C44" s="1" t="s">
        <v>306</v>
      </c>
      <c r="D44" s="1">
        <v>562</v>
      </c>
      <c r="E44" s="1">
        <v>21</v>
      </c>
      <c r="F44" s="394">
        <v>0.02</v>
      </c>
      <c r="G44" s="1" t="s">
        <v>59</v>
      </c>
      <c r="H44" s="104">
        <f t="shared" si="10"/>
        <v>218.86919999999998</v>
      </c>
      <c r="I44" s="3"/>
      <c r="J44" s="3">
        <f t="shared" si="9"/>
        <v>218.86919999999998</v>
      </c>
      <c r="K44" s="51">
        <f t="shared" si="12"/>
        <v>0</v>
      </c>
      <c r="L44" s="574"/>
    </row>
    <row r="45" spans="2:12" ht="15">
      <c r="B45" s="573">
        <v>22</v>
      </c>
      <c r="C45" s="1" t="s">
        <v>306</v>
      </c>
      <c r="D45" s="1">
        <v>535</v>
      </c>
      <c r="E45" s="1">
        <v>22</v>
      </c>
      <c r="F45" s="394">
        <v>1.4999999999999999E-2</v>
      </c>
      <c r="G45" s="1" t="s">
        <v>59</v>
      </c>
      <c r="H45" s="104">
        <f t="shared" si="10"/>
        <v>164.15189999999998</v>
      </c>
      <c r="I45" s="3"/>
      <c r="J45" s="3">
        <f t="shared" si="9"/>
        <v>164.15189999999998</v>
      </c>
      <c r="K45" s="51">
        <f t="shared" si="12"/>
        <v>0</v>
      </c>
      <c r="L45" s="574"/>
    </row>
    <row r="46" spans="2:12" ht="15">
      <c r="B46" s="573">
        <v>23</v>
      </c>
      <c r="C46" s="1" t="s">
        <v>307</v>
      </c>
      <c r="D46" s="1">
        <v>617</v>
      </c>
      <c r="E46" s="1">
        <v>23</v>
      </c>
      <c r="F46" s="394">
        <v>1.4999999999999999E-2</v>
      </c>
      <c r="G46" s="1" t="s">
        <v>59</v>
      </c>
      <c r="H46" s="104">
        <f t="shared" si="10"/>
        <v>164.15189999999998</v>
      </c>
      <c r="I46" s="3"/>
      <c r="J46" s="3">
        <f t="shared" si="9"/>
        <v>164.15189999999998</v>
      </c>
      <c r="K46" s="51">
        <f t="shared" si="12"/>
        <v>0</v>
      </c>
      <c r="L46" s="574"/>
    </row>
    <row r="47" spans="2:12" ht="15">
      <c r="B47" s="573">
        <v>24</v>
      </c>
      <c r="C47" s="1" t="s">
        <v>307</v>
      </c>
      <c r="D47" s="1">
        <v>613</v>
      </c>
      <c r="E47" s="1">
        <v>24</v>
      </c>
      <c r="F47" s="394">
        <v>1.4999999999999999E-2</v>
      </c>
      <c r="G47" s="1" t="s">
        <v>59</v>
      </c>
      <c r="H47" s="104">
        <f t="shared" si="10"/>
        <v>164.15189999999998</v>
      </c>
      <c r="I47" s="3"/>
      <c r="J47" s="3">
        <f>+H47-I47</f>
        <v>164.15189999999998</v>
      </c>
      <c r="K47" s="51">
        <f>I47/H47</f>
        <v>0</v>
      </c>
      <c r="L47" s="574"/>
    </row>
    <row r="48" spans="2:12" s="161" customFormat="1" ht="16.5" customHeight="1">
      <c r="B48" s="577">
        <v>25</v>
      </c>
      <c r="C48" s="1" t="s">
        <v>307</v>
      </c>
      <c r="D48" s="64">
        <v>609</v>
      </c>
      <c r="E48" s="64">
        <v>25</v>
      </c>
      <c r="F48" s="395">
        <v>1.4999999999999999E-2</v>
      </c>
      <c r="G48" s="64" t="s">
        <v>59</v>
      </c>
      <c r="H48" s="104">
        <f t="shared" si="10"/>
        <v>164.15189999999998</v>
      </c>
      <c r="I48" s="200"/>
      <c r="J48" s="200">
        <f t="shared" ref="J48:J53" si="13">+H48-I48</f>
        <v>164.15189999999998</v>
      </c>
      <c r="K48" s="201">
        <f t="shared" ref="K48:K53" si="14">I48/H48</f>
        <v>0</v>
      </c>
      <c r="L48" s="578"/>
    </row>
    <row r="49" spans="2:12" s="161" customFormat="1" ht="15">
      <c r="B49" s="577">
        <v>26</v>
      </c>
      <c r="C49" s="1" t="s">
        <v>307</v>
      </c>
      <c r="D49" s="64">
        <v>611</v>
      </c>
      <c r="E49" s="64">
        <v>27</v>
      </c>
      <c r="F49" s="395">
        <v>0.01</v>
      </c>
      <c r="G49" s="64" t="s">
        <v>59</v>
      </c>
      <c r="H49" s="104">
        <f t="shared" si="10"/>
        <v>109.43459999999999</v>
      </c>
      <c r="I49" s="200"/>
      <c r="J49" s="200">
        <f t="shared" si="13"/>
        <v>109.43459999999999</v>
      </c>
      <c r="K49" s="201">
        <f t="shared" si="14"/>
        <v>0</v>
      </c>
      <c r="L49" s="578"/>
    </row>
    <row r="50" spans="2:12" s="161" customFormat="1" ht="16.5" customHeight="1">
      <c r="B50" s="577">
        <v>27</v>
      </c>
      <c r="C50" s="1" t="s">
        <v>307</v>
      </c>
      <c r="D50" s="64">
        <v>615</v>
      </c>
      <c r="E50" s="64">
        <v>26</v>
      </c>
      <c r="F50" s="395">
        <v>1.4999999999999999E-2</v>
      </c>
      <c r="G50" s="64" t="s">
        <v>59</v>
      </c>
      <c r="H50" s="104">
        <f t="shared" si="10"/>
        <v>164.15189999999998</v>
      </c>
      <c r="I50" s="200"/>
      <c r="J50" s="200">
        <f t="shared" si="13"/>
        <v>164.15189999999998</v>
      </c>
      <c r="K50" s="201">
        <f t="shared" si="14"/>
        <v>0</v>
      </c>
      <c r="L50" s="578"/>
    </row>
    <row r="51" spans="2:12" s="161" customFormat="1" ht="15">
      <c r="B51" s="577">
        <v>28</v>
      </c>
      <c r="C51" s="1" t="s">
        <v>307</v>
      </c>
      <c r="D51" s="64">
        <v>607</v>
      </c>
      <c r="E51" s="64">
        <v>28</v>
      </c>
      <c r="F51" s="395">
        <v>0.01</v>
      </c>
      <c r="G51" s="64" t="s">
        <v>59</v>
      </c>
      <c r="H51" s="104">
        <f t="shared" si="10"/>
        <v>109.43459999999999</v>
      </c>
      <c r="I51" s="200"/>
      <c r="J51" s="200">
        <f t="shared" si="13"/>
        <v>109.43459999999999</v>
      </c>
      <c r="K51" s="201">
        <f t="shared" si="14"/>
        <v>0</v>
      </c>
      <c r="L51" s="578"/>
    </row>
    <row r="52" spans="2:12" s="161" customFormat="1" ht="15">
      <c r="B52" s="579">
        <v>29</v>
      </c>
      <c r="C52" s="64" t="s">
        <v>307</v>
      </c>
      <c r="D52" s="64">
        <v>614</v>
      </c>
      <c r="E52" s="64">
        <v>29</v>
      </c>
      <c r="F52" s="395">
        <v>0.01</v>
      </c>
      <c r="G52" s="64" t="s">
        <v>59</v>
      </c>
      <c r="H52" s="104">
        <f t="shared" si="10"/>
        <v>109.43459999999999</v>
      </c>
      <c r="I52" s="200"/>
      <c r="J52" s="200">
        <f t="shared" si="13"/>
        <v>109.43459999999999</v>
      </c>
      <c r="K52" s="201">
        <f t="shared" si="14"/>
        <v>0</v>
      </c>
      <c r="L52" s="578"/>
    </row>
    <row r="53" spans="2:12" ht="15">
      <c r="B53" s="580">
        <v>30</v>
      </c>
      <c r="C53" s="520" t="s">
        <v>302</v>
      </c>
      <c r="D53" s="1">
        <v>166</v>
      </c>
      <c r="E53" s="1">
        <v>30</v>
      </c>
      <c r="F53" s="394">
        <v>5.0000000000000001E-3</v>
      </c>
      <c r="G53" s="1" t="s">
        <v>59</v>
      </c>
      <c r="H53" s="104">
        <f t="shared" si="10"/>
        <v>54.717299999999994</v>
      </c>
      <c r="I53" s="3"/>
      <c r="J53" s="3">
        <f t="shared" si="13"/>
        <v>54.717299999999994</v>
      </c>
      <c r="K53" s="51">
        <f t="shared" si="14"/>
        <v>0</v>
      </c>
      <c r="L53" s="574"/>
    </row>
    <row r="54" spans="2:12" ht="15">
      <c r="B54" s="580">
        <v>31</v>
      </c>
      <c r="C54" s="520" t="s">
        <v>306</v>
      </c>
      <c r="D54" s="1">
        <v>568</v>
      </c>
      <c r="E54" s="1">
        <v>31</v>
      </c>
      <c r="F54" s="394">
        <v>5.0000000000000001E-3</v>
      </c>
      <c r="G54" s="1" t="s">
        <v>59</v>
      </c>
      <c r="H54" s="104">
        <f t="shared" si="10"/>
        <v>54.717299999999994</v>
      </c>
      <c r="I54" s="3"/>
      <c r="J54" s="3">
        <f t="shared" ref="J54:J55" si="15">+H54-I54</f>
        <v>54.717299999999994</v>
      </c>
      <c r="K54" s="51">
        <f t="shared" ref="K54:K55" si="16">I54/H54</f>
        <v>0</v>
      </c>
      <c r="L54" s="574"/>
    </row>
    <row r="55" spans="2:12" ht="15">
      <c r="B55" s="587">
        <v>32</v>
      </c>
      <c r="C55" s="551" t="s">
        <v>307</v>
      </c>
      <c r="D55" s="398">
        <v>616</v>
      </c>
      <c r="E55" s="398">
        <v>32</v>
      </c>
      <c r="F55" s="566">
        <v>5.0000000000000001E-3</v>
      </c>
      <c r="G55" s="1" t="s">
        <v>59</v>
      </c>
      <c r="H55" s="104">
        <f t="shared" ref="H55" si="17">$D$7*F55</f>
        <v>54.717299999999994</v>
      </c>
      <c r="I55" s="549"/>
      <c r="J55" s="3">
        <f t="shared" si="15"/>
        <v>54.717299999999994</v>
      </c>
      <c r="K55" s="51">
        <f t="shared" si="16"/>
        <v>0</v>
      </c>
      <c r="L55" s="581"/>
    </row>
    <row r="56" spans="2:12" ht="15">
      <c r="B56" s="580">
        <v>33</v>
      </c>
      <c r="C56" s="551" t="s">
        <v>307</v>
      </c>
      <c r="D56" s="398">
        <v>619</v>
      </c>
      <c r="E56" s="398">
        <v>33</v>
      </c>
      <c r="F56" s="566">
        <v>5.0000000000000001E-3</v>
      </c>
      <c r="G56" s="1" t="s">
        <v>59</v>
      </c>
      <c r="H56" s="567">
        <f>$D$7*F56</f>
        <v>54.717299999999994</v>
      </c>
      <c r="I56" s="549"/>
      <c r="J56" s="3">
        <f t="shared" ref="J56" si="18">+H56-I56</f>
        <v>54.717299999999994</v>
      </c>
      <c r="K56" s="51">
        <f t="shared" ref="K56" si="19">I56/H56</f>
        <v>0</v>
      </c>
      <c r="L56" s="581"/>
    </row>
    <row r="57" spans="2:12" ht="15">
      <c r="B57" s="1079" t="s">
        <v>308</v>
      </c>
      <c r="C57" s="1080"/>
      <c r="D57" s="582" t="s">
        <v>50</v>
      </c>
      <c r="E57" s="582"/>
      <c r="F57" s="583">
        <f>SUM(F24:F56)</f>
        <v>0.99000000000000044</v>
      </c>
      <c r="G57" s="588" t="s">
        <v>59</v>
      </c>
      <c r="H57" s="590">
        <f>SUM(H24:H56)</f>
        <v>10834.025400000002</v>
      </c>
      <c r="I57" s="589">
        <f>SUM(I24:I56)</f>
        <v>923.76599999999996</v>
      </c>
      <c r="J57" s="584">
        <f>+H57-I57</f>
        <v>9910.2594000000026</v>
      </c>
      <c r="K57" s="585">
        <f>I57/H57</f>
        <v>8.5265260685100458E-2</v>
      </c>
      <c r="L57" s="586"/>
    </row>
  </sheetData>
  <mergeCells count="6">
    <mergeCell ref="B57:C57"/>
    <mergeCell ref="B2:L2"/>
    <mergeCell ref="B3:L3"/>
    <mergeCell ref="C4:I4"/>
    <mergeCell ref="C5:H5"/>
    <mergeCell ref="C9:I9"/>
  </mergeCells>
  <conditionalFormatting sqref="H7">
    <cfRule type="dataBar" priority="1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{D6F78D2E-B124-496F-AA3A-BC99911716B4}</x14:id>
        </ext>
      </extLst>
    </cfRule>
  </conditionalFormatting>
  <conditionalFormatting sqref="H11:H21">
    <cfRule type="dataBar" priority="19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{BF8B833B-C579-4C3C-8E76-1650ED01748A}</x14:id>
        </ext>
      </extLst>
    </cfRule>
  </conditionalFormatting>
  <conditionalFormatting sqref="K24:K5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{C6511A57-4671-4D89-BF34-585587EDFE1A}</x14:id>
        </ext>
      </extLst>
    </cfRule>
  </conditionalFormatting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6F78D2E-B124-496F-AA3A-BC99911716B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BF8B833B-C579-4C3C-8E76-1650ED01748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H11:H21</xm:sqref>
        </x14:conditionalFormatting>
        <x14:conditionalFormatting xmlns:xm="http://schemas.microsoft.com/office/excel/2006/main">
          <x14:cfRule type="dataBar" id="{C6511A57-4671-4D89-BF34-585587EDFE1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K24:K57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1"/>
  <sheetViews>
    <sheetView topLeftCell="A26" zoomScale="110" zoomScaleNormal="110" workbookViewId="0">
      <selection activeCell="B48" sqref="B48"/>
    </sheetView>
  </sheetViews>
  <sheetFormatPr baseColWidth="10" defaultColWidth="11.5" defaultRowHeight="15"/>
  <cols>
    <col min="1" max="1" width="11.5" style="647"/>
    <col min="2" max="2" width="9" style="69" bestFit="1" customWidth="1"/>
    <col min="3" max="3" width="13.1640625" style="69" customWidth="1"/>
    <col min="4" max="4" width="50.83203125" style="69" customWidth="1"/>
    <col min="5" max="5" width="49" style="69" customWidth="1"/>
    <col min="6" max="6" width="11.33203125" style="69" bestFit="1" customWidth="1"/>
    <col min="7" max="7" width="12.33203125" style="69" customWidth="1"/>
    <col min="8" max="9" width="12.33203125" style="69" bestFit="1" customWidth="1"/>
    <col min="10" max="10" width="10.5" style="69" bestFit="1" customWidth="1"/>
    <col min="11" max="11" width="11.1640625" style="6" bestFit="1" customWidth="1"/>
    <col min="12" max="12" width="10.83203125" style="647" bestFit="1" customWidth="1"/>
    <col min="13" max="13" width="9.33203125" style="647" customWidth="1"/>
    <col min="14" max="14" width="11.5" style="647" customWidth="1"/>
    <col min="15" max="17" width="11.5" style="647"/>
    <col min="18" max="16384" width="11.5" style="69"/>
  </cols>
  <sheetData>
    <row r="2" spans="2:15" ht="16" thickBot="1">
      <c r="O2" s="647">
        <f>G4*N3</f>
        <v>4133.7196000000004</v>
      </c>
    </row>
    <row r="3" spans="2:15">
      <c r="B3" s="70" t="s">
        <v>309</v>
      </c>
      <c r="C3" s="71" t="s">
        <v>198</v>
      </c>
      <c r="D3" s="71" t="s">
        <v>310</v>
      </c>
      <c r="E3" s="72" t="s">
        <v>311</v>
      </c>
      <c r="F3" s="72" t="s">
        <v>312</v>
      </c>
      <c r="G3" s="73" t="s">
        <v>49</v>
      </c>
      <c r="N3" s="647">
        <v>5.1500000000000001E-3</v>
      </c>
    </row>
    <row r="4" spans="2:15" ht="16" thickBot="1">
      <c r="B4" s="74" t="s">
        <v>49</v>
      </c>
      <c r="C4" s="75">
        <v>138771</v>
      </c>
      <c r="D4" s="76">
        <v>25457</v>
      </c>
      <c r="E4" s="76">
        <v>546098</v>
      </c>
      <c r="F4" s="77">
        <v>92338</v>
      </c>
      <c r="G4" s="78">
        <f>C4+D4+E4+F4</f>
        <v>802664</v>
      </c>
      <c r="N4" s="647">
        <v>2.0279999999999999E-2</v>
      </c>
    </row>
    <row r="5" spans="2:15">
      <c r="N5" s="647">
        <f>G4*N4</f>
        <v>16278.02592</v>
      </c>
    </row>
    <row r="7" spans="2:15" ht="16" thickBot="1"/>
    <row r="8" spans="2:15" ht="16" thickBot="1">
      <c r="B8" s="1091" t="s">
        <v>313</v>
      </c>
      <c r="C8" s="1092"/>
      <c r="D8" s="1092"/>
      <c r="E8" s="1092"/>
      <c r="F8" s="1092"/>
      <c r="G8" s="1092"/>
      <c r="H8" s="1092"/>
      <c r="I8" s="1092"/>
      <c r="J8" s="1092"/>
      <c r="K8" s="1093"/>
    </row>
    <row r="9" spans="2:15" ht="16" thickBot="1">
      <c r="B9" s="148" t="s">
        <v>314</v>
      </c>
      <c r="C9" s="149" t="s">
        <v>315</v>
      </c>
      <c r="D9" s="565" t="s">
        <v>316</v>
      </c>
      <c r="E9" s="565" t="s">
        <v>317</v>
      </c>
      <c r="F9" s="149" t="s">
        <v>318</v>
      </c>
      <c r="G9" s="149" t="s">
        <v>198</v>
      </c>
      <c r="H9" s="149" t="s">
        <v>310</v>
      </c>
      <c r="I9" s="149" t="s">
        <v>311</v>
      </c>
      <c r="J9" s="149" t="s">
        <v>312</v>
      </c>
      <c r="K9" s="150" t="s">
        <v>319</v>
      </c>
    </row>
    <row r="10" spans="2:15" ht="16">
      <c r="B10" s="816">
        <v>109</v>
      </c>
      <c r="C10" s="817">
        <v>46037</v>
      </c>
      <c r="D10" s="818" t="s">
        <v>320</v>
      </c>
      <c r="E10" s="818" t="s">
        <v>321</v>
      </c>
      <c r="F10" s="819">
        <v>1.0000000000000001E-5</v>
      </c>
      <c r="G10" s="820"/>
      <c r="H10" s="820"/>
      <c r="I10" s="821">
        <f>F10*E4</f>
        <v>5.4609800000000002</v>
      </c>
      <c r="J10" s="822"/>
      <c r="K10" s="823">
        <f>I10</f>
        <v>5.4609800000000002</v>
      </c>
    </row>
    <row r="11" spans="2:15" ht="17" thickBot="1">
      <c r="B11" s="824">
        <v>543</v>
      </c>
      <c r="C11" s="825">
        <v>46083</v>
      </c>
      <c r="D11" s="826" t="s">
        <v>130</v>
      </c>
      <c r="E11" s="826" t="s">
        <v>322</v>
      </c>
      <c r="F11" s="827">
        <v>4.4999999999999997E-3</v>
      </c>
      <c r="G11" s="828"/>
      <c r="H11" s="828"/>
      <c r="I11" s="829">
        <f>F11*E4</f>
        <v>2457.4409999999998</v>
      </c>
      <c r="J11" s="830"/>
      <c r="K11" s="831">
        <f>I11</f>
        <v>2457.4409999999998</v>
      </c>
    </row>
    <row r="12" spans="2:15" ht="16">
      <c r="B12" s="771">
        <v>542</v>
      </c>
      <c r="C12" s="734">
        <v>46083</v>
      </c>
      <c r="D12" s="733" t="s">
        <v>130</v>
      </c>
      <c r="E12" s="733" t="s">
        <v>322</v>
      </c>
      <c r="F12" s="782">
        <v>3.0400000000000002E-3</v>
      </c>
      <c r="G12" s="735"/>
      <c r="H12" s="735"/>
      <c r="I12" s="735">
        <f>F12*E4</f>
        <v>1660.1379200000001</v>
      </c>
      <c r="J12" s="783"/>
      <c r="K12" s="736">
        <f>I12</f>
        <v>1660.1379200000001</v>
      </c>
    </row>
    <row r="13" spans="2:15" ht="16">
      <c r="B13" s="824">
        <v>582</v>
      </c>
      <c r="C13" s="825">
        <v>46086</v>
      </c>
      <c r="D13" s="826" t="s">
        <v>323</v>
      </c>
      <c r="E13" s="826" t="s">
        <v>322</v>
      </c>
      <c r="F13" s="832">
        <v>1.4599999999999999E-3</v>
      </c>
      <c r="G13" s="828"/>
      <c r="H13" s="828"/>
      <c r="I13" s="828">
        <f>F13*E4</f>
        <v>797.30307999999991</v>
      </c>
      <c r="J13" s="828"/>
      <c r="K13" s="833">
        <f>I13</f>
        <v>797.30307999999991</v>
      </c>
    </row>
    <row r="14" spans="2:15" ht="16">
      <c r="B14" s="824">
        <v>580</v>
      </c>
      <c r="C14" s="825">
        <v>46086</v>
      </c>
      <c r="D14" s="826" t="s">
        <v>323</v>
      </c>
      <c r="E14" s="826" t="s">
        <v>322</v>
      </c>
      <c r="F14" s="826">
        <v>1.2E-2</v>
      </c>
      <c r="G14" s="828"/>
      <c r="H14" s="828">
        <f>F14*D4</f>
        <v>305.48399999999998</v>
      </c>
      <c r="I14" s="828"/>
      <c r="J14" s="828"/>
      <c r="K14" s="833">
        <f>H14</f>
        <v>305.48399999999998</v>
      </c>
    </row>
    <row r="15" spans="2:15" ht="16">
      <c r="B15" s="771">
        <v>581</v>
      </c>
      <c r="C15" s="734">
        <v>46086</v>
      </c>
      <c r="D15" s="733" t="s">
        <v>323</v>
      </c>
      <c r="E15" s="733" t="s">
        <v>322</v>
      </c>
      <c r="F15" s="733">
        <v>7.3499999999999998E-3</v>
      </c>
      <c r="G15" s="735"/>
      <c r="H15" s="735"/>
      <c r="I15" s="735"/>
      <c r="J15" s="735">
        <f>F15*F4</f>
        <v>678.68430000000001</v>
      </c>
      <c r="K15" s="736">
        <f>J15</f>
        <v>678.68430000000001</v>
      </c>
    </row>
    <row r="16" spans="2:15" ht="16">
      <c r="B16" s="771">
        <v>566</v>
      </c>
      <c r="C16" s="734">
        <v>46085</v>
      </c>
      <c r="D16" s="733" t="s">
        <v>323</v>
      </c>
      <c r="E16" s="733" t="s">
        <v>322</v>
      </c>
      <c r="F16" s="733">
        <v>1.2E-2</v>
      </c>
      <c r="G16" s="735"/>
      <c r="H16" s="735">
        <f>F16*D4</f>
        <v>305.48399999999998</v>
      </c>
      <c r="I16" s="735"/>
      <c r="J16" s="735"/>
      <c r="K16" s="736">
        <f>H16</f>
        <v>305.48399999999998</v>
      </c>
      <c r="N16" s="648">
        <f>K16+K17+K30</f>
        <v>916.452</v>
      </c>
    </row>
    <row r="17" spans="1:17" ht="16">
      <c r="B17" s="771">
        <v>575</v>
      </c>
      <c r="C17" s="734">
        <v>46085</v>
      </c>
      <c r="D17" s="733" t="s">
        <v>323</v>
      </c>
      <c r="E17" s="733" t="s">
        <v>322</v>
      </c>
      <c r="F17" s="733">
        <v>1.2E-2</v>
      </c>
      <c r="G17" s="735"/>
      <c r="H17" s="735">
        <f>D4*F17</f>
        <v>305.48399999999998</v>
      </c>
      <c r="I17" s="735"/>
      <c r="J17" s="735"/>
      <c r="K17" s="736">
        <f>H17</f>
        <v>305.48399999999998</v>
      </c>
      <c r="N17" s="648">
        <f>K38+K39+K40</f>
        <v>916.452</v>
      </c>
    </row>
    <row r="18" spans="1:17" ht="16">
      <c r="B18" s="771">
        <v>574</v>
      </c>
      <c r="C18" s="734">
        <v>46085</v>
      </c>
      <c r="D18" s="733" t="s">
        <v>323</v>
      </c>
      <c r="E18" s="733" t="s">
        <v>322</v>
      </c>
      <c r="F18" s="733">
        <v>4.4999999999999997E-3</v>
      </c>
      <c r="G18" s="735">
        <f>C4*F18</f>
        <v>624.46949999999993</v>
      </c>
      <c r="H18" s="735"/>
      <c r="I18" s="735"/>
      <c r="J18" s="735"/>
      <c r="K18" s="736">
        <f>G18</f>
        <v>624.46949999999993</v>
      </c>
    </row>
    <row r="19" spans="1:17" ht="16">
      <c r="B19" s="771">
        <v>576</v>
      </c>
      <c r="C19" s="734">
        <v>46085</v>
      </c>
      <c r="D19" s="733" t="s">
        <v>323</v>
      </c>
      <c r="E19" s="733" t="s">
        <v>322</v>
      </c>
      <c r="F19" s="733">
        <v>4.4999999999999997E-3</v>
      </c>
      <c r="G19" s="735">
        <f>F19*C4</f>
        <v>624.46949999999993</v>
      </c>
      <c r="H19" s="735"/>
      <c r="I19" s="735"/>
      <c r="J19" s="735"/>
      <c r="K19" s="736">
        <f>G19</f>
        <v>624.46949999999993</v>
      </c>
    </row>
    <row r="20" spans="1:17" s="141" customFormat="1" ht="16">
      <c r="A20" s="647"/>
      <c r="B20" s="824">
        <v>571</v>
      </c>
      <c r="C20" s="825">
        <v>46085</v>
      </c>
      <c r="D20" s="826" t="s">
        <v>323</v>
      </c>
      <c r="E20" s="826" t="s">
        <v>322</v>
      </c>
      <c r="F20" s="826">
        <v>8.9999999999999993E-3</v>
      </c>
      <c r="G20" s="828"/>
      <c r="H20" s="828"/>
      <c r="I20" s="828"/>
      <c r="J20" s="828">
        <f>F20*F4</f>
        <v>831.04199999999992</v>
      </c>
      <c r="K20" s="833">
        <f>J20</f>
        <v>831.04199999999992</v>
      </c>
      <c r="L20" s="647"/>
      <c r="M20" s="647"/>
      <c r="N20" s="647"/>
      <c r="O20" s="647"/>
      <c r="P20" s="647"/>
      <c r="Q20" s="647"/>
    </row>
    <row r="21" spans="1:17" s="141" customFormat="1" ht="16">
      <c r="A21" s="647"/>
      <c r="B21" s="771">
        <v>570</v>
      </c>
      <c r="C21" s="734">
        <v>46085</v>
      </c>
      <c r="D21" s="733" t="s">
        <v>323</v>
      </c>
      <c r="E21" s="733" t="s">
        <v>322</v>
      </c>
      <c r="F21" s="733">
        <v>8.9999999999999993E-3</v>
      </c>
      <c r="G21" s="735"/>
      <c r="H21" s="735"/>
      <c r="I21" s="735"/>
      <c r="J21" s="735">
        <f>F21*F4</f>
        <v>831.04199999999992</v>
      </c>
      <c r="K21" s="736">
        <f>J21</f>
        <v>831.04199999999992</v>
      </c>
      <c r="L21" s="737"/>
      <c r="M21" s="737"/>
      <c r="N21" s="737"/>
      <c r="O21" s="647"/>
      <c r="P21" s="647"/>
      <c r="Q21" s="647"/>
    </row>
    <row r="22" spans="1:17" ht="16">
      <c r="B22" s="771">
        <v>592</v>
      </c>
      <c r="C22" s="734">
        <v>46087</v>
      </c>
      <c r="D22" s="733" t="s">
        <v>323</v>
      </c>
      <c r="E22" s="733" t="s">
        <v>322</v>
      </c>
      <c r="F22" s="733">
        <v>6.0000000000000001E-3</v>
      </c>
      <c r="G22" s="735">
        <f>F22*C4</f>
        <v>832.62599999999998</v>
      </c>
      <c r="H22" s="735"/>
      <c r="I22" s="735"/>
      <c r="J22" s="735"/>
      <c r="K22" s="736">
        <f>G22</f>
        <v>832.62599999999998</v>
      </c>
    </row>
    <row r="23" spans="1:17" ht="16">
      <c r="B23" s="771">
        <v>593</v>
      </c>
      <c r="C23" s="734">
        <v>46087</v>
      </c>
      <c r="D23" s="733" t="s">
        <v>323</v>
      </c>
      <c r="E23" s="733" t="s">
        <v>322</v>
      </c>
      <c r="F23" s="733">
        <v>4.4999999999999997E-3</v>
      </c>
      <c r="G23" s="735">
        <f>F23*C4</f>
        <v>624.46949999999993</v>
      </c>
      <c r="H23" s="735"/>
      <c r="I23" s="735"/>
      <c r="J23" s="735"/>
      <c r="K23" s="736">
        <f>G23</f>
        <v>624.46949999999993</v>
      </c>
    </row>
    <row r="24" spans="1:17" ht="16">
      <c r="B24" s="771">
        <v>594</v>
      </c>
      <c r="C24" s="734">
        <v>46087</v>
      </c>
      <c r="D24" s="733" t="s">
        <v>323</v>
      </c>
      <c r="E24" s="733" t="s">
        <v>322</v>
      </c>
      <c r="F24" s="733">
        <v>4.4999999999999997E-3</v>
      </c>
      <c r="G24" s="735">
        <f>F24*C4</f>
        <v>624.46949999999993</v>
      </c>
      <c r="H24" s="735"/>
      <c r="I24" s="735"/>
      <c r="J24" s="735"/>
      <c r="K24" s="736">
        <f>G24</f>
        <v>624.46949999999993</v>
      </c>
    </row>
    <row r="25" spans="1:17" ht="16">
      <c r="B25" s="776">
        <v>681</v>
      </c>
      <c r="C25" s="777">
        <v>46100</v>
      </c>
      <c r="D25" s="778" t="s">
        <v>128</v>
      </c>
      <c r="E25" s="778" t="s">
        <v>132</v>
      </c>
      <c r="F25" s="778">
        <v>0.20283999999999999</v>
      </c>
      <c r="G25" s="779">
        <f>F25*C4</f>
        <v>28148.309639999999</v>
      </c>
      <c r="H25" s="779"/>
      <c r="I25" s="779"/>
      <c r="J25" s="779"/>
      <c r="K25" s="780">
        <f>G25</f>
        <v>28148.309639999999</v>
      </c>
    </row>
    <row r="26" spans="1:17" ht="16">
      <c r="B26" s="839">
        <v>745</v>
      </c>
      <c r="C26" s="840">
        <v>46104</v>
      </c>
      <c r="D26" s="839" t="s">
        <v>128</v>
      </c>
      <c r="E26" s="839" t="s">
        <v>132</v>
      </c>
      <c r="F26" s="839">
        <v>0.1829547</v>
      </c>
      <c r="G26" s="841"/>
      <c r="H26" s="841"/>
      <c r="I26" s="841">
        <f>F26*E4</f>
        <v>99911.195760599992</v>
      </c>
      <c r="J26" s="841"/>
      <c r="K26" s="842">
        <f>I26</f>
        <v>99911.195760599992</v>
      </c>
    </row>
    <row r="27" spans="1:17" ht="17" thickBot="1">
      <c r="B27" s="826">
        <v>764</v>
      </c>
      <c r="C27" s="825">
        <v>46105</v>
      </c>
      <c r="D27" s="826" t="s">
        <v>134</v>
      </c>
      <c r="E27" s="826" t="s">
        <v>130</v>
      </c>
      <c r="F27" s="826">
        <v>3.0929999999999999E-2</v>
      </c>
      <c r="G27" s="828"/>
      <c r="H27" s="828"/>
      <c r="I27" s="828">
        <f>F27*E4</f>
        <v>16890.811139999998</v>
      </c>
      <c r="J27" s="828"/>
      <c r="K27" s="833">
        <f>I27</f>
        <v>16890.811139999998</v>
      </c>
    </row>
    <row r="28" spans="1:17" ht="16">
      <c r="B28" s="839">
        <v>770</v>
      </c>
      <c r="C28" s="840">
        <v>46106</v>
      </c>
      <c r="D28" s="839" t="s">
        <v>153</v>
      </c>
      <c r="E28" s="839" t="s">
        <v>134</v>
      </c>
      <c r="F28" s="839">
        <v>3.0000000000000001E-3</v>
      </c>
      <c r="G28" s="841"/>
      <c r="H28" s="841"/>
      <c r="I28" s="841">
        <f>F28*E4</f>
        <v>1638.2940000000001</v>
      </c>
      <c r="J28" s="841"/>
      <c r="K28" s="843">
        <f>I28</f>
        <v>1638.2940000000001</v>
      </c>
      <c r="L28" s="844">
        <v>1.7000000000000001E-4</v>
      </c>
      <c r="M28" s="845">
        <f>F28-L28</f>
        <v>2.8300000000000001E-3</v>
      </c>
      <c r="N28" s="846">
        <f>M28*E4</f>
        <v>1545.4573399999999</v>
      </c>
    </row>
    <row r="29" spans="1:17" ht="17" thickBot="1">
      <c r="B29" s="847">
        <v>769</v>
      </c>
      <c r="C29" s="840">
        <v>46105</v>
      </c>
      <c r="D29" s="839" t="s">
        <v>324</v>
      </c>
      <c r="E29" s="839" t="s">
        <v>134</v>
      </c>
      <c r="F29" s="839">
        <v>2.8300000000000001E-3</v>
      </c>
      <c r="G29" s="841"/>
      <c r="H29" s="841"/>
      <c r="I29" s="841">
        <f>F29*E4</f>
        <v>1545.4573399999999</v>
      </c>
      <c r="J29" s="841"/>
      <c r="K29" s="843">
        <f>I29</f>
        <v>1545.4573399999999</v>
      </c>
      <c r="L29" s="848">
        <v>4.0000000000000003E-5</v>
      </c>
      <c r="M29" s="849">
        <f>F29-L29</f>
        <v>2.7899999999999999E-3</v>
      </c>
      <c r="N29" s="850">
        <f>M29*E4</f>
        <v>1523.6134199999999</v>
      </c>
    </row>
    <row r="30" spans="1:17" ht="16">
      <c r="B30" s="771">
        <v>569</v>
      </c>
      <c r="C30" s="734">
        <v>46085</v>
      </c>
      <c r="D30" s="733" t="s">
        <v>323</v>
      </c>
      <c r="E30" s="733" t="s">
        <v>322</v>
      </c>
      <c r="F30" s="733">
        <v>1.2E-2</v>
      </c>
      <c r="G30" s="735"/>
      <c r="H30" s="735">
        <f>F30*D4</f>
        <v>305.48399999999998</v>
      </c>
      <c r="I30" s="735"/>
      <c r="J30" s="735"/>
      <c r="K30" s="736">
        <f>H30</f>
        <v>305.48399999999998</v>
      </c>
    </row>
    <row r="31" spans="1:17" s="727" customFormat="1" ht="16">
      <c r="A31" s="815"/>
      <c r="B31" s="824">
        <v>1013</v>
      </c>
      <c r="C31" s="825">
        <v>46128</v>
      </c>
      <c r="D31" s="826" t="s">
        <v>128</v>
      </c>
      <c r="E31" s="826" t="s">
        <v>135</v>
      </c>
      <c r="F31" s="826">
        <v>3.5063999999999998E-3</v>
      </c>
      <c r="G31" s="828">
        <f>F31*C4</f>
        <v>486.58663439999998</v>
      </c>
      <c r="H31" s="828"/>
      <c r="I31" s="828"/>
      <c r="J31" s="828"/>
      <c r="K31" s="833">
        <f>G31</f>
        <v>486.58663439999998</v>
      </c>
      <c r="L31" s="815"/>
      <c r="M31" s="815"/>
      <c r="N31" s="815"/>
      <c r="O31" s="815"/>
      <c r="P31" s="815"/>
      <c r="Q31" s="815"/>
    </row>
    <row r="32" spans="1:17" ht="16">
      <c r="B32" s="824">
        <v>1079</v>
      </c>
      <c r="C32" s="825">
        <v>46135</v>
      </c>
      <c r="D32" s="826" t="s">
        <v>158</v>
      </c>
      <c r="E32" s="826" t="s">
        <v>325</v>
      </c>
      <c r="F32" s="826">
        <v>4.0000000000000003E-5</v>
      </c>
      <c r="G32" s="828"/>
      <c r="H32" s="828"/>
      <c r="I32" s="828">
        <f>F32*E4</f>
        <v>21.843920000000001</v>
      </c>
      <c r="J32" s="828"/>
      <c r="K32" s="833">
        <f t="shared" ref="K32" si="0">I32</f>
        <v>21.843920000000001</v>
      </c>
    </row>
    <row r="33" spans="1:17" ht="16">
      <c r="B33" s="771">
        <v>1170</v>
      </c>
      <c r="C33" s="734">
        <v>46141</v>
      </c>
      <c r="D33" s="733" t="s">
        <v>326</v>
      </c>
      <c r="E33" s="733" t="s">
        <v>323</v>
      </c>
      <c r="F33" s="733">
        <v>4.4999999999999997E-3</v>
      </c>
      <c r="G33" s="735">
        <f>F33*C4</f>
        <v>624.46949999999993</v>
      </c>
      <c r="H33" s="735"/>
      <c r="I33" s="735"/>
      <c r="J33" s="735"/>
      <c r="K33" s="736">
        <f>G33</f>
        <v>624.46949999999993</v>
      </c>
    </row>
    <row r="34" spans="1:17" s="141" customFormat="1" ht="16">
      <c r="A34" s="647"/>
      <c r="B34" s="772">
        <v>1171</v>
      </c>
      <c r="C34" s="773">
        <v>46141</v>
      </c>
      <c r="D34" s="733" t="s">
        <v>326</v>
      </c>
      <c r="E34" s="733" t="s">
        <v>323</v>
      </c>
      <c r="F34" s="774">
        <v>6.0000000000000001E-3</v>
      </c>
      <c r="G34" s="775">
        <f>F34*C4</f>
        <v>832.62599999999998</v>
      </c>
      <c r="H34" s="775"/>
      <c r="I34" s="775"/>
      <c r="J34" s="775"/>
      <c r="K34" s="736">
        <f>G34</f>
        <v>832.62599999999998</v>
      </c>
      <c r="L34" s="647"/>
      <c r="M34" s="647"/>
      <c r="N34" s="647"/>
      <c r="O34" s="647"/>
      <c r="P34" s="647"/>
      <c r="Q34" s="647"/>
    </row>
    <row r="35" spans="1:17" s="141" customFormat="1" ht="16">
      <c r="A35" s="647"/>
      <c r="B35" s="772">
        <v>1172</v>
      </c>
      <c r="C35" s="773">
        <v>46141</v>
      </c>
      <c r="D35" s="733" t="s">
        <v>326</v>
      </c>
      <c r="E35" s="733" t="s">
        <v>323</v>
      </c>
      <c r="F35" s="774">
        <v>4.4999999999999997E-3</v>
      </c>
      <c r="G35" s="775">
        <f>F35*C4</f>
        <v>624.46949999999993</v>
      </c>
      <c r="H35" s="775"/>
      <c r="I35" s="775"/>
      <c r="J35" s="775"/>
      <c r="K35" s="736">
        <f>G35</f>
        <v>624.46949999999993</v>
      </c>
      <c r="L35" s="647"/>
      <c r="M35" s="647"/>
      <c r="N35" s="647"/>
      <c r="O35" s="647"/>
      <c r="P35" s="647"/>
      <c r="Q35" s="647"/>
    </row>
    <row r="36" spans="1:17" ht="16">
      <c r="B36" s="772">
        <v>1173</v>
      </c>
      <c r="C36" s="773">
        <v>46141</v>
      </c>
      <c r="D36" s="733" t="s">
        <v>326</v>
      </c>
      <c r="E36" s="733" t="s">
        <v>323</v>
      </c>
      <c r="F36" s="774">
        <v>4.4999999999999997E-3</v>
      </c>
      <c r="G36" s="775">
        <f>F36*C4</f>
        <v>624.46949999999993</v>
      </c>
      <c r="H36" s="775"/>
      <c r="I36" s="775"/>
      <c r="J36" s="775"/>
      <c r="K36" s="736">
        <f>G36</f>
        <v>624.46949999999993</v>
      </c>
    </row>
    <row r="37" spans="1:17" ht="16">
      <c r="B37" s="772">
        <v>1174</v>
      </c>
      <c r="C37" s="773">
        <v>46141</v>
      </c>
      <c r="D37" s="733" t="s">
        <v>326</v>
      </c>
      <c r="E37" s="733" t="s">
        <v>323</v>
      </c>
      <c r="F37" s="774">
        <v>4.4999999999999997E-3</v>
      </c>
      <c r="G37" s="775">
        <f>F37*C4</f>
        <v>624.46949999999993</v>
      </c>
      <c r="H37" s="775"/>
      <c r="I37" s="775"/>
      <c r="J37" s="775"/>
      <c r="K37" s="736">
        <f>G37</f>
        <v>624.46949999999993</v>
      </c>
    </row>
    <row r="38" spans="1:17" ht="16">
      <c r="B38" s="772">
        <v>1175</v>
      </c>
      <c r="C38" s="773">
        <v>46141</v>
      </c>
      <c r="D38" s="733" t="s">
        <v>326</v>
      </c>
      <c r="E38" s="733" t="s">
        <v>323</v>
      </c>
      <c r="F38" s="774">
        <v>1.2E-2</v>
      </c>
      <c r="G38" s="775"/>
      <c r="H38" s="775">
        <f>F38*D4</f>
        <v>305.48399999999998</v>
      </c>
      <c r="I38" s="775"/>
      <c r="J38" s="775"/>
      <c r="K38" s="781">
        <f>H38</f>
        <v>305.48399999999998</v>
      </c>
    </row>
    <row r="39" spans="1:17" s="141" customFormat="1" ht="16">
      <c r="A39" s="647"/>
      <c r="B39" s="772">
        <v>1176</v>
      </c>
      <c r="C39" s="773">
        <v>46141</v>
      </c>
      <c r="D39" s="733" t="s">
        <v>326</v>
      </c>
      <c r="E39" s="733" t="s">
        <v>323</v>
      </c>
      <c r="F39" s="774">
        <v>1.2E-2</v>
      </c>
      <c r="G39" s="775"/>
      <c r="H39" s="775">
        <f>F39*D4</f>
        <v>305.48399999999998</v>
      </c>
      <c r="I39" s="775"/>
      <c r="J39" s="775"/>
      <c r="K39" s="781">
        <f>H39</f>
        <v>305.48399999999998</v>
      </c>
      <c r="L39" s="647"/>
      <c r="M39" s="647"/>
      <c r="N39" s="647"/>
      <c r="O39" s="647"/>
      <c r="P39" s="647"/>
      <c r="Q39" s="647"/>
    </row>
    <row r="40" spans="1:17" ht="15.75" customHeight="1">
      <c r="B40" s="772">
        <v>1177</v>
      </c>
      <c r="C40" s="773">
        <v>46141</v>
      </c>
      <c r="D40" s="733" t="s">
        <v>326</v>
      </c>
      <c r="E40" s="733" t="s">
        <v>323</v>
      </c>
      <c r="F40" s="774">
        <v>1.2E-2</v>
      </c>
      <c r="G40" s="775"/>
      <c r="H40" s="775">
        <f>F40*D4</f>
        <v>305.48399999999998</v>
      </c>
      <c r="I40" s="775"/>
      <c r="J40" s="775"/>
      <c r="K40" s="781">
        <f>H40</f>
        <v>305.48399999999998</v>
      </c>
    </row>
    <row r="41" spans="1:17" ht="16">
      <c r="B41" s="772">
        <v>1178</v>
      </c>
      <c r="C41" s="773">
        <v>46141</v>
      </c>
      <c r="D41" s="733" t="s">
        <v>326</v>
      </c>
      <c r="E41" s="733" t="s">
        <v>323</v>
      </c>
      <c r="F41" s="774">
        <v>8.9999999999999993E-3</v>
      </c>
      <c r="G41" s="775"/>
      <c r="H41" s="775"/>
      <c r="I41" s="775"/>
      <c r="J41" s="775">
        <f>F41*F4</f>
        <v>831.04199999999992</v>
      </c>
      <c r="K41" s="781">
        <f>J41</f>
        <v>831.04199999999992</v>
      </c>
    </row>
    <row r="42" spans="1:17" ht="16">
      <c r="B42" s="772">
        <v>1179</v>
      </c>
      <c r="C42" s="773">
        <v>46141</v>
      </c>
      <c r="D42" s="733" t="s">
        <v>326</v>
      </c>
      <c r="E42" s="733" t="s">
        <v>323</v>
      </c>
      <c r="F42" s="774">
        <v>7.3499999999999998E-3</v>
      </c>
      <c r="G42" s="775"/>
      <c r="H42" s="775"/>
      <c r="I42" s="775"/>
      <c r="J42" s="775">
        <f>F42*F4</f>
        <v>678.68430000000001</v>
      </c>
      <c r="K42" s="781">
        <f>J42</f>
        <v>678.68430000000001</v>
      </c>
    </row>
    <row r="43" spans="1:17" ht="16">
      <c r="B43" s="834">
        <v>1486</v>
      </c>
      <c r="C43" s="835">
        <v>46181</v>
      </c>
      <c r="D43" s="826" t="s">
        <v>127</v>
      </c>
      <c r="E43" s="826" t="s">
        <v>327</v>
      </c>
      <c r="F43" s="836">
        <v>1.0000000000000001E-5</v>
      </c>
      <c r="G43" s="837"/>
      <c r="H43" s="837"/>
      <c r="I43" s="837">
        <f>F43*E4</f>
        <v>5.4609800000000002</v>
      </c>
      <c r="J43" s="837"/>
      <c r="K43" s="838">
        <f>I43</f>
        <v>5.4609800000000002</v>
      </c>
      <c r="L43" s="720"/>
    </row>
    <row r="44" spans="1:17" ht="16">
      <c r="B44" s="834">
        <v>1774</v>
      </c>
      <c r="C44" s="835">
        <v>46218</v>
      </c>
      <c r="D44" s="826" t="s">
        <v>328</v>
      </c>
      <c r="E44" s="826" t="s">
        <v>329</v>
      </c>
      <c r="F44" s="836">
        <v>4.4999999999999997E-3</v>
      </c>
      <c r="G44" s="837"/>
      <c r="H44" s="837">
        <f>F44*D4</f>
        <v>114.55649999999999</v>
      </c>
      <c r="I44" s="837"/>
      <c r="J44" s="837"/>
      <c r="K44" s="838">
        <f>H44</f>
        <v>114.55649999999999</v>
      </c>
    </row>
    <row r="45" spans="1:17" ht="16">
      <c r="B45" s="772">
        <v>1891</v>
      </c>
      <c r="C45" s="773">
        <v>46240</v>
      </c>
      <c r="D45" s="733" t="s">
        <v>330</v>
      </c>
      <c r="E45" s="733" t="s">
        <v>331</v>
      </c>
      <c r="F45" s="774">
        <v>4.4999999999999997E-3</v>
      </c>
      <c r="G45" s="775"/>
      <c r="H45" s="775">
        <f>F45*D4</f>
        <v>114.55649999999999</v>
      </c>
      <c r="I45" s="775"/>
      <c r="J45" s="775"/>
      <c r="K45" s="781">
        <f>H45</f>
        <v>114.55649999999999</v>
      </c>
    </row>
    <row r="46" spans="1:17" ht="16">
      <c r="B46" s="772">
        <v>1943</v>
      </c>
      <c r="C46" s="773">
        <v>46246</v>
      </c>
      <c r="D46" s="733" t="s">
        <v>132</v>
      </c>
      <c r="E46" s="733" t="s">
        <v>128</v>
      </c>
      <c r="F46" s="774">
        <v>8.5900000000000004E-3</v>
      </c>
      <c r="G46" s="775"/>
      <c r="H46" s="775">
        <f>F46*D4</f>
        <v>218.67563000000001</v>
      </c>
      <c r="I46" s="775"/>
      <c r="J46" s="775"/>
      <c r="K46" s="781">
        <f>H46</f>
        <v>218.67563000000001</v>
      </c>
    </row>
    <row r="47" spans="1:17" ht="16">
      <c r="B47" s="772">
        <v>1955</v>
      </c>
      <c r="C47" s="773">
        <v>46247</v>
      </c>
      <c r="D47" s="733" t="s">
        <v>158</v>
      </c>
      <c r="E47" s="733" t="s">
        <v>332</v>
      </c>
      <c r="F47" s="774">
        <v>2.9099999999999998E-3</v>
      </c>
      <c r="G47" s="775"/>
      <c r="H47" s="775"/>
      <c r="I47" s="775">
        <f>F47*E4</f>
        <v>1589.14518</v>
      </c>
      <c r="J47" s="775"/>
      <c r="K47" s="872">
        <f>I47</f>
        <v>1589.14518</v>
      </c>
      <c r="L47" s="871" t="s">
        <v>333</v>
      </c>
    </row>
    <row r="48" spans="1:17" s="141" customFormat="1" ht="16">
      <c r="A48" s="647"/>
      <c r="B48" s="772">
        <v>2025</v>
      </c>
      <c r="C48" s="773">
        <v>46253</v>
      </c>
      <c r="D48" s="733" t="s">
        <v>132</v>
      </c>
      <c r="E48" s="733" t="s">
        <v>128</v>
      </c>
      <c r="F48" s="774">
        <v>6.3299999999999997E-3</v>
      </c>
      <c r="G48" s="775"/>
      <c r="H48" s="775"/>
      <c r="I48" s="775">
        <f>F48*E4</f>
        <v>3456.8003399999998</v>
      </c>
      <c r="J48" s="775"/>
      <c r="K48" s="781">
        <f>I48</f>
        <v>3456.8003399999998</v>
      </c>
      <c r="L48" s="647"/>
      <c r="M48" s="647"/>
      <c r="N48" s="647"/>
      <c r="O48" s="647"/>
      <c r="P48" s="647"/>
      <c r="Q48" s="647"/>
    </row>
    <row r="49" spans="1:17" ht="16">
      <c r="B49" s="772">
        <v>2020</v>
      </c>
      <c r="C49" s="773">
        <v>46253</v>
      </c>
      <c r="D49" s="733" t="s">
        <v>134</v>
      </c>
      <c r="E49" s="733" t="s">
        <v>130</v>
      </c>
      <c r="F49" s="774">
        <v>1.831E-2</v>
      </c>
      <c r="G49" s="775"/>
      <c r="H49" s="775"/>
      <c r="I49" s="775">
        <f>F49*E4</f>
        <v>9999.0543799999996</v>
      </c>
      <c r="J49" s="775"/>
      <c r="K49" s="781">
        <f>I49</f>
        <v>9999.0543799999996</v>
      </c>
    </row>
    <row r="50" spans="1:17" s="141" customFormat="1" ht="16">
      <c r="A50" s="647"/>
      <c r="B50" s="772">
        <v>2032</v>
      </c>
      <c r="C50" s="773">
        <v>46254</v>
      </c>
      <c r="D50" s="733" t="s">
        <v>134</v>
      </c>
      <c r="E50" s="733" t="s">
        <v>130</v>
      </c>
      <c r="F50" s="774">
        <v>9.1599999999999997E-3</v>
      </c>
      <c r="G50" s="875"/>
      <c r="H50" s="774"/>
      <c r="I50" s="774">
        <f>F50*E4</f>
        <v>5002.2576799999997</v>
      </c>
      <c r="J50" s="775"/>
      <c r="K50" s="781">
        <f>I50</f>
        <v>5002.2576799999997</v>
      </c>
      <c r="L50" s="647"/>
      <c r="M50" s="647"/>
      <c r="N50" s="647"/>
      <c r="O50" s="647"/>
      <c r="P50" s="647"/>
      <c r="Q50" s="647"/>
    </row>
    <row r="51" spans="1:17">
      <c r="B51" s="151"/>
      <c r="C51" s="132"/>
      <c r="D51" s="143"/>
      <c r="E51" s="143"/>
      <c r="F51" s="131"/>
      <c r="G51" s="708"/>
      <c r="H51" s="131"/>
      <c r="I51" s="131"/>
      <c r="J51" s="133"/>
      <c r="K51" s="152"/>
    </row>
    <row r="52" spans="1:17">
      <c r="B52" s="151"/>
      <c r="C52" s="132"/>
      <c r="D52" s="143"/>
      <c r="E52" s="143"/>
      <c r="F52" s="131"/>
      <c r="G52" s="131"/>
      <c r="H52" s="131"/>
      <c r="I52" s="133"/>
      <c r="J52" s="133"/>
      <c r="K52" s="152"/>
    </row>
    <row r="53" spans="1:17">
      <c r="B53" s="151"/>
      <c r="C53" s="132"/>
      <c r="D53" s="143"/>
      <c r="E53" s="143"/>
      <c r="F53" s="131"/>
      <c r="G53" s="131"/>
      <c r="H53" s="131"/>
      <c r="I53" s="131"/>
      <c r="J53" s="133"/>
      <c r="K53" s="152"/>
    </row>
    <row r="54" spans="1:17">
      <c r="B54" s="151"/>
      <c r="C54" s="132"/>
      <c r="D54" s="143"/>
      <c r="E54" s="143"/>
      <c r="F54" s="131"/>
      <c r="G54" s="131"/>
      <c r="H54" s="131"/>
      <c r="I54" s="131"/>
      <c r="J54" s="133"/>
      <c r="K54" s="152"/>
    </row>
    <row r="55" spans="1:17" ht="15" customHeight="1">
      <c r="B55" s="151"/>
      <c r="C55" s="132"/>
      <c r="D55" s="143"/>
      <c r="E55" s="143"/>
      <c r="F55" s="131"/>
      <c r="G55" s="131"/>
      <c r="H55" s="131"/>
      <c r="I55" s="131"/>
      <c r="J55" s="133"/>
      <c r="K55" s="152"/>
    </row>
    <row r="56" spans="1:17">
      <c r="B56" s="151"/>
      <c r="C56" s="132"/>
      <c r="D56" s="143"/>
      <c r="E56" s="143"/>
      <c r="F56" s="131"/>
      <c r="G56" s="131"/>
      <c r="H56" s="131"/>
      <c r="I56" s="131"/>
      <c r="J56" s="133"/>
      <c r="K56" s="152"/>
    </row>
    <row r="57" spans="1:17">
      <c r="B57" s="151"/>
      <c r="C57" s="132"/>
      <c r="D57" s="143"/>
      <c r="E57" s="143"/>
      <c r="F57" s="131"/>
      <c r="G57" s="131"/>
      <c r="H57" s="131"/>
      <c r="I57" s="131"/>
      <c r="J57" s="131"/>
      <c r="K57" s="153"/>
    </row>
    <row r="58" spans="1:17">
      <c r="B58" s="151"/>
      <c r="C58" s="132"/>
      <c r="D58" s="143"/>
      <c r="E58" s="143"/>
      <c r="F58" s="131"/>
      <c r="G58" s="131"/>
      <c r="H58" s="131"/>
      <c r="I58" s="131"/>
      <c r="J58" s="131"/>
      <c r="K58" s="153"/>
    </row>
    <row r="59" spans="1:17">
      <c r="B59" s="151"/>
      <c r="C59" s="132"/>
      <c r="D59" s="143"/>
      <c r="E59" s="143"/>
      <c r="F59" s="131"/>
      <c r="G59" s="131"/>
      <c r="H59" s="131"/>
      <c r="I59" s="131"/>
      <c r="J59" s="131"/>
      <c r="K59" s="153"/>
    </row>
    <row r="60" spans="1:17">
      <c r="B60" s="151"/>
      <c r="C60" s="132"/>
      <c r="D60" s="143"/>
      <c r="E60" s="143"/>
      <c r="F60" s="131"/>
      <c r="G60" s="131"/>
      <c r="H60" s="131"/>
      <c r="I60" s="131"/>
      <c r="J60" s="131"/>
      <c r="K60" s="153"/>
    </row>
    <row r="61" spans="1:17">
      <c r="B61" s="151"/>
      <c r="C61" s="132"/>
      <c r="D61" s="143"/>
      <c r="E61" s="143"/>
      <c r="F61" s="131"/>
      <c r="G61" s="131"/>
      <c r="H61" s="131"/>
      <c r="I61" s="131"/>
      <c r="J61" s="131"/>
      <c r="K61" s="153"/>
    </row>
    <row r="62" spans="1:17">
      <c r="B62" s="151"/>
      <c r="C62" s="132"/>
      <c r="D62" s="143"/>
      <c r="E62" s="143"/>
      <c r="F62" s="131"/>
      <c r="G62" s="131"/>
      <c r="H62" s="131"/>
      <c r="I62" s="131"/>
      <c r="J62" s="131"/>
      <c r="K62" s="153"/>
    </row>
    <row r="63" spans="1:17">
      <c r="B63" s="151"/>
      <c r="C63" s="132"/>
      <c r="D63" s="143"/>
      <c r="E63" s="143"/>
      <c r="F63" s="131"/>
      <c r="G63" s="131"/>
      <c r="H63" s="131"/>
      <c r="I63" s="131"/>
      <c r="J63" s="131"/>
      <c r="K63" s="153"/>
    </row>
    <row r="64" spans="1:17">
      <c r="B64" s="151"/>
      <c r="C64" s="132"/>
      <c r="D64" s="131"/>
      <c r="E64" s="131"/>
      <c r="F64" s="131"/>
      <c r="G64" s="131"/>
      <c r="H64" s="131"/>
      <c r="I64" s="131"/>
      <c r="J64" s="131"/>
      <c r="K64" s="152"/>
    </row>
    <row r="65" spans="2:16">
      <c r="B65" s="151"/>
      <c r="C65" s="132"/>
      <c r="D65" s="131"/>
      <c r="E65" s="131"/>
      <c r="F65" s="131"/>
      <c r="G65" s="131"/>
      <c r="H65" s="131"/>
      <c r="I65" s="131"/>
      <c r="J65" s="131"/>
      <c r="K65" s="153"/>
    </row>
    <row r="66" spans="2:16">
      <c r="B66" s="151"/>
      <c r="C66" s="132"/>
      <c r="D66" s="143"/>
      <c r="E66" s="143"/>
      <c r="F66" s="131"/>
      <c r="G66" s="131"/>
      <c r="H66" s="131"/>
      <c r="I66" s="131"/>
      <c r="J66" s="131"/>
      <c r="K66" s="153"/>
    </row>
    <row r="67" spans="2:16">
      <c r="B67" s="151"/>
      <c r="C67" s="132"/>
      <c r="D67" s="143"/>
      <c r="E67" s="143"/>
      <c r="F67" s="131"/>
      <c r="G67" s="131"/>
      <c r="H67" s="131"/>
      <c r="I67" s="131"/>
      <c r="J67" s="131"/>
      <c r="K67" s="153"/>
      <c r="L67" s="648"/>
    </row>
    <row r="68" spans="2:16">
      <c r="B68" s="151"/>
      <c r="C68" s="132"/>
      <c r="D68" s="143"/>
      <c r="E68" s="143"/>
      <c r="F68" s="131"/>
      <c r="G68" s="131"/>
      <c r="H68" s="131"/>
      <c r="I68" s="131"/>
      <c r="J68" s="131"/>
      <c r="K68" s="153"/>
    </row>
    <row r="69" spans="2:16">
      <c r="B69" s="151"/>
      <c r="C69" s="132"/>
      <c r="D69" s="131"/>
      <c r="E69" s="131"/>
      <c r="F69" s="131"/>
      <c r="G69" s="131"/>
      <c r="H69" s="131"/>
      <c r="I69" s="131"/>
      <c r="J69" s="131"/>
      <c r="K69" s="152"/>
    </row>
    <row r="70" spans="2:16">
      <c r="B70" s="151"/>
      <c r="C70" s="132"/>
      <c r="D70" s="131"/>
      <c r="E70" s="131"/>
      <c r="F70" s="131"/>
      <c r="G70" s="131"/>
      <c r="H70" s="131"/>
      <c r="I70" s="131"/>
      <c r="J70" s="131"/>
      <c r="K70" s="153"/>
    </row>
    <row r="71" spans="2:16">
      <c r="B71" s="151"/>
      <c r="C71" s="132"/>
      <c r="D71" s="143"/>
      <c r="E71" s="143"/>
      <c r="F71" s="131"/>
      <c r="G71" s="131"/>
      <c r="H71" s="131"/>
      <c r="I71" s="131"/>
      <c r="J71" s="131"/>
      <c r="K71" s="152"/>
    </row>
    <row r="72" spans="2:16">
      <c r="B72" s="151"/>
      <c r="C72" s="132"/>
      <c r="D72" s="143"/>
      <c r="E72" s="143"/>
      <c r="F72" s="131"/>
      <c r="G72" s="131"/>
      <c r="H72" s="131"/>
      <c r="I72" s="131"/>
      <c r="J72" s="131"/>
      <c r="K72" s="153"/>
    </row>
    <row r="73" spans="2:16">
      <c r="B73" s="151"/>
      <c r="C73" s="132"/>
      <c r="D73" s="143"/>
      <c r="E73" s="143"/>
      <c r="F73" s="131"/>
      <c r="G73" s="131"/>
      <c r="H73" s="131"/>
      <c r="I73" s="133"/>
      <c r="J73" s="131"/>
      <c r="K73" s="152"/>
    </row>
    <row r="74" spans="2:16">
      <c r="B74" s="151"/>
      <c r="C74" s="132"/>
      <c r="D74" s="143"/>
      <c r="E74" s="143"/>
      <c r="F74" s="131"/>
      <c r="G74" s="131"/>
      <c r="H74" s="131"/>
      <c r="I74" s="131"/>
      <c r="J74" s="133"/>
      <c r="K74" s="152"/>
    </row>
    <row r="75" spans="2:16">
      <c r="B75" s="151"/>
      <c r="C75" s="132"/>
      <c r="D75" s="131"/>
      <c r="E75" s="143"/>
      <c r="F75" s="131"/>
      <c r="G75" s="131"/>
      <c r="H75" s="131"/>
      <c r="I75" s="133"/>
      <c r="J75" s="131"/>
      <c r="K75" s="152"/>
    </row>
    <row r="76" spans="2:16">
      <c r="B76" s="151"/>
      <c r="C76" s="132"/>
      <c r="D76" s="131"/>
      <c r="E76" s="143"/>
      <c r="F76" s="131"/>
      <c r="G76" s="131"/>
      <c r="H76" s="131"/>
      <c r="I76" s="131"/>
      <c r="J76" s="133"/>
      <c r="K76" s="152"/>
    </row>
    <row r="77" spans="2:16">
      <c r="B77" s="151"/>
      <c r="C77" s="132"/>
      <c r="D77" s="143"/>
      <c r="E77" s="143"/>
      <c r="F77" s="131"/>
      <c r="G77" s="131"/>
      <c r="H77" s="131"/>
      <c r="I77" s="133"/>
      <c r="J77" s="131"/>
      <c r="K77" s="152"/>
      <c r="P77" s="647">
        <v>3549.6959999999999</v>
      </c>
    </row>
    <row r="78" spans="2:16">
      <c r="B78" s="151"/>
      <c r="C78" s="132"/>
      <c r="D78" s="143"/>
      <c r="E78" s="143"/>
      <c r="F78" s="131"/>
      <c r="G78" s="131"/>
      <c r="H78" s="131"/>
      <c r="I78" s="133"/>
      <c r="J78" s="131"/>
      <c r="K78" s="153"/>
      <c r="P78" s="647">
        <v>1427.2739999999999</v>
      </c>
    </row>
    <row r="79" spans="2:16">
      <c r="B79" s="151"/>
      <c r="C79" s="132"/>
      <c r="D79" s="143"/>
      <c r="E79" s="131"/>
      <c r="F79" s="131"/>
      <c r="G79" s="131"/>
      <c r="H79" s="131"/>
      <c r="I79" s="133"/>
      <c r="J79" s="131"/>
      <c r="K79" s="152"/>
      <c r="P79" s="647">
        <f>SUBTOTAL(9,P77:P78)</f>
        <v>4976.9699999999993</v>
      </c>
    </row>
    <row r="80" spans="2:16">
      <c r="B80" s="151"/>
      <c r="C80" s="132"/>
      <c r="D80" s="143"/>
      <c r="E80" s="143"/>
      <c r="F80" s="131"/>
      <c r="G80" s="131"/>
      <c r="H80" s="131"/>
      <c r="I80" s="133"/>
      <c r="J80" s="131"/>
      <c r="K80" s="152"/>
    </row>
    <row r="81" spans="2:11">
      <c r="B81" s="151"/>
      <c r="C81" s="132"/>
      <c r="D81" s="143"/>
      <c r="E81" s="143"/>
      <c r="F81" s="131"/>
      <c r="G81" s="131"/>
      <c r="H81" s="131"/>
      <c r="I81" s="131"/>
      <c r="J81" s="131"/>
      <c r="K81" s="153"/>
    </row>
    <row r="82" spans="2:11">
      <c r="B82" s="151"/>
      <c r="C82" s="132"/>
      <c r="D82" s="143"/>
      <c r="E82" s="143"/>
      <c r="F82" s="131"/>
      <c r="G82" s="131"/>
      <c r="H82" s="131"/>
      <c r="I82" s="131"/>
      <c r="J82" s="131"/>
      <c r="K82" s="153"/>
    </row>
    <row r="83" spans="2:11">
      <c r="B83" s="151"/>
      <c r="C83" s="132"/>
      <c r="D83" s="143"/>
      <c r="E83" s="143"/>
      <c r="F83" s="131"/>
      <c r="G83" s="131"/>
      <c r="H83" s="131"/>
      <c r="I83" s="131"/>
      <c r="J83" s="131"/>
      <c r="K83" s="153"/>
    </row>
    <row r="84" spans="2:11">
      <c r="B84" s="151"/>
      <c r="C84" s="132"/>
      <c r="D84" s="131"/>
      <c r="E84" s="131"/>
      <c r="F84" s="131"/>
      <c r="G84" s="131"/>
      <c r="H84" s="131"/>
      <c r="I84" s="131"/>
      <c r="J84" s="131"/>
      <c r="K84" s="152"/>
    </row>
    <row r="85" spans="2:11">
      <c r="B85" s="151"/>
      <c r="C85" s="132"/>
      <c r="D85" s="131"/>
      <c r="E85" s="131"/>
      <c r="F85" s="131"/>
      <c r="G85" s="131"/>
      <c r="H85" s="131"/>
      <c r="I85" s="131"/>
      <c r="J85" s="131"/>
      <c r="K85" s="153"/>
    </row>
    <row r="86" spans="2:11">
      <c r="B86" s="151"/>
      <c r="C86" s="132"/>
      <c r="D86" s="143"/>
      <c r="E86" s="143"/>
      <c r="F86" s="131"/>
      <c r="G86" s="131"/>
      <c r="H86" s="131"/>
      <c r="I86" s="131"/>
      <c r="J86" s="131"/>
      <c r="K86" s="153"/>
    </row>
    <row r="87" spans="2:11">
      <c r="B87" s="151"/>
      <c r="C87" s="132"/>
      <c r="D87" s="143"/>
      <c r="E87" s="143"/>
      <c r="F87" s="131"/>
      <c r="G87" s="131"/>
      <c r="H87" s="131"/>
      <c r="I87" s="131"/>
      <c r="J87" s="131"/>
      <c r="K87" s="153"/>
    </row>
    <row r="88" spans="2:11">
      <c r="B88" s="151"/>
      <c r="C88" s="132"/>
      <c r="D88" s="143"/>
      <c r="E88" s="143"/>
      <c r="F88" s="131"/>
      <c r="G88" s="131"/>
      <c r="H88" s="131"/>
      <c r="I88" s="131"/>
      <c r="J88" s="131"/>
      <c r="K88" s="153"/>
    </row>
    <row r="89" spans="2:11">
      <c r="B89" s="151"/>
      <c r="C89" s="132"/>
      <c r="D89" s="131"/>
      <c r="E89" s="131"/>
      <c r="F89" s="131"/>
      <c r="G89" s="131"/>
      <c r="H89" s="131"/>
      <c r="I89" s="131"/>
      <c r="J89" s="131"/>
      <c r="K89" s="152"/>
    </row>
    <row r="90" spans="2:11">
      <c r="B90" s="151"/>
      <c r="C90" s="132"/>
      <c r="D90" s="131"/>
      <c r="E90" s="131"/>
      <c r="F90" s="131"/>
      <c r="G90" s="131"/>
      <c r="H90" s="131"/>
      <c r="I90" s="131"/>
      <c r="J90" s="131"/>
      <c r="K90" s="153"/>
    </row>
    <row r="91" spans="2:11">
      <c r="B91" s="151"/>
      <c r="C91" s="132"/>
      <c r="D91" s="143"/>
      <c r="E91" s="143"/>
      <c r="F91" s="131"/>
      <c r="G91" s="131"/>
      <c r="H91" s="131"/>
      <c r="I91" s="131"/>
      <c r="J91" s="131"/>
      <c r="K91" s="153"/>
    </row>
    <row r="92" spans="2:11">
      <c r="B92" s="151"/>
      <c r="C92" s="132"/>
      <c r="D92" s="143"/>
      <c r="E92" s="143"/>
      <c r="F92" s="131"/>
      <c r="G92" s="131"/>
      <c r="H92" s="131"/>
      <c r="I92" s="131"/>
      <c r="J92" s="131"/>
      <c r="K92" s="153"/>
    </row>
    <row r="93" spans="2:11">
      <c r="B93" s="151"/>
      <c r="C93" s="132"/>
      <c r="D93" s="143"/>
      <c r="E93" s="143"/>
      <c r="F93" s="131"/>
      <c r="G93" s="131"/>
      <c r="H93" s="131"/>
      <c r="I93" s="131"/>
      <c r="J93" s="131"/>
      <c r="K93" s="153"/>
    </row>
    <row r="94" spans="2:11">
      <c r="B94" s="151"/>
      <c r="C94" s="132"/>
      <c r="D94" s="131"/>
      <c r="E94" s="131"/>
      <c r="F94" s="131"/>
      <c r="G94" s="131"/>
      <c r="H94" s="131"/>
      <c r="I94" s="131"/>
      <c r="J94" s="131"/>
      <c r="K94" s="152"/>
    </row>
    <row r="95" spans="2:11">
      <c r="B95" s="151"/>
      <c r="C95" s="132"/>
      <c r="D95" s="131"/>
      <c r="E95" s="131"/>
      <c r="F95" s="131"/>
      <c r="G95" s="131"/>
      <c r="H95" s="131"/>
      <c r="I95" s="131"/>
      <c r="J95" s="131"/>
      <c r="K95" s="153"/>
    </row>
    <row r="96" spans="2:11">
      <c r="B96" s="151"/>
      <c r="C96" s="132"/>
      <c r="D96" s="143"/>
      <c r="E96" s="143"/>
      <c r="F96" s="131"/>
      <c r="G96" s="131"/>
      <c r="H96" s="131"/>
      <c r="I96" s="131"/>
      <c r="J96" s="131"/>
      <c r="K96" s="153"/>
    </row>
    <row r="97" spans="2:11">
      <c r="B97" s="151"/>
      <c r="C97" s="132"/>
      <c r="D97" s="143"/>
      <c r="E97" s="143"/>
      <c r="F97" s="131"/>
      <c r="G97" s="131"/>
      <c r="H97" s="131"/>
      <c r="I97" s="131"/>
      <c r="J97" s="131"/>
      <c r="K97" s="153"/>
    </row>
    <row r="98" spans="2:11">
      <c r="B98" s="151"/>
      <c r="C98" s="132"/>
      <c r="D98" s="143"/>
      <c r="E98" s="143"/>
      <c r="F98" s="131"/>
      <c r="G98" s="131"/>
      <c r="H98" s="131"/>
      <c r="I98" s="131"/>
      <c r="J98" s="131"/>
      <c r="K98" s="153"/>
    </row>
    <row r="99" spans="2:11">
      <c r="B99" s="151"/>
      <c r="C99" s="132"/>
      <c r="D99" s="131"/>
      <c r="E99" s="131"/>
      <c r="F99" s="131"/>
      <c r="G99" s="131"/>
      <c r="H99" s="131"/>
      <c r="I99" s="131"/>
      <c r="J99" s="131"/>
      <c r="K99" s="152"/>
    </row>
    <row r="100" spans="2:11">
      <c r="B100" s="151"/>
      <c r="C100" s="132"/>
      <c r="D100" s="131"/>
      <c r="E100" s="131"/>
      <c r="F100" s="131"/>
      <c r="G100" s="131"/>
      <c r="H100" s="131"/>
      <c r="I100" s="131"/>
      <c r="J100" s="131"/>
      <c r="K100" s="153"/>
    </row>
    <row r="101" spans="2:11">
      <c r="B101" s="151"/>
      <c r="C101" s="132"/>
      <c r="D101" s="143"/>
      <c r="E101" s="143"/>
      <c r="F101" s="131"/>
      <c r="G101" s="131"/>
      <c r="H101" s="131"/>
      <c r="I101" s="131"/>
      <c r="J101" s="131"/>
      <c r="K101" s="153"/>
    </row>
    <row r="102" spans="2:11" ht="16" thickBot="1">
      <c r="B102" s="154"/>
      <c r="C102" s="155"/>
      <c r="D102" s="156"/>
      <c r="E102" s="156"/>
      <c r="F102" s="157"/>
      <c r="G102" s="157"/>
      <c r="H102" s="157"/>
      <c r="I102" s="157"/>
      <c r="J102" s="157"/>
      <c r="K102" s="158"/>
    </row>
    <row r="103" spans="2:11">
      <c r="G103" s="79"/>
      <c r="H103" s="79"/>
      <c r="I103" s="79"/>
      <c r="K103" s="563">
        <f>SUM(K10:K21)</f>
        <v>9426.5022800000006</v>
      </c>
    </row>
    <row r="104" spans="2:11">
      <c r="G104" s="79"/>
      <c r="H104" s="79"/>
      <c r="I104" s="79"/>
    </row>
    <row r="105" spans="2:11">
      <c r="G105" s="79"/>
      <c r="H105" s="79"/>
      <c r="I105" s="79"/>
    </row>
    <row r="106" spans="2:11">
      <c r="G106" s="79"/>
      <c r="H106" s="79"/>
      <c r="I106" s="79"/>
    </row>
    <row r="107" spans="2:11">
      <c r="G107" s="79"/>
      <c r="H107" s="79"/>
      <c r="I107" s="79"/>
    </row>
    <row r="108" spans="2:11">
      <c r="G108" s="79"/>
      <c r="H108" s="79"/>
      <c r="I108" s="79"/>
    </row>
    <row r="109" spans="2:11">
      <c r="G109" s="79"/>
      <c r="H109" s="79"/>
      <c r="I109" s="79"/>
    </row>
    <row r="110" spans="2:11">
      <c r="G110" s="79"/>
      <c r="H110" s="79"/>
      <c r="I110" s="79"/>
    </row>
    <row r="111" spans="2:11">
      <c r="G111" s="79"/>
      <c r="H111" s="79"/>
    </row>
  </sheetData>
  <autoFilter ref="B9:K70" xr:uid="{00000000-0009-0000-0000-000008000000}"/>
  <mergeCells count="1">
    <mergeCell ref="B8:K8"/>
  </mergeCells>
  <phoneticPr fontId="62" type="noConversion"/>
  <pageMargins left="0.7" right="0.7" top="0.75" bottom="0.75" header="0.3" footer="0.3"/>
  <pageSetup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</vt:lpstr>
      <vt:lpstr>CUOTA ARTESANAL</vt:lpstr>
      <vt:lpstr>CRUC</vt:lpstr>
      <vt:lpstr>CUOTA INDUSTRIAL</vt:lpstr>
      <vt:lpstr>CESIONES INDIVIDUALES</vt:lpstr>
      <vt:lpstr>JUREL OROP-PS</vt:lpstr>
      <vt:lpstr>JUREL OROP-ART</vt:lpstr>
      <vt:lpstr>CONSUMO HUMANO</vt:lpstr>
      <vt:lpstr>MOVIMIENTO IND</vt:lpstr>
      <vt:lpstr>Pag.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ZULETA ESPINOZA, GERALDINE</cp:lastModifiedBy>
  <cp:revision/>
  <dcterms:created xsi:type="dcterms:W3CDTF">2018-02-08T15:15:02Z</dcterms:created>
  <dcterms:modified xsi:type="dcterms:W3CDTF">2026-09-11T12:25:11Z</dcterms:modified>
  <cp:category/>
  <cp:contentStatus/>
</cp:coreProperties>
</file>